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456" documentId="13_ncr:1_{C5372663-5C9C-4E70-BC99-87723E444E0E}" xr6:coauthVersionLast="47" xr6:coauthVersionMax="47" xr10:uidLastSave="{EFACA21B-C906-4DC5-8B96-7C59E4D73A0E}"/>
  <bookViews>
    <workbookView xWindow="80" yWindow="0" windowWidth="9700" windowHeight="10120" firstSheet="3" activeTab="2" xr2:uid="{E44029FC-EADB-4288-8025-1194517B397D}"/>
  </bookViews>
  <sheets>
    <sheet name="ANAGRAFICA" sheetId="1" r:id="rId1"/>
    <sheet name="Foglio1" sheetId="3" r:id="rId2"/>
    <sheet name="PIEZOMETRIE" sheetId="2" r:id="rId3"/>
    <sheet name="Completezza" sheetId="4" r:id="rId4"/>
    <sheet name="Continuità" sheetId="5" r:id="rId5"/>
    <sheet name="Mann-Kendall" sheetId="6" r:id="rId6"/>
  </sheets>
  <definedNames>
    <definedName name="_xlnm._FilterDatabase" localSheetId="0" hidden="1">ANAGRAFICA!$A$1:$Y$8</definedName>
    <definedName name="_xlnm._FilterDatabase" localSheetId="3" hidden="1">Completezza!$B$1:$B$348</definedName>
    <definedName name="_xlnm._FilterDatabase" localSheetId="2" hidden="1">PIEZOMETRIE!$A$1:$P$484</definedName>
    <definedName name="_xlcn.WorksheetConnection_PIEZOMETRIEA1H4841" hidden="1">PIEZOMETRIE!$A$1:$H$484</definedName>
    <definedName name="_xlcn.WorksheetConnection_PIEZOMETRIEC1G4841" hidden="1">PIEZOMETRIE!$C$1:$G$484</definedName>
  </definedNames>
  <calcPr calcId="191028"/>
  <pivotCaches>
    <pivotCache cacheId="16574" r:id="rId7"/>
    <pivotCache cacheId="16575" r:id="rId8"/>
    <pivotCache cacheId="16576" r:id="rId9"/>
    <pivotCache cacheId="16577" r:id="rId10"/>
    <pivotCache cacheId="1657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484"/>
          <x15:modelTable id="Intervallo 1" name="Intervallo 1" connection="WorksheetConnection_PIEZOMETRIE!$C$1:$G$484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I13" i="4"/>
  <c r="L13" i="4" s="1"/>
  <c r="I14" i="4"/>
  <c r="L14" i="4" s="1"/>
  <c r="I12" i="4"/>
  <c r="L12" i="4" s="1"/>
  <c r="U30" i="4"/>
  <c r="U31" i="4"/>
  <c r="U32" i="4"/>
  <c r="K2" i="5"/>
  <c r="L2" i="5"/>
  <c r="K3" i="5"/>
  <c r="K4" i="5"/>
  <c r="G135" i="5"/>
  <c r="H135" i="5"/>
  <c r="F135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3" i="5"/>
  <c r="G3" i="5"/>
  <c r="H3" i="5"/>
  <c r="L4" i="5" s="1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M323" i="2" s="1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M329" i="2" s="1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M387" i="2" s="1"/>
  <c r="N387" i="2" s="1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M399" i="2" s="1"/>
  <c r="N399" i="2" s="1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M417" i="2" s="1"/>
  <c r="N417" i="2" s="1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M474" i="2" s="1"/>
  <c r="N474" i="2" s="1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2" i="2"/>
  <c r="L2" i="2"/>
  <c r="K2" i="2"/>
  <c r="J2" i="2"/>
  <c r="M477" i="2" l="1"/>
  <c r="N477" i="2" s="1"/>
  <c r="M384" i="2"/>
  <c r="N384" i="2" s="1"/>
  <c r="M320" i="2"/>
  <c r="N320" i="2" s="1"/>
  <c r="M304" i="2"/>
  <c r="O304" i="2" s="1"/>
  <c r="M292" i="2"/>
  <c r="N292" i="2" s="1"/>
  <c r="M247" i="2"/>
  <c r="O247" i="2" s="1"/>
  <c r="M282" i="2"/>
  <c r="N282" i="2" s="1"/>
  <c r="M278" i="2"/>
  <c r="M266" i="2"/>
  <c r="M65" i="2"/>
  <c r="O65" i="2" s="1"/>
  <c r="M53" i="2"/>
  <c r="O53" i="2" s="1"/>
  <c r="M41" i="2"/>
  <c r="O41" i="2" s="1"/>
  <c r="M29" i="2"/>
  <c r="O29" i="2" s="1"/>
  <c r="M68" i="2"/>
  <c r="O68" i="2" s="1"/>
  <c r="M60" i="2"/>
  <c r="N60" i="2" s="1"/>
  <c r="M48" i="2"/>
  <c r="O48" i="2" s="1"/>
  <c r="M36" i="2"/>
  <c r="O36" i="2" s="1"/>
  <c r="M24" i="2"/>
  <c r="O24" i="2" s="1"/>
  <c r="M483" i="2"/>
  <c r="N483" i="2" s="1"/>
  <c r="M195" i="2"/>
  <c r="N195" i="2" s="1"/>
  <c r="M63" i="2"/>
  <c r="O63" i="2" s="1"/>
  <c r="M51" i="2"/>
  <c r="O51" i="2" s="1"/>
  <c r="M39" i="2"/>
  <c r="O39" i="2" s="1"/>
  <c r="M27" i="2"/>
  <c r="N27" i="2" s="1"/>
  <c r="M15" i="2"/>
  <c r="M390" i="2"/>
  <c r="N390" i="2" s="1"/>
  <c r="M306" i="2"/>
  <c r="N306" i="2" s="1"/>
  <c r="M294" i="2"/>
  <c r="N294" i="2" s="1"/>
  <c r="M174" i="2"/>
  <c r="M281" i="2"/>
  <c r="M269" i="2"/>
  <c r="M257" i="2"/>
  <c r="N257" i="2" s="1"/>
  <c r="M237" i="2"/>
  <c r="O237" i="2" s="1"/>
  <c r="M197" i="2"/>
  <c r="M189" i="2"/>
  <c r="N189" i="2" s="1"/>
  <c r="M177" i="2"/>
  <c r="N177" i="2" s="1"/>
  <c r="L3" i="5"/>
  <c r="M409" i="2"/>
  <c r="N409" i="2" s="1"/>
  <c r="M358" i="2"/>
  <c r="O358" i="2" s="1"/>
  <c r="M226" i="2"/>
  <c r="N226" i="2" s="1"/>
  <c r="M217" i="2"/>
  <c r="O217" i="2" s="1"/>
  <c r="M214" i="2"/>
  <c r="N214" i="2" s="1"/>
  <c r="M459" i="2"/>
  <c r="N459" i="2" s="1"/>
  <c r="M348" i="2"/>
  <c r="N348" i="2" s="1"/>
  <c r="M339" i="2"/>
  <c r="O339" i="2" s="1"/>
  <c r="M279" i="2"/>
  <c r="O279" i="2" s="1"/>
  <c r="M141" i="2"/>
  <c r="N141" i="2" s="1"/>
  <c r="M99" i="2"/>
  <c r="O99" i="2" s="1"/>
  <c r="M317" i="2"/>
  <c r="O317" i="2" s="1"/>
  <c r="M167" i="2"/>
  <c r="N167" i="2" s="1"/>
  <c r="M137" i="2"/>
  <c r="O137" i="2" s="1"/>
  <c r="M125" i="2"/>
  <c r="N125" i="2" s="1"/>
  <c r="M104" i="2"/>
  <c r="O104" i="2" s="1"/>
  <c r="M98" i="2"/>
  <c r="N98" i="2" s="1"/>
  <c r="M95" i="2"/>
  <c r="O95" i="2" s="1"/>
  <c r="M80" i="2"/>
  <c r="O80" i="2" s="1"/>
  <c r="M74" i="2"/>
  <c r="N74" i="2" s="1"/>
  <c r="M460" i="2"/>
  <c r="N460" i="2" s="1"/>
  <c r="M442" i="2"/>
  <c r="M433" i="2"/>
  <c r="O433" i="2" s="1"/>
  <c r="M430" i="2"/>
  <c r="N430" i="2" s="1"/>
  <c r="M424" i="2"/>
  <c r="N424" i="2" s="1"/>
  <c r="M482" i="2"/>
  <c r="N482" i="2" s="1"/>
  <c r="M461" i="2"/>
  <c r="O461" i="2" s="1"/>
  <c r="M458" i="2"/>
  <c r="O458" i="2" s="1"/>
  <c r="M369" i="2"/>
  <c r="N369" i="2" s="1"/>
  <c r="M363" i="2"/>
  <c r="O363" i="2" s="1"/>
  <c r="M360" i="2"/>
  <c r="N360" i="2" s="1"/>
  <c r="M351" i="2"/>
  <c r="O351" i="2" s="1"/>
  <c r="M318" i="2"/>
  <c r="N318" i="2" s="1"/>
  <c r="M235" i="2"/>
  <c r="O235" i="2" s="1"/>
  <c r="M249" i="2"/>
  <c r="O249" i="2" s="1"/>
  <c r="M166" i="2"/>
  <c r="O166" i="2" s="1"/>
  <c r="M139" i="2"/>
  <c r="O139" i="2" s="1"/>
  <c r="M371" i="2"/>
  <c r="O371" i="2" s="1"/>
  <c r="M368" i="2"/>
  <c r="O368" i="2" s="1"/>
  <c r="M353" i="2"/>
  <c r="N353" i="2" s="1"/>
  <c r="M225" i="2"/>
  <c r="O225" i="2" s="1"/>
  <c r="M222" i="2"/>
  <c r="N222" i="2" s="1"/>
  <c r="M219" i="2"/>
  <c r="O219" i="2" s="1"/>
  <c r="M213" i="2"/>
  <c r="O213" i="2" s="1"/>
  <c r="M210" i="2"/>
  <c r="O210" i="2" s="1"/>
  <c r="M207" i="2"/>
  <c r="N207" i="2" s="1"/>
  <c r="M201" i="2"/>
  <c r="O201" i="2" s="1"/>
  <c r="M472" i="2"/>
  <c r="N472" i="2" s="1"/>
  <c r="M305" i="2"/>
  <c r="N305" i="2" s="1"/>
  <c r="M293" i="2"/>
  <c r="N293" i="2" s="1"/>
  <c r="M284" i="2"/>
  <c r="N284" i="2" s="1"/>
  <c r="M415" i="2"/>
  <c r="N415" i="2" s="1"/>
  <c r="M406" i="2"/>
  <c r="N406" i="2" s="1"/>
  <c r="M403" i="2"/>
  <c r="N403" i="2" s="1"/>
  <c r="M397" i="2"/>
  <c r="N397" i="2" s="1"/>
  <c r="M385" i="2"/>
  <c r="N385" i="2" s="1"/>
  <c r="M364" i="2"/>
  <c r="O364" i="2" s="1"/>
  <c r="M218" i="2"/>
  <c r="N218" i="2" s="1"/>
  <c r="M206" i="2"/>
  <c r="N206" i="2" s="1"/>
  <c r="M203" i="2"/>
  <c r="N203" i="2" s="1"/>
  <c r="M456" i="2"/>
  <c r="N456" i="2" s="1"/>
  <c r="M453" i="2"/>
  <c r="N453" i="2" s="1"/>
  <c r="M450" i="2"/>
  <c r="N450" i="2" s="1"/>
  <c r="M444" i="2"/>
  <c r="N444" i="2" s="1"/>
  <c r="M441" i="2"/>
  <c r="N441" i="2" s="1"/>
  <c r="O417" i="2"/>
  <c r="P417" i="2" s="1"/>
  <c r="M346" i="2"/>
  <c r="O346" i="2" s="1"/>
  <c r="M334" i="2"/>
  <c r="N334" i="2" s="1"/>
  <c r="M331" i="2"/>
  <c r="N331" i="2" s="1"/>
  <c r="M328" i="2"/>
  <c r="N328" i="2" s="1"/>
  <c r="M319" i="2"/>
  <c r="N319" i="2" s="1"/>
  <c r="M182" i="2"/>
  <c r="N182" i="2" s="1"/>
  <c r="M179" i="2"/>
  <c r="O179" i="2" s="1"/>
  <c r="M411" i="2"/>
  <c r="O411" i="2" s="1"/>
  <c r="M295" i="2"/>
  <c r="N295" i="2" s="1"/>
  <c r="M268" i="2"/>
  <c r="O268" i="2" s="1"/>
  <c r="M265" i="2"/>
  <c r="O265" i="2" s="1"/>
  <c r="M164" i="2"/>
  <c r="O164" i="2" s="1"/>
  <c r="M146" i="2"/>
  <c r="N146" i="2" s="1"/>
  <c r="M122" i="2"/>
  <c r="O122" i="2" s="1"/>
  <c r="M89" i="2"/>
  <c r="O89" i="2" s="1"/>
  <c r="M17" i="2"/>
  <c r="O17" i="2" s="1"/>
  <c r="M405" i="2"/>
  <c r="O405" i="2" s="1"/>
  <c r="M381" i="2"/>
  <c r="N381" i="2" s="1"/>
  <c r="M365" i="2"/>
  <c r="N365" i="2" s="1"/>
  <c r="M307" i="2"/>
  <c r="N307" i="2" s="1"/>
  <c r="M232" i="2"/>
  <c r="N232" i="2" s="1"/>
  <c r="M451" i="2"/>
  <c r="M447" i="2"/>
  <c r="N447" i="2" s="1"/>
  <c r="M439" i="2"/>
  <c r="N439" i="2" s="1"/>
  <c r="M435" i="2"/>
  <c r="N435" i="2" s="1"/>
  <c r="M330" i="2"/>
  <c r="N330" i="2" s="1"/>
  <c r="M287" i="2"/>
  <c r="O287" i="2" s="1"/>
  <c r="M283" i="2"/>
  <c r="O283" i="2" s="1"/>
  <c r="M224" i="2"/>
  <c r="O224" i="2" s="1"/>
  <c r="M220" i="2"/>
  <c r="O220" i="2" s="1"/>
  <c r="M216" i="2"/>
  <c r="N216" i="2" s="1"/>
  <c r="M212" i="2"/>
  <c r="N212" i="2" s="1"/>
  <c r="M200" i="2"/>
  <c r="O200" i="2" s="1"/>
  <c r="M396" i="2"/>
  <c r="N396" i="2" s="1"/>
  <c r="M271" i="2"/>
  <c r="N271" i="2" s="1"/>
  <c r="M267" i="2"/>
  <c r="O267" i="2" s="1"/>
  <c r="M255" i="2"/>
  <c r="N255" i="2" s="1"/>
  <c r="M243" i="2"/>
  <c r="O243" i="2" s="1"/>
  <c r="M192" i="2"/>
  <c r="N192" i="2" s="1"/>
  <c r="M188" i="2"/>
  <c r="O188" i="2" s="1"/>
  <c r="M176" i="2"/>
  <c r="O176" i="2" s="1"/>
  <c r="M5" i="2"/>
  <c r="O5" i="2" s="1"/>
  <c r="M478" i="2"/>
  <c r="O478" i="2" s="1"/>
  <c r="M470" i="2"/>
  <c r="N470" i="2" s="1"/>
  <c r="M462" i="2"/>
  <c r="N462" i="2" s="1"/>
  <c r="M376" i="2"/>
  <c r="N376" i="2" s="1"/>
  <c r="M372" i="2"/>
  <c r="O372" i="2" s="1"/>
  <c r="M356" i="2"/>
  <c r="N356" i="2" s="1"/>
  <c r="M298" i="2"/>
  <c r="N298" i="2" s="1"/>
  <c r="M156" i="2"/>
  <c r="M140" i="2"/>
  <c r="N140" i="2" s="1"/>
  <c r="M116" i="2"/>
  <c r="N116" i="2" s="1"/>
  <c r="M108" i="2"/>
  <c r="O108" i="2" s="1"/>
  <c r="M12" i="2"/>
  <c r="O12" i="2" s="1"/>
  <c r="M274" i="2"/>
  <c r="N274" i="2" s="1"/>
  <c r="M187" i="2"/>
  <c r="O187" i="2" s="1"/>
  <c r="M175" i="2"/>
  <c r="O175" i="2" s="1"/>
  <c r="M56" i="2"/>
  <c r="O56" i="2" s="1"/>
  <c r="M44" i="2"/>
  <c r="O44" i="2" s="1"/>
  <c r="M32" i="2"/>
  <c r="O32" i="2" s="1"/>
  <c r="M20" i="2"/>
  <c r="O20" i="2" s="1"/>
  <c r="M8" i="2"/>
  <c r="O8" i="2" s="1"/>
  <c r="O348" i="2"/>
  <c r="M262" i="2"/>
  <c r="N262" i="2" s="1"/>
  <c r="M238" i="2"/>
  <c r="O238" i="2" s="1"/>
  <c r="M473" i="2"/>
  <c r="O473" i="2" s="1"/>
  <c r="M465" i="2"/>
  <c r="N465" i="2" s="1"/>
  <c r="M359" i="2"/>
  <c r="O359" i="2" s="1"/>
  <c r="M340" i="2"/>
  <c r="N340" i="2" s="1"/>
  <c r="M171" i="2"/>
  <c r="N171" i="2" s="1"/>
  <c r="M159" i="2"/>
  <c r="O159" i="2" s="1"/>
  <c r="M143" i="2"/>
  <c r="O143" i="2" s="1"/>
  <c r="M131" i="2"/>
  <c r="O131" i="2" s="1"/>
  <c r="M111" i="2"/>
  <c r="N111" i="2" s="1"/>
  <c r="M107" i="2"/>
  <c r="O107" i="2" s="1"/>
  <c r="M71" i="2"/>
  <c r="O71" i="2" s="1"/>
  <c r="M198" i="2"/>
  <c r="O198" i="2" s="1"/>
  <c r="M3" i="2"/>
  <c r="O3" i="2" s="1"/>
  <c r="M378" i="2"/>
  <c r="N378" i="2" s="1"/>
  <c r="M312" i="2"/>
  <c r="O312" i="2" s="1"/>
  <c r="M273" i="2"/>
  <c r="N273" i="2" s="1"/>
  <c r="M253" i="2"/>
  <c r="O253" i="2" s="1"/>
  <c r="M190" i="2"/>
  <c r="O190" i="2" s="1"/>
  <c r="M170" i="2"/>
  <c r="N170" i="2" s="1"/>
  <c r="M162" i="2"/>
  <c r="N162" i="2" s="1"/>
  <c r="M134" i="2"/>
  <c r="N134" i="2" s="1"/>
  <c r="M110" i="2"/>
  <c r="N110" i="2" s="1"/>
  <c r="M412" i="2"/>
  <c r="N412" i="2" s="1"/>
  <c r="M354" i="2"/>
  <c r="N354" i="2" s="1"/>
  <c r="M276" i="2"/>
  <c r="O276" i="2" s="1"/>
  <c r="M256" i="2"/>
  <c r="O256" i="2" s="1"/>
  <c r="M250" i="2"/>
  <c r="O250" i="2" s="1"/>
  <c r="M244" i="2"/>
  <c r="N244" i="2" s="1"/>
  <c r="M241" i="2"/>
  <c r="O241" i="2" s="1"/>
  <c r="M161" i="2"/>
  <c r="N161" i="2" s="1"/>
  <c r="M158" i="2"/>
  <c r="N158" i="2" s="1"/>
  <c r="M155" i="2"/>
  <c r="N155" i="2" s="1"/>
  <c r="M152" i="2"/>
  <c r="N152" i="2" s="1"/>
  <c r="M149" i="2"/>
  <c r="O149" i="2" s="1"/>
  <c r="M77" i="2"/>
  <c r="O77" i="2" s="1"/>
  <c r="M62" i="2"/>
  <c r="N62" i="2" s="1"/>
  <c r="M59" i="2"/>
  <c r="O59" i="2" s="1"/>
  <c r="M50" i="2"/>
  <c r="N50" i="2" s="1"/>
  <c r="M47" i="2"/>
  <c r="O47" i="2" s="1"/>
  <c r="M38" i="2"/>
  <c r="N38" i="2" s="1"/>
  <c r="M35" i="2"/>
  <c r="O35" i="2" s="1"/>
  <c r="M26" i="2"/>
  <c r="N26" i="2" s="1"/>
  <c r="M23" i="2"/>
  <c r="O23" i="2" s="1"/>
  <c r="M14" i="2"/>
  <c r="N14" i="2" s="1"/>
  <c r="M11" i="2"/>
  <c r="O11" i="2" s="1"/>
  <c r="N59" i="2"/>
  <c r="P59" i="2" s="1"/>
  <c r="M438" i="2"/>
  <c r="N438" i="2" s="1"/>
  <c r="M374" i="2"/>
  <c r="O374" i="2" s="1"/>
  <c r="M270" i="2"/>
  <c r="O270" i="2" s="1"/>
  <c r="M221" i="2"/>
  <c r="O221" i="2" s="1"/>
  <c r="M215" i="2"/>
  <c r="N215" i="2" s="1"/>
  <c r="M209" i="2"/>
  <c r="O209" i="2" s="1"/>
  <c r="M400" i="2"/>
  <c r="N400" i="2" s="1"/>
  <c r="M264" i="2"/>
  <c r="N264" i="2" s="1"/>
  <c r="M261" i="2"/>
  <c r="N261" i="2" s="1"/>
  <c r="M258" i="2"/>
  <c r="O258" i="2" s="1"/>
  <c r="M194" i="2"/>
  <c r="N194" i="2" s="1"/>
  <c r="M191" i="2"/>
  <c r="N191" i="2" s="1"/>
  <c r="M120" i="2"/>
  <c r="N120" i="2" s="1"/>
  <c r="M117" i="2"/>
  <c r="N117" i="2" s="1"/>
  <c r="M423" i="2"/>
  <c r="N423" i="2" s="1"/>
  <c r="M484" i="2"/>
  <c r="N484" i="2" s="1"/>
  <c r="M481" i="2"/>
  <c r="N481" i="2" s="1"/>
  <c r="M475" i="2"/>
  <c r="N475" i="2" s="1"/>
  <c r="M449" i="2"/>
  <c r="O449" i="2" s="1"/>
  <c r="M446" i="2"/>
  <c r="O446" i="2" s="1"/>
  <c r="M414" i="2"/>
  <c r="O414" i="2" s="1"/>
  <c r="M382" i="2"/>
  <c r="N382" i="2" s="1"/>
  <c r="M379" i="2"/>
  <c r="N379" i="2" s="1"/>
  <c r="M211" i="2"/>
  <c r="O211" i="2" s="1"/>
  <c r="M208" i="2"/>
  <c r="N208" i="2" s="1"/>
  <c r="M205" i="2"/>
  <c r="O205" i="2" s="1"/>
  <c r="M202" i="2"/>
  <c r="O202" i="2" s="1"/>
  <c r="M199" i="2"/>
  <c r="O199" i="2" s="1"/>
  <c r="M185" i="2"/>
  <c r="O185" i="2" s="1"/>
  <c r="M154" i="2"/>
  <c r="O154" i="2" s="1"/>
  <c r="M145" i="2"/>
  <c r="O145" i="2" s="1"/>
  <c r="M96" i="2"/>
  <c r="O96" i="2" s="1"/>
  <c r="M432" i="2"/>
  <c r="O432" i="2" s="1"/>
  <c r="M420" i="2"/>
  <c r="O420" i="2" s="1"/>
  <c r="M408" i="2"/>
  <c r="O408" i="2" s="1"/>
  <c r="M367" i="2"/>
  <c r="O367" i="2" s="1"/>
  <c r="M342" i="2"/>
  <c r="N342" i="2" s="1"/>
  <c r="M336" i="2"/>
  <c r="N336" i="2" s="1"/>
  <c r="O328" i="2"/>
  <c r="M322" i="2"/>
  <c r="N322" i="2" s="1"/>
  <c r="M311" i="2"/>
  <c r="N311" i="2" s="1"/>
  <c r="M308" i="2"/>
  <c r="N308" i="2" s="1"/>
  <c r="M300" i="2"/>
  <c r="N300" i="2" s="1"/>
  <c r="O292" i="2"/>
  <c r="M286" i="2"/>
  <c r="N286" i="2" s="1"/>
  <c r="M263" i="2"/>
  <c r="O263" i="2" s="1"/>
  <c r="M260" i="2"/>
  <c r="O260" i="2" s="1"/>
  <c r="M234" i="2"/>
  <c r="N234" i="2" s="1"/>
  <c r="M231" i="2"/>
  <c r="O231" i="2" s="1"/>
  <c r="M228" i="2"/>
  <c r="N228" i="2" s="1"/>
  <c r="M142" i="2"/>
  <c r="O142" i="2" s="1"/>
  <c r="M87" i="2"/>
  <c r="O87" i="2" s="1"/>
  <c r="M84" i="2"/>
  <c r="N84" i="2" s="1"/>
  <c r="M463" i="2"/>
  <c r="N463" i="2" s="1"/>
  <c r="M347" i="2"/>
  <c r="O347" i="2" s="1"/>
  <c r="M165" i="2"/>
  <c r="O165" i="2" s="1"/>
  <c r="M119" i="2"/>
  <c r="N119" i="2" s="1"/>
  <c r="M75" i="2"/>
  <c r="N75" i="2" s="1"/>
  <c r="M72" i="2"/>
  <c r="N72" i="2" s="1"/>
  <c r="M352" i="2"/>
  <c r="N352" i="2" s="1"/>
  <c r="M349" i="2"/>
  <c r="N349" i="2" s="1"/>
  <c r="M280" i="2"/>
  <c r="N280" i="2" s="1"/>
  <c r="M277" i="2"/>
  <c r="N277" i="2" s="1"/>
  <c r="M251" i="2"/>
  <c r="N251" i="2" s="1"/>
  <c r="M248" i="2"/>
  <c r="N248" i="2" s="1"/>
  <c r="M245" i="2"/>
  <c r="N245" i="2" s="1"/>
  <c r="M242" i="2"/>
  <c r="N242" i="2" s="1"/>
  <c r="M239" i="2"/>
  <c r="N239" i="2" s="1"/>
  <c r="M316" i="2"/>
  <c r="O316" i="2" s="1"/>
  <c r="M153" i="2"/>
  <c r="N153" i="2" s="1"/>
  <c r="M113" i="2"/>
  <c r="O113" i="2" s="1"/>
  <c r="M92" i="2"/>
  <c r="O92" i="2" s="1"/>
  <c r="M393" i="2"/>
  <c r="N393" i="2" s="1"/>
  <c r="M471" i="2"/>
  <c r="N471" i="2" s="1"/>
  <c r="M454" i="2"/>
  <c r="N454" i="2" s="1"/>
  <c r="M418" i="2"/>
  <c r="N418" i="2" s="1"/>
  <c r="M344" i="2"/>
  <c r="N344" i="2" s="1"/>
  <c r="M341" i="2"/>
  <c r="N341" i="2" s="1"/>
  <c r="M335" i="2"/>
  <c r="O335" i="2" s="1"/>
  <c r="M332" i="2"/>
  <c r="N332" i="2" s="1"/>
  <c r="M324" i="2"/>
  <c r="O324" i="2" s="1"/>
  <c r="M310" i="2"/>
  <c r="N310" i="2" s="1"/>
  <c r="M299" i="2"/>
  <c r="O299" i="2" s="1"/>
  <c r="M296" i="2"/>
  <c r="O296" i="2" s="1"/>
  <c r="M288" i="2"/>
  <c r="N288" i="2" s="1"/>
  <c r="M259" i="2"/>
  <c r="O259" i="2" s="1"/>
  <c r="M236" i="2"/>
  <c r="O236" i="2" s="1"/>
  <c r="M233" i="2"/>
  <c r="N233" i="2" s="1"/>
  <c r="M230" i="2"/>
  <c r="N230" i="2" s="1"/>
  <c r="M227" i="2"/>
  <c r="N227" i="2" s="1"/>
  <c r="M178" i="2"/>
  <c r="O178" i="2" s="1"/>
  <c r="M173" i="2"/>
  <c r="O173" i="2" s="1"/>
  <c r="M136" i="2"/>
  <c r="O136" i="2" s="1"/>
  <c r="M101" i="2"/>
  <c r="O101" i="2" s="1"/>
  <c r="M86" i="2"/>
  <c r="N86" i="2" s="1"/>
  <c r="M83" i="2"/>
  <c r="O83" i="2" s="1"/>
  <c r="N442" i="2"/>
  <c r="O300" i="2"/>
  <c r="N95" i="2"/>
  <c r="P95" i="2" s="1"/>
  <c r="M466" i="2"/>
  <c r="N466" i="2" s="1"/>
  <c r="M402" i="2"/>
  <c r="O402" i="2" s="1"/>
  <c r="M480" i="2"/>
  <c r="N480" i="2" s="1"/>
  <c r="M468" i="2"/>
  <c r="N468" i="2" s="1"/>
  <c r="M448" i="2"/>
  <c r="N448" i="2" s="1"/>
  <c r="M394" i="2"/>
  <c r="N394" i="2" s="1"/>
  <c r="M375" i="2"/>
  <c r="N375" i="2" s="1"/>
  <c r="M254" i="2"/>
  <c r="N254" i="2" s="1"/>
  <c r="M240" i="2"/>
  <c r="N240" i="2" s="1"/>
  <c r="M151" i="2"/>
  <c r="O151" i="2" s="1"/>
  <c r="M128" i="2"/>
  <c r="N128" i="2" s="1"/>
  <c r="O98" i="2"/>
  <c r="P98" i="2" s="1"/>
  <c r="O74" i="2"/>
  <c r="P74" i="2" s="1"/>
  <c r="M445" i="2"/>
  <c r="O445" i="2" s="1"/>
  <c r="O396" i="2"/>
  <c r="P396" i="2" s="1"/>
  <c r="M388" i="2"/>
  <c r="N388" i="2" s="1"/>
  <c r="M327" i="2"/>
  <c r="O327" i="2" s="1"/>
  <c r="M315" i="2"/>
  <c r="O315" i="2" s="1"/>
  <c r="M303" i="2"/>
  <c r="O303" i="2" s="1"/>
  <c r="M291" i="2"/>
  <c r="O291" i="2" s="1"/>
  <c r="M181" i="2"/>
  <c r="N181" i="2" s="1"/>
  <c r="M135" i="2"/>
  <c r="N135" i="2" s="1"/>
  <c r="M133" i="2"/>
  <c r="O133" i="2" s="1"/>
  <c r="M105" i="2"/>
  <c r="O105" i="2" s="1"/>
  <c r="M93" i="2"/>
  <c r="N93" i="2" s="1"/>
  <c r="M81" i="2"/>
  <c r="N81" i="2" s="1"/>
  <c r="M69" i="2"/>
  <c r="N69" i="2" s="1"/>
  <c r="M57" i="2"/>
  <c r="N57" i="2" s="1"/>
  <c r="M45" i="2"/>
  <c r="O45" i="2" s="1"/>
  <c r="M33" i="2"/>
  <c r="N33" i="2" s="1"/>
  <c r="M21" i="2"/>
  <c r="O21" i="2" s="1"/>
  <c r="M9" i="2"/>
  <c r="O9" i="2" s="1"/>
  <c r="M196" i="2"/>
  <c r="M163" i="2"/>
  <c r="M157" i="2"/>
  <c r="M150" i="2"/>
  <c r="N150" i="2" s="1"/>
  <c r="M148" i="2"/>
  <c r="M457" i="2"/>
  <c r="O457" i="2" s="1"/>
  <c r="M437" i="2"/>
  <c r="O437" i="2" s="1"/>
  <c r="M421" i="2"/>
  <c r="N421" i="2" s="1"/>
  <c r="M355" i="2"/>
  <c r="N355" i="2" s="1"/>
  <c r="M343" i="2"/>
  <c r="N343" i="2" s="1"/>
  <c r="O218" i="2"/>
  <c r="P218" i="2" s="1"/>
  <c r="O214" i="2"/>
  <c r="P214" i="2" s="1"/>
  <c r="M114" i="2"/>
  <c r="O114" i="2" s="1"/>
  <c r="M102" i="2"/>
  <c r="M90" i="2"/>
  <c r="N90" i="2" s="1"/>
  <c r="M78" i="2"/>
  <c r="O78" i="2" s="1"/>
  <c r="M66" i="2"/>
  <c r="N66" i="2" s="1"/>
  <c r="M54" i="2"/>
  <c r="O54" i="2" s="1"/>
  <c r="M42" i="2"/>
  <c r="O42" i="2" s="1"/>
  <c r="M30" i="2"/>
  <c r="O30" i="2" s="1"/>
  <c r="M18" i="2"/>
  <c r="N18" i="2" s="1"/>
  <c r="M6" i="2"/>
  <c r="O6" i="2" s="1"/>
  <c r="M479" i="2"/>
  <c r="O479" i="2" s="1"/>
  <c r="O474" i="2"/>
  <c r="P474" i="2" s="1"/>
  <c r="M467" i="2"/>
  <c r="N467" i="2" s="1"/>
  <c r="O444" i="2"/>
  <c r="P444" i="2" s="1"/>
  <c r="O387" i="2"/>
  <c r="P387" i="2" s="1"/>
  <c r="M129" i="2"/>
  <c r="O129" i="2" s="1"/>
  <c r="M469" i="2"/>
  <c r="N469" i="2" s="1"/>
  <c r="M434" i="2"/>
  <c r="N434" i="2" s="1"/>
  <c r="M429" i="2"/>
  <c r="N429" i="2" s="1"/>
  <c r="M426" i="2"/>
  <c r="N426" i="2" s="1"/>
  <c r="M275" i="2"/>
  <c r="O275" i="2" s="1"/>
  <c r="O232" i="2"/>
  <c r="P232" i="2" s="1"/>
  <c r="O384" i="2"/>
  <c r="P384" i="2" s="1"/>
  <c r="M436" i="2"/>
  <c r="N436" i="2" s="1"/>
  <c r="M373" i="2"/>
  <c r="N373" i="2" s="1"/>
  <c r="M325" i="2"/>
  <c r="N325" i="2" s="1"/>
  <c r="M313" i="2"/>
  <c r="N313" i="2" s="1"/>
  <c r="M301" i="2"/>
  <c r="N301" i="2" s="1"/>
  <c r="M289" i="2"/>
  <c r="N289" i="2" s="1"/>
  <c r="M272" i="2"/>
  <c r="O272" i="2" s="1"/>
  <c r="M169" i="2"/>
  <c r="O169" i="2" s="1"/>
  <c r="M160" i="2"/>
  <c r="N160" i="2" s="1"/>
  <c r="M138" i="2"/>
  <c r="N138" i="2" s="1"/>
  <c r="M126" i="2"/>
  <c r="N126" i="2" s="1"/>
  <c r="N420" i="2"/>
  <c r="P420" i="2" s="1"/>
  <c r="M337" i="2"/>
  <c r="N337" i="2" s="1"/>
  <c r="N209" i="2"/>
  <c r="M144" i="2"/>
  <c r="N144" i="2" s="1"/>
  <c r="N77" i="2"/>
  <c r="P77" i="2" s="1"/>
  <c r="N65" i="2"/>
  <c r="P65" i="2" s="1"/>
  <c r="N53" i="2"/>
  <c r="P53" i="2" s="1"/>
  <c r="N41" i="2"/>
  <c r="P41" i="2" s="1"/>
  <c r="N29" i="2"/>
  <c r="P29" i="2" s="1"/>
  <c r="N451" i="2"/>
  <c r="M193" i="2"/>
  <c r="O193" i="2" s="1"/>
  <c r="M186" i="2"/>
  <c r="N186" i="2" s="1"/>
  <c r="M184" i="2"/>
  <c r="O184" i="2" s="1"/>
  <c r="M361" i="2"/>
  <c r="N361" i="2" s="1"/>
  <c r="N458" i="2"/>
  <c r="O451" i="2"/>
  <c r="M425" i="2"/>
  <c r="N425" i="2" s="1"/>
  <c r="M389" i="2"/>
  <c r="O389" i="2" s="1"/>
  <c r="M350" i="2"/>
  <c r="O350" i="2" s="1"/>
  <c r="M168" i="2"/>
  <c r="N168" i="2" s="1"/>
  <c r="M357" i="2"/>
  <c r="O357" i="2" s="1"/>
  <c r="M223" i="2"/>
  <c r="O223" i="2" s="1"/>
  <c r="M404" i="2"/>
  <c r="O404" i="2" s="1"/>
  <c r="M383" i="2"/>
  <c r="O383" i="2" s="1"/>
  <c r="M229" i="2"/>
  <c r="O229" i="2" s="1"/>
  <c r="M419" i="2"/>
  <c r="N419" i="2" s="1"/>
  <c r="N461" i="2"/>
  <c r="O442" i="2"/>
  <c r="O415" i="2"/>
  <c r="M398" i="2"/>
  <c r="O398" i="2" s="1"/>
  <c r="O331" i="2"/>
  <c r="P331" i="2" s="1"/>
  <c r="M246" i="2"/>
  <c r="N246" i="2" s="1"/>
  <c r="M428" i="2"/>
  <c r="O428" i="2" s="1"/>
  <c r="O390" i="2"/>
  <c r="P390" i="2" s="1"/>
  <c r="M377" i="2"/>
  <c r="N377" i="2" s="1"/>
  <c r="M338" i="2"/>
  <c r="O338" i="2" s="1"/>
  <c r="M326" i="2"/>
  <c r="O326" i="2" s="1"/>
  <c r="M314" i="2"/>
  <c r="O314" i="2" s="1"/>
  <c r="M302" i="2"/>
  <c r="N302" i="2" s="1"/>
  <c r="M290" i="2"/>
  <c r="O290" i="2" s="1"/>
  <c r="M410" i="2"/>
  <c r="N410" i="2" s="1"/>
  <c r="M413" i="2"/>
  <c r="N413" i="2" s="1"/>
  <c r="M476" i="2"/>
  <c r="O476" i="2" s="1"/>
  <c r="M464" i="2"/>
  <c r="O464" i="2" s="1"/>
  <c r="M452" i="2"/>
  <c r="O452" i="2" s="1"/>
  <c r="M440" i="2"/>
  <c r="O440" i="2" s="1"/>
  <c r="M392" i="2"/>
  <c r="N392" i="2" s="1"/>
  <c r="M345" i="2"/>
  <c r="O345" i="2" s="1"/>
  <c r="O424" i="2"/>
  <c r="P424" i="2" s="1"/>
  <c r="M407" i="2"/>
  <c r="N407" i="2" s="1"/>
  <c r="M422" i="2"/>
  <c r="O422" i="2" s="1"/>
  <c r="O403" i="2"/>
  <c r="P403" i="2" s="1"/>
  <c r="O399" i="2"/>
  <c r="P399" i="2" s="1"/>
  <c r="M386" i="2"/>
  <c r="O386" i="2" s="1"/>
  <c r="M455" i="2"/>
  <c r="O455" i="2" s="1"/>
  <c r="M443" i="2"/>
  <c r="O443" i="2" s="1"/>
  <c r="M431" i="2"/>
  <c r="O431" i="2" s="1"/>
  <c r="M401" i="2"/>
  <c r="O401" i="2" s="1"/>
  <c r="M362" i="2"/>
  <c r="N362" i="2" s="1"/>
  <c r="O477" i="2"/>
  <c r="P477" i="2" s="1"/>
  <c r="O484" i="2"/>
  <c r="P484" i="2" s="1"/>
  <c r="O460" i="2"/>
  <c r="P460" i="2" s="1"/>
  <c r="M416" i="2"/>
  <c r="N416" i="2" s="1"/>
  <c r="O393" i="2"/>
  <c r="P393" i="2" s="1"/>
  <c r="M380" i="2"/>
  <c r="N380" i="2" s="1"/>
  <c r="M252" i="2"/>
  <c r="N252" i="2" s="1"/>
  <c r="M427" i="2"/>
  <c r="N427" i="2" s="1"/>
  <c r="M395" i="2"/>
  <c r="N395" i="2" s="1"/>
  <c r="M391" i="2"/>
  <c r="N391" i="2" s="1"/>
  <c r="M370" i="2"/>
  <c r="O370" i="2" s="1"/>
  <c r="M366" i="2"/>
  <c r="O366" i="2" s="1"/>
  <c r="M333" i="2"/>
  <c r="O333" i="2" s="1"/>
  <c r="M321" i="2"/>
  <c r="O321" i="2" s="1"/>
  <c r="M309" i="2"/>
  <c r="O309" i="2" s="1"/>
  <c r="M297" i="2"/>
  <c r="O297" i="2" s="1"/>
  <c r="M285" i="2"/>
  <c r="O285" i="2" s="1"/>
  <c r="N278" i="2"/>
  <c r="N269" i="2"/>
  <c r="N235" i="2"/>
  <c r="P235" i="2" s="1"/>
  <c r="M183" i="2"/>
  <c r="N183" i="2" s="1"/>
  <c r="O281" i="2"/>
  <c r="O329" i="2"/>
  <c r="N281" i="2"/>
  <c r="O257" i="2"/>
  <c r="M204" i="2"/>
  <c r="O204" i="2" s="1"/>
  <c r="N368" i="2"/>
  <c r="P368" i="2" s="1"/>
  <c r="N329" i="2"/>
  <c r="O255" i="2"/>
  <c r="O222" i="2"/>
  <c r="M180" i="2"/>
  <c r="N180" i="2" s="1"/>
  <c r="M172" i="2"/>
  <c r="O172" i="2" s="1"/>
  <c r="N371" i="2"/>
  <c r="N374" i="2"/>
  <c r="P374" i="2" s="1"/>
  <c r="O318" i="2"/>
  <c r="P318" i="2" s="1"/>
  <c r="O306" i="2"/>
  <c r="P306" i="2" s="1"/>
  <c r="O284" i="2"/>
  <c r="O266" i="2"/>
  <c r="O245" i="2"/>
  <c r="P245" i="2" s="1"/>
  <c r="N197" i="2"/>
  <c r="O197" i="2"/>
  <c r="M147" i="2"/>
  <c r="O147" i="2" s="1"/>
  <c r="N266" i="2"/>
  <c r="N247" i="2"/>
  <c r="P247" i="2" s="1"/>
  <c r="O323" i="2"/>
  <c r="N347" i="2"/>
  <c r="N323" i="2"/>
  <c r="N287" i="2"/>
  <c r="O278" i="2"/>
  <c r="O269" i="2"/>
  <c r="N243" i="2"/>
  <c r="M127" i="2"/>
  <c r="O127" i="2" s="1"/>
  <c r="N36" i="2"/>
  <c r="N24" i="2"/>
  <c r="O162" i="2"/>
  <c r="M115" i="2"/>
  <c r="O115" i="2" s="1"/>
  <c r="M103" i="2"/>
  <c r="O103" i="2" s="1"/>
  <c r="M91" i="2"/>
  <c r="O91" i="2" s="1"/>
  <c r="M79" i="2"/>
  <c r="O79" i="2" s="1"/>
  <c r="M67" i="2"/>
  <c r="O67" i="2" s="1"/>
  <c r="M55" i="2"/>
  <c r="O55" i="2" s="1"/>
  <c r="M43" i="2"/>
  <c r="O43" i="2" s="1"/>
  <c r="M31" i="2"/>
  <c r="O31" i="2" s="1"/>
  <c r="M19" i="2"/>
  <c r="O19" i="2" s="1"/>
  <c r="M7" i="2"/>
  <c r="O7" i="2" s="1"/>
  <c r="N210" i="2"/>
  <c r="O177" i="2"/>
  <c r="O141" i="2"/>
  <c r="N21" i="2"/>
  <c r="N9" i="2"/>
  <c r="O192" i="2"/>
  <c r="O156" i="2"/>
  <c r="M124" i="2"/>
  <c r="O124" i="2" s="1"/>
  <c r="N190" i="2"/>
  <c r="P190" i="2" s="1"/>
  <c r="O182" i="2"/>
  <c r="P182" i="2" s="1"/>
  <c r="O171" i="2"/>
  <c r="N156" i="2"/>
  <c r="N154" i="2"/>
  <c r="P154" i="2" s="1"/>
  <c r="M112" i="2"/>
  <c r="O112" i="2" s="1"/>
  <c r="M100" i="2"/>
  <c r="O100" i="2" s="1"/>
  <c r="M88" i="2"/>
  <c r="O88" i="2" s="1"/>
  <c r="M76" i="2"/>
  <c r="O76" i="2" s="1"/>
  <c r="M64" i="2"/>
  <c r="O64" i="2" s="1"/>
  <c r="M52" i="2"/>
  <c r="O52" i="2" s="1"/>
  <c r="M40" i="2"/>
  <c r="O40" i="2" s="1"/>
  <c r="M28" i="2"/>
  <c r="O28" i="2" s="1"/>
  <c r="M16" i="2"/>
  <c r="O16" i="2" s="1"/>
  <c r="M4" i="2"/>
  <c r="O4" i="2" s="1"/>
  <c r="N213" i="2"/>
  <c r="N201" i="2"/>
  <c r="O134" i="2"/>
  <c r="P134" i="2" s="1"/>
  <c r="N114" i="2"/>
  <c r="N102" i="2"/>
  <c r="M132" i="2"/>
  <c r="O132" i="2" s="1"/>
  <c r="M123" i="2"/>
  <c r="O123" i="2" s="1"/>
  <c r="M130" i="2"/>
  <c r="O130" i="2" s="1"/>
  <c r="M121" i="2"/>
  <c r="O121" i="2" s="1"/>
  <c r="M109" i="2"/>
  <c r="O109" i="2" s="1"/>
  <c r="M97" i="2"/>
  <c r="O97" i="2" s="1"/>
  <c r="M85" i="2"/>
  <c r="O85" i="2" s="1"/>
  <c r="M73" i="2"/>
  <c r="O73" i="2" s="1"/>
  <c r="M61" i="2"/>
  <c r="O61" i="2" s="1"/>
  <c r="M49" i="2"/>
  <c r="O49" i="2" s="1"/>
  <c r="M37" i="2"/>
  <c r="O37" i="2" s="1"/>
  <c r="M25" i="2"/>
  <c r="O25" i="2" s="1"/>
  <c r="M13" i="2"/>
  <c r="O13" i="2" s="1"/>
  <c r="N63" i="2"/>
  <c r="N15" i="2"/>
  <c r="O174" i="2"/>
  <c r="N159" i="2"/>
  <c r="N174" i="2"/>
  <c r="M118" i="2"/>
  <c r="O118" i="2" s="1"/>
  <c r="M106" i="2"/>
  <c r="O106" i="2" s="1"/>
  <c r="M94" i="2"/>
  <c r="O94" i="2" s="1"/>
  <c r="M82" i="2"/>
  <c r="O82" i="2" s="1"/>
  <c r="M70" i="2"/>
  <c r="O70" i="2" s="1"/>
  <c r="M58" i="2"/>
  <c r="O58" i="2" s="1"/>
  <c r="M46" i="2"/>
  <c r="O46" i="2" s="1"/>
  <c r="M34" i="2"/>
  <c r="O34" i="2" s="1"/>
  <c r="M22" i="2"/>
  <c r="O22" i="2" s="1"/>
  <c r="M10" i="2"/>
  <c r="O10" i="2" s="1"/>
  <c r="O120" i="2"/>
  <c r="O111" i="2"/>
  <c r="O102" i="2"/>
  <c r="O60" i="2"/>
  <c r="O27" i="2"/>
  <c r="O18" i="2"/>
  <c r="O15" i="2"/>
  <c r="M2" i="2"/>
  <c r="N2" i="2" s="1"/>
  <c r="N151" i="2" l="1"/>
  <c r="P151" i="2" s="1"/>
  <c r="O271" i="2"/>
  <c r="P271" i="2" s="1"/>
  <c r="O355" i="2"/>
  <c r="P355" i="2" s="1"/>
  <c r="N265" i="2"/>
  <c r="O140" i="2"/>
  <c r="P140" i="2" s="1"/>
  <c r="O93" i="2"/>
  <c r="P348" i="2"/>
  <c r="O126" i="2"/>
  <c r="O161" i="2"/>
  <c r="P161" i="2" s="1"/>
  <c r="N359" i="2"/>
  <c r="O430" i="2"/>
  <c r="P430" i="2" s="1"/>
  <c r="O212" i="2"/>
  <c r="O38" i="2"/>
  <c r="P38" i="2" s="1"/>
  <c r="O288" i="2"/>
  <c r="N48" i="2"/>
  <c r="O227" i="2"/>
  <c r="P227" i="2" s="1"/>
  <c r="N200" i="2"/>
  <c r="P200" i="2" s="1"/>
  <c r="O117" i="2"/>
  <c r="N335" i="2"/>
  <c r="O294" i="2"/>
  <c r="P294" i="2" s="1"/>
  <c r="N122" i="2"/>
  <c r="N89" i="2"/>
  <c r="P89" i="2" s="1"/>
  <c r="N143" i="2"/>
  <c r="P143" i="2" s="1"/>
  <c r="O483" i="2"/>
  <c r="P483" i="2" s="1"/>
  <c r="N304" i="2"/>
  <c r="P304" i="2" s="1"/>
  <c r="P257" i="2"/>
  <c r="O286" i="2"/>
  <c r="P286" i="2" s="1"/>
  <c r="O439" i="2"/>
  <c r="P439" i="2" s="1"/>
  <c r="O298" i="2"/>
  <c r="P298" i="2" s="1"/>
  <c r="N358" i="2"/>
  <c r="O135" i="2"/>
  <c r="P135" i="2" s="1"/>
  <c r="N3" i="2"/>
  <c r="P3" i="2" s="1"/>
  <c r="O320" i="2"/>
  <c r="N279" i="2"/>
  <c r="P279" i="2" s="1"/>
  <c r="O69" i="2"/>
  <c r="N80" i="2"/>
  <c r="P80" i="2" s="1"/>
  <c r="N39" i="2"/>
  <c r="P39" i="2" s="1"/>
  <c r="O251" i="2"/>
  <c r="P251" i="2" s="1"/>
  <c r="O454" i="2"/>
  <c r="N457" i="2"/>
  <c r="O356" i="2"/>
  <c r="O441" i="2"/>
  <c r="P441" i="2" s="1"/>
  <c r="O293" i="2"/>
  <c r="N51" i="2"/>
  <c r="P51" i="2" s="1"/>
  <c r="N78" i="2"/>
  <c r="P78" i="2" s="1"/>
  <c r="O262" i="2"/>
  <c r="P262" i="2" s="1"/>
  <c r="O240" i="2"/>
  <c r="O482" i="2"/>
  <c r="P482" i="2" s="1"/>
  <c r="N312" i="2"/>
  <c r="O72" i="2"/>
  <c r="O273" i="2"/>
  <c r="P273" i="2" s="1"/>
  <c r="O423" i="2"/>
  <c r="P423" i="2" s="1"/>
  <c r="O153" i="2"/>
  <c r="P153" i="2" s="1"/>
  <c r="N237" i="2"/>
  <c r="O282" i="2"/>
  <c r="P282" i="2" s="1"/>
  <c r="O349" i="2"/>
  <c r="P349" i="2" s="1"/>
  <c r="O472" i="2"/>
  <c r="P472" i="2" s="1"/>
  <c r="O394" i="2"/>
  <c r="P394" i="2" s="1"/>
  <c r="O155" i="2"/>
  <c r="P155" i="2" s="1"/>
  <c r="O170" i="2"/>
  <c r="P170" i="2" s="1"/>
  <c r="O207" i="2"/>
  <c r="N445" i="2"/>
  <c r="P445" i="2" s="1"/>
  <c r="O138" i="2"/>
  <c r="N219" i="2"/>
  <c r="N131" i="2"/>
  <c r="O353" i="2"/>
  <c r="N372" i="2"/>
  <c r="P372" i="2" s="1"/>
  <c r="O409" i="2"/>
  <c r="P409" i="2" s="1"/>
  <c r="N136" i="2"/>
  <c r="P136" i="2" s="1"/>
  <c r="N199" i="2"/>
  <c r="P199" i="2" s="1"/>
  <c r="P237" i="2"/>
  <c r="O189" i="2"/>
  <c r="O195" i="2"/>
  <c r="O313" i="2"/>
  <c r="P313" i="2" s="1"/>
  <c r="N276" i="2"/>
  <c r="P276" i="2" s="1"/>
  <c r="N414" i="2"/>
  <c r="P414" i="2" s="1"/>
  <c r="N205" i="2"/>
  <c r="P205" i="2" s="1"/>
  <c r="O125" i="2"/>
  <c r="P125" i="2" s="1"/>
  <c r="N100" i="2"/>
  <c r="P100" i="2" s="1"/>
  <c r="N164" i="2"/>
  <c r="P164" i="2" s="1"/>
  <c r="O308" i="2"/>
  <c r="N317" i="2"/>
  <c r="N263" i="2"/>
  <c r="P263" i="2" s="1"/>
  <c r="O295" i="2"/>
  <c r="P295" i="2" s="1"/>
  <c r="O354" i="2"/>
  <c r="P354" i="2" s="1"/>
  <c r="O167" i="2"/>
  <c r="P167" i="2" s="1"/>
  <c r="N217" i="2"/>
  <c r="P217" i="2" s="1"/>
  <c r="O360" i="2"/>
  <c r="N364" i="2"/>
  <c r="P364" i="2" s="1"/>
  <c r="N107" i="2"/>
  <c r="P107" i="2" s="1"/>
  <c r="N37" i="2"/>
  <c r="P37" i="2" s="1"/>
  <c r="O116" i="2"/>
  <c r="P116" i="2" s="1"/>
  <c r="N241" i="2"/>
  <c r="P241" i="2" s="1"/>
  <c r="N253" i="2"/>
  <c r="P253" i="2" s="1"/>
  <c r="N339" i="2"/>
  <c r="P339" i="2" s="1"/>
  <c r="O470" i="2"/>
  <c r="P470" i="2" s="1"/>
  <c r="O369" i="2"/>
  <c r="P369" i="2" s="1"/>
  <c r="N17" i="2"/>
  <c r="P17" i="2" s="1"/>
  <c r="N68" i="2"/>
  <c r="P68" i="2" s="1"/>
  <c r="O146" i="2"/>
  <c r="P146" i="2" s="1"/>
  <c r="O330" i="2"/>
  <c r="P330" i="2" s="1"/>
  <c r="N326" i="2"/>
  <c r="O379" i="2"/>
  <c r="P379" i="2" s="1"/>
  <c r="P212" i="2"/>
  <c r="N20" i="2"/>
  <c r="P20" i="2" s="1"/>
  <c r="N351" i="2"/>
  <c r="P351" i="2" s="1"/>
  <c r="N104" i="2"/>
  <c r="P104" i="2" s="1"/>
  <c r="N99" i="2"/>
  <c r="N44" i="2"/>
  <c r="P44" i="2" s="1"/>
  <c r="N137" i="2"/>
  <c r="P137" i="2" s="1"/>
  <c r="O144" i="2"/>
  <c r="N283" i="2"/>
  <c r="P283" i="2" s="1"/>
  <c r="O215" i="2"/>
  <c r="P215" i="2" s="1"/>
  <c r="O311" i="2"/>
  <c r="O50" i="2"/>
  <c r="P50" i="2" s="1"/>
  <c r="N363" i="2"/>
  <c r="P363" i="2" s="1"/>
  <c r="O418" i="2"/>
  <c r="P418" i="2" s="1"/>
  <c r="O407" i="2"/>
  <c r="O385" i="2"/>
  <c r="P385" i="2" s="1"/>
  <c r="O62" i="2"/>
  <c r="P62" i="2" s="1"/>
  <c r="O334" i="2"/>
  <c r="P334" i="2" s="1"/>
  <c r="N433" i="2"/>
  <c r="N225" i="2"/>
  <c r="P225" i="2" s="1"/>
  <c r="O274" i="2"/>
  <c r="P274" i="2" s="1"/>
  <c r="O319" i="2"/>
  <c r="P319" i="2" s="1"/>
  <c r="N175" i="2"/>
  <c r="P175" i="2" s="1"/>
  <c r="O340" i="2"/>
  <c r="P340" i="2" s="1"/>
  <c r="O462" i="2"/>
  <c r="P462" i="2" s="1"/>
  <c r="O110" i="2"/>
  <c r="P110" i="2" s="1"/>
  <c r="O438" i="2"/>
  <c r="P438" i="2" s="1"/>
  <c r="P292" i="2"/>
  <c r="O261" i="2"/>
  <c r="P461" i="2"/>
  <c r="N30" i="2"/>
  <c r="P30" i="2" s="1"/>
  <c r="O406" i="2"/>
  <c r="P406" i="2" s="1"/>
  <c r="O352" i="2"/>
  <c r="P352" i="2" s="1"/>
  <c r="O447" i="2"/>
  <c r="P447" i="2" s="1"/>
  <c r="O459" i="2"/>
  <c r="P459" i="2" s="1"/>
  <c r="O264" i="2"/>
  <c r="P264" i="2" s="1"/>
  <c r="N82" i="2"/>
  <c r="P82" i="2" s="1"/>
  <c r="N54" i="2"/>
  <c r="P54" i="2" s="1"/>
  <c r="N249" i="2"/>
  <c r="P249" i="2" s="1"/>
  <c r="N187" i="2"/>
  <c r="P187" i="2" s="1"/>
  <c r="O332" i="2"/>
  <c r="P332" i="2" s="1"/>
  <c r="O465" i="2"/>
  <c r="P465" i="2" s="1"/>
  <c r="O469" i="2"/>
  <c r="O365" i="2"/>
  <c r="P365" i="2" s="1"/>
  <c r="N405" i="2"/>
  <c r="P405" i="2" s="1"/>
  <c r="N145" i="2"/>
  <c r="P145" i="2" s="1"/>
  <c r="O450" i="2"/>
  <c r="P450" i="2" s="1"/>
  <c r="O226" i="2"/>
  <c r="O206" i="2"/>
  <c r="P206" i="2" s="1"/>
  <c r="O208" i="2"/>
  <c r="P208" i="2" s="1"/>
  <c r="N71" i="2"/>
  <c r="P71" i="2" s="1"/>
  <c r="N260" i="2"/>
  <c r="P260" i="2" s="1"/>
  <c r="N408" i="2"/>
  <c r="P408" i="2" s="1"/>
  <c r="P174" i="2"/>
  <c r="N275" i="2"/>
  <c r="P275" i="2" s="1"/>
  <c r="N56" i="2"/>
  <c r="P56" i="2" s="1"/>
  <c r="N268" i="2"/>
  <c r="P268" i="2" s="1"/>
  <c r="O84" i="2"/>
  <c r="O397" i="2"/>
  <c r="P397" i="2" s="1"/>
  <c r="N32" i="2"/>
  <c r="P32" i="2" s="1"/>
  <c r="N179" i="2"/>
  <c r="P179" i="2" s="1"/>
  <c r="P261" i="2"/>
  <c r="N22" i="2"/>
  <c r="P22" i="2" s="1"/>
  <c r="N96" i="2"/>
  <c r="O203" i="2"/>
  <c r="P203" i="2" s="1"/>
  <c r="O453" i="2"/>
  <c r="P453" i="2" s="1"/>
  <c r="O413" i="2"/>
  <c r="P413" i="2" s="1"/>
  <c r="O426" i="2"/>
  <c r="P426" i="2" s="1"/>
  <c r="N166" i="2"/>
  <c r="P166" i="2" s="1"/>
  <c r="N220" i="2"/>
  <c r="P220" i="2" s="1"/>
  <c r="O180" i="2"/>
  <c r="P180" i="2" s="1"/>
  <c r="O305" i="2"/>
  <c r="P305" i="2" s="1"/>
  <c r="N139" i="2"/>
  <c r="P139" i="2" s="1"/>
  <c r="O33" i="2"/>
  <c r="P33" i="2" s="1"/>
  <c r="N108" i="2"/>
  <c r="P108" i="2" s="1"/>
  <c r="O412" i="2"/>
  <c r="P412" i="2" s="1"/>
  <c r="P415" i="2"/>
  <c r="N446" i="2"/>
  <c r="P446" i="2" s="1"/>
  <c r="O152" i="2"/>
  <c r="P152" i="2" s="1"/>
  <c r="O456" i="2"/>
  <c r="P456" i="2" s="1"/>
  <c r="N346" i="2"/>
  <c r="P346" i="2" s="1"/>
  <c r="O280" i="2"/>
  <c r="P280" i="2" s="1"/>
  <c r="O186" i="2"/>
  <c r="P186" i="2" s="1"/>
  <c r="O234" i="2"/>
  <c r="P234" i="2" s="1"/>
  <c r="O463" i="2"/>
  <c r="O14" i="2"/>
  <c r="P14" i="2" s="1"/>
  <c r="N198" i="2"/>
  <c r="O246" i="2"/>
  <c r="N296" i="2"/>
  <c r="P296" i="2" s="1"/>
  <c r="O277" i="2"/>
  <c r="P277" i="2" s="1"/>
  <c r="N267" i="2"/>
  <c r="P267" i="2" s="1"/>
  <c r="N411" i="2"/>
  <c r="P411" i="2" s="1"/>
  <c r="N149" i="2"/>
  <c r="P149" i="2" s="1"/>
  <c r="P287" i="2"/>
  <c r="O362" i="2"/>
  <c r="O436" i="2"/>
  <c r="P436" i="2" s="1"/>
  <c r="O307" i="2"/>
  <c r="P307" i="2" s="1"/>
  <c r="N473" i="2"/>
  <c r="P473" i="2" s="1"/>
  <c r="N478" i="2"/>
  <c r="P478" i="2" s="1"/>
  <c r="N238" i="2"/>
  <c r="P238" i="2" s="1"/>
  <c r="O435" i="2"/>
  <c r="P435" i="2" s="1"/>
  <c r="N12" i="2"/>
  <c r="P12" i="2" s="1"/>
  <c r="N299" i="2"/>
  <c r="P299" i="2" s="1"/>
  <c r="N172" i="2"/>
  <c r="P172" i="2" s="1"/>
  <c r="N5" i="2"/>
  <c r="P5" i="2" s="1"/>
  <c r="N324" i="2"/>
  <c r="N224" i="2"/>
  <c r="P224" i="2" s="1"/>
  <c r="O310" i="2"/>
  <c r="P310" i="2" s="1"/>
  <c r="N45" i="2"/>
  <c r="P45" i="2" s="1"/>
  <c r="N327" i="2"/>
  <c r="P327" i="2" s="1"/>
  <c r="O434" i="2"/>
  <c r="N113" i="2"/>
  <c r="P113" i="2" s="1"/>
  <c r="O86" i="2"/>
  <c r="P86" i="2" s="1"/>
  <c r="O381" i="2"/>
  <c r="P381" i="2" s="1"/>
  <c r="P144" i="2"/>
  <c r="O248" i="2"/>
  <c r="P248" i="2" s="1"/>
  <c r="N178" i="2"/>
  <c r="P178" i="2" s="1"/>
  <c r="N211" i="2"/>
  <c r="P211" i="2" s="1"/>
  <c r="N202" i="2"/>
  <c r="P202" i="2" s="1"/>
  <c r="N87" i="2"/>
  <c r="N23" i="2"/>
  <c r="P23" i="2" s="1"/>
  <c r="N123" i="2"/>
  <c r="P123" i="2" s="1"/>
  <c r="N112" i="2"/>
  <c r="P112" i="2" s="1"/>
  <c r="N147" i="2"/>
  <c r="P147" i="2" s="1"/>
  <c r="O429" i="2"/>
  <c r="P429" i="2" s="1"/>
  <c r="O410" i="2"/>
  <c r="N221" i="2"/>
  <c r="P221" i="2" s="1"/>
  <c r="O378" i="2"/>
  <c r="P378" i="2" s="1"/>
  <c r="N35" i="2"/>
  <c r="P35" i="2" s="1"/>
  <c r="N176" i="2"/>
  <c r="P176" i="2" s="1"/>
  <c r="P213" i="2"/>
  <c r="N8" i="2"/>
  <c r="P8" i="2" s="1"/>
  <c r="P210" i="2"/>
  <c r="O216" i="2"/>
  <c r="P216" i="2" s="1"/>
  <c r="N452" i="2"/>
  <c r="P452" i="2" s="1"/>
  <c r="P141" i="2"/>
  <c r="O400" i="2"/>
  <c r="P400" i="2" s="1"/>
  <c r="O242" i="2"/>
  <c r="P242" i="2" s="1"/>
  <c r="N432" i="2"/>
  <c r="P432" i="2" s="1"/>
  <c r="P288" i="2"/>
  <c r="P320" i="2"/>
  <c r="P442" i="2"/>
  <c r="P240" i="2"/>
  <c r="P246" i="2"/>
  <c r="O376" i="2"/>
  <c r="P376" i="2" s="1"/>
  <c r="O26" i="2"/>
  <c r="P26" i="2" s="1"/>
  <c r="P328" i="2"/>
  <c r="N40" i="2"/>
  <c r="P40" i="2" s="1"/>
  <c r="O301" i="2"/>
  <c r="P301" i="2" s="1"/>
  <c r="O191" i="2"/>
  <c r="P191" i="2" s="1"/>
  <c r="O181" i="2"/>
  <c r="P181" i="2" s="1"/>
  <c r="N188" i="2"/>
  <c r="P188" i="2" s="1"/>
  <c r="O336" i="2"/>
  <c r="P336" i="2" s="1"/>
  <c r="O66" i="2"/>
  <c r="P66" i="2" s="1"/>
  <c r="N42" i="2"/>
  <c r="P42" i="2" s="1"/>
  <c r="N231" i="2"/>
  <c r="P231" i="2" s="1"/>
  <c r="N303" i="2"/>
  <c r="P303" i="2" s="1"/>
  <c r="O380" i="2"/>
  <c r="P380" i="2" s="1"/>
  <c r="O382" i="2"/>
  <c r="P382" i="2" s="1"/>
  <c r="N428" i="2"/>
  <c r="P428" i="2" s="1"/>
  <c r="N449" i="2"/>
  <c r="P449" i="2" s="1"/>
  <c r="N173" i="2"/>
  <c r="P173" i="2" s="1"/>
  <c r="N142" i="2"/>
  <c r="P142" i="2" s="1"/>
  <c r="N185" i="2"/>
  <c r="P185" i="2" s="1"/>
  <c r="N47" i="2"/>
  <c r="P47" i="2" s="1"/>
  <c r="O75" i="2"/>
  <c r="P75" i="2" s="1"/>
  <c r="P209" i="2"/>
  <c r="O344" i="2"/>
  <c r="P344" i="2" s="1"/>
  <c r="N250" i="2"/>
  <c r="P250" i="2" s="1"/>
  <c r="O475" i="2"/>
  <c r="P475" i="2" s="1"/>
  <c r="P308" i="2"/>
  <c r="O341" i="2"/>
  <c r="P341" i="2" s="1"/>
  <c r="N401" i="2"/>
  <c r="P401" i="2" s="1"/>
  <c r="O481" i="2"/>
  <c r="P481" i="2" s="1"/>
  <c r="N236" i="2"/>
  <c r="P236" i="2" s="1"/>
  <c r="P358" i="2"/>
  <c r="O81" i="2"/>
  <c r="P81" i="2" s="1"/>
  <c r="N165" i="2"/>
  <c r="P165" i="2" s="1"/>
  <c r="N129" i="2"/>
  <c r="P129" i="2" s="1"/>
  <c r="O228" i="2"/>
  <c r="P228" i="2" s="1"/>
  <c r="N338" i="2"/>
  <c r="P338" i="2" s="1"/>
  <c r="O342" i="2"/>
  <c r="P342" i="2" s="1"/>
  <c r="N404" i="2"/>
  <c r="P404" i="2" s="1"/>
  <c r="O343" i="2"/>
  <c r="P343" i="2" s="1"/>
  <c r="N49" i="2"/>
  <c r="P49" i="2" s="1"/>
  <c r="P93" i="2"/>
  <c r="O233" i="2"/>
  <c r="P233" i="2" s="1"/>
  <c r="O239" i="2"/>
  <c r="P239" i="2" s="1"/>
  <c r="O419" i="2"/>
  <c r="P419" i="2" s="1"/>
  <c r="N350" i="2"/>
  <c r="P350" i="2" s="1"/>
  <c r="O425" i="2"/>
  <c r="P425" i="2" s="1"/>
  <c r="N256" i="2"/>
  <c r="P256" i="2" s="1"/>
  <c r="O119" i="2"/>
  <c r="P119" i="2" s="1"/>
  <c r="O467" i="2"/>
  <c r="P467" i="2" s="1"/>
  <c r="N83" i="2"/>
  <c r="P83" i="2" s="1"/>
  <c r="P463" i="2"/>
  <c r="O150" i="2"/>
  <c r="P150" i="2" s="1"/>
  <c r="N270" i="2"/>
  <c r="P270" i="2" s="1"/>
  <c r="O252" i="2"/>
  <c r="P252" i="2" s="1"/>
  <c r="N258" i="2"/>
  <c r="P258" i="2" s="1"/>
  <c r="N367" i="2"/>
  <c r="P367" i="2" s="1"/>
  <c r="P226" i="2"/>
  <c r="N92" i="2"/>
  <c r="P92" i="2" s="1"/>
  <c r="O244" i="2"/>
  <c r="P244" i="2" s="1"/>
  <c r="O90" i="2"/>
  <c r="N272" i="2"/>
  <c r="P272" i="2" s="1"/>
  <c r="O448" i="2"/>
  <c r="P448" i="2" s="1"/>
  <c r="O230" i="2"/>
  <c r="P230" i="2" s="1"/>
  <c r="O158" i="2"/>
  <c r="P158" i="2" s="1"/>
  <c r="O322" i="2"/>
  <c r="P322" i="2" s="1"/>
  <c r="N259" i="2"/>
  <c r="P259" i="2" s="1"/>
  <c r="N316" i="2"/>
  <c r="P316" i="2" s="1"/>
  <c r="N169" i="2"/>
  <c r="P169" i="2" s="1"/>
  <c r="P371" i="2"/>
  <c r="O289" i="2"/>
  <c r="P289" i="2" s="1"/>
  <c r="N455" i="2"/>
  <c r="P455" i="2" s="1"/>
  <c r="N101" i="2"/>
  <c r="P101" i="2" s="1"/>
  <c r="O471" i="2"/>
  <c r="P471" i="2" s="1"/>
  <c r="N11" i="2"/>
  <c r="P11" i="2" s="1"/>
  <c r="O194" i="2"/>
  <c r="P194" i="2" s="1"/>
  <c r="P324" i="2"/>
  <c r="P281" i="2"/>
  <c r="N440" i="2"/>
  <c r="P440" i="2" s="1"/>
  <c r="O325" i="2"/>
  <c r="P325" i="2" s="1"/>
  <c r="O183" i="2"/>
  <c r="P183" i="2" s="1"/>
  <c r="O392" i="2"/>
  <c r="P392" i="2" s="1"/>
  <c r="O466" i="2"/>
  <c r="P466" i="2" s="1"/>
  <c r="P451" i="2"/>
  <c r="N184" i="2"/>
  <c r="P184" i="2" s="1"/>
  <c r="P114" i="2"/>
  <c r="N105" i="2"/>
  <c r="P105" i="2" s="1"/>
  <c r="O196" i="2"/>
  <c r="N196" i="2"/>
  <c r="O57" i="2"/>
  <c r="P57" i="2" s="1"/>
  <c r="N94" i="2"/>
  <c r="P94" i="2" s="1"/>
  <c r="N109" i="2"/>
  <c r="P109" i="2" s="1"/>
  <c r="N127" i="2"/>
  <c r="P127" i="2" s="1"/>
  <c r="O337" i="2"/>
  <c r="P337" i="2" s="1"/>
  <c r="O395" i="2"/>
  <c r="P395" i="2" s="1"/>
  <c r="O302" i="2"/>
  <c r="P302" i="2" s="1"/>
  <c r="O375" i="2"/>
  <c r="P375" i="2" s="1"/>
  <c r="O468" i="2"/>
  <c r="P468" i="2" s="1"/>
  <c r="P255" i="2"/>
  <c r="P323" i="2"/>
  <c r="N291" i="2"/>
  <c r="P291" i="2" s="1"/>
  <c r="N290" i="2"/>
  <c r="P290" i="2" s="1"/>
  <c r="N479" i="2"/>
  <c r="P479" i="2" s="1"/>
  <c r="O421" i="2"/>
  <c r="P421" i="2" s="1"/>
  <c r="N193" i="2"/>
  <c r="P193" i="2" s="1"/>
  <c r="O160" i="2"/>
  <c r="P160" i="2" s="1"/>
  <c r="N133" i="2"/>
  <c r="P133" i="2" s="1"/>
  <c r="N10" i="2"/>
  <c r="P10" i="2" s="1"/>
  <c r="N121" i="2"/>
  <c r="P121" i="2" s="1"/>
  <c r="N6" i="2"/>
  <c r="P6" i="2" s="1"/>
  <c r="N28" i="2"/>
  <c r="P28" i="2" s="1"/>
  <c r="N67" i="2"/>
  <c r="P67" i="2" s="1"/>
  <c r="O388" i="2"/>
  <c r="P388" i="2" s="1"/>
  <c r="N223" i="2"/>
  <c r="P223" i="2" s="1"/>
  <c r="N402" i="2"/>
  <c r="P402" i="2" s="1"/>
  <c r="P131" i="2"/>
  <c r="P362" i="2"/>
  <c r="O254" i="2"/>
  <c r="P254" i="2" s="1"/>
  <c r="P15" i="2"/>
  <c r="P21" i="2"/>
  <c r="N437" i="2"/>
  <c r="P437" i="2" s="1"/>
  <c r="O148" i="2"/>
  <c r="N148" i="2"/>
  <c r="N130" i="2"/>
  <c r="P130" i="2" s="1"/>
  <c r="O168" i="2"/>
  <c r="P168" i="2" s="1"/>
  <c r="N321" i="2"/>
  <c r="P321" i="2" s="1"/>
  <c r="P407" i="2"/>
  <c r="N345" i="2"/>
  <c r="P345" i="2" s="1"/>
  <c r="N229" i="2"/>
  <c r="P229" i="2" s="1"/>
  <c r="P300" i="2"/>
  <c r="P312" i="2"/>
  <c r="P360" i="2"/>
  <c r="O373" i="2"/>
  <c r="P373" i="2" s="1"/>
  <c r="N64" i="2"/>
  <c r="P64" i="2" s="1"/>
  <c r="N315" i="2"/>
  <c r="P315" i="2" s="1"/>
  <c r="P122" i="2"/>
  <c r="O377" i="2"/>
  <c r="P377" i="2" s="1"/>
  <c r="P454" i="2"/>
  <c r="O157" i="2"/>
  <c r="N157" i="2"/>
  <c r="O128" i="2"/>
  <c r="P128" i="2" s="1"/>
  <c r="O480" i="2"/>
  <c r="P480" i="2" s="1"/>
  <c r="O163" i="2"/>
  <c r="N163" i="2"/>
  <c r="P27" i="2"/>
  <c r="N16" i="2"/>
  <c r="P16" i="2" s="1"/>
  <c r="N88" i="2"/>
  <c r="P88" i="2" s="1"/>
  <c r="P177" i="2"/>
  <c r="P69" i="2"/>
  <c r="P222" i="2"/>
  <c r="P120" i="2"/>
  <c r="P243" i="2"/>
  <c r="P353" i="2"/>
  <c r="N314" i="2"/>
  <c r="P314" i="2" s="1"/>
  <c r="O416" i="2"/>
  <c r="P416" i="2" s="1"/>
  <c r="N309" i="2"/>
  <c r="P309" i="2" s="1"/>
  <c r="O391" i="2"/>
  <c r="P391" i="2" s="1"/>
  <c r="P356" i="2"/>
  <c r="N357" i="2"/>
  <c r="P357" i="2" s="1"/>
  <c r="N34" i="2"/>
  <c r="P34" i="2" s="1"/>
  <c r="N106" i="2"/>
  <c r="P106" i="2" s="1"/>
  <c r="P138" i="2"/>
  <c r="N61" i="2"/>
  <c r="P61" i="2" s="1"/>
  <c r="P18" i="2"/>
  <c r="P192" i="2"/>
  <c r="N7" i="2"/>
  <c r="P7" i="2" s="1"/>
  <c r="N79" i="2"/>
  <c r="P79" i="2" s="1"/>
  <c r="P311" i="2"/>
  <c r="P326" i="2"/>
  <c r="N398" i="2"/>
  <c r="P398" i="2" s="1"/>
  <c r="P410" i="2"/>
  <c r="O361" i="2"/>
  <c r="P361" i="2" s="1"/>
  <c r="P159" i="2"/>
  <c r="N431" i="2"/>
  <c r="P431" i="2" s="1"/>
  <c r="N389" i="2"/>
  <c r="P389" i="2" s="1"/>
  <c r="P457" i="2"/>
  <c r="N46" i="2"/>
  <c r="P46" i="2" s="1"/>
  <c r="N118" i="2"/>
  <c r="P118" i="2" s="1"/>
  <c r="P63" i="2"/>
  <c r="N204" i="2"/>
  <c r="P204" i="2" s="1"/>
  <c r="N73" i="2"/>
  <c r="P73" i="2" s="1"/>
  <c r="P171" i="2"/>
  <c r="N19" i="2"/>
  <c r="P19" i="2" s="1"/>
  <c r="N91" i="2"/>
  <c r="P91" i="2" s="1"/>
  <c r="P335" i="2"/>
  <c r="P317" i="2"/>
  <c r="N443" i="2"/>
  <c r="P443" i="2" s="1"/>
  <c r="P265" i="2"/>
  <c r="N464" i="2"/>
  <c r="P464" i="2" s="1"/>
  <c r="P433" i="2"/>
  <c r="N132" i="2"/>
  <c r="P132" i="2" s="1"/>
  <c r="P117" i="2"/>
  <c r="P24" i="2"/>
  <c r="P347" i="2"/>
  <c r="N333" i="2"/>
  <c r="P333" i="2" s="1"/>
  <c r="N366" i="2"/>
  <c r="P366" i="2" s="1"/>
  <c r="P434" i="2"/>
  <c r="N58" i="2"/>
  <c r="P58" i="2" s="1"/>
  <c r="P195" i="2"/>
  <c r="P87" i="2"/>
  <c r="N13" i="2"/>
  <c r="P13" i="2" s="1"/>
  <c r="N85" i="2"/>
  <c r="P85" i="2" s="1"/>
  <c r="P201" i="2"/>
  <c r="N124" i="2"/>
  <c r="P124" i="2" s="1"/>
  <c r="N31" i="2"/>
  <c r="P31" i="2" s="1"/>
  <c r="N103" i="2"/>
  <c r="P103" i="2" s="1"/>
  <c r="P36" i="2"/>
  <c r="P359" i="2"/>
  <c r="P197" i="2"/>
  <c r="N386" i="2"/>
  <c r="P386" i="2" s="1"/>
  <c r="O427" i="2"/>
  <c r="P427" i="2" s="1"/>
  <c r="N476" i="2"/>
  <c r="P476" i="2" s="1"/>
  <c r="N383" i="2"/>
  <c r="P383" i="2" s="1"/>
  <c r="P99" i="2"/>
  <c r="N52" i="2"/>
  <c r="P52" i="2" s="1"/>
  <c r="P48" i="2"/>
  <c r="P266" i="2"/>
  <c r="P329" i="2"/>
  <c r="P469" i="2"/>
  <c r="N70" i="2"/>
  <c r="P70" i="2" s="1"/>
  <c r="P111" i="2"/>
  <c r="N25" i="2"/>
  <c r="P25" i="2" s="1"/>
  <c r="N97" i="2"/>
  <c r="P97" i="2" s="1"/>
  <c r="P90" i="2"/>
  <c r="P126" i="2"/>
  <c r="P9" i="2"/>
  <c r="P162" i="2"/>
  <c r="N43" i="2"/>
  <c r="P43" i="2" s="1"/>
  <c r="N115" i="2"/>
  <c r="P115" i="2" s="1"/>
  <c r="P60" i="2"/>
  <c r="P269" i="2"/>
  <c r="N370" i="2"/>
  <c r="P370" i="2" s="1"/>
  <c r="P102" i="2"/>
  <c r="P156" i="2"/>
  <c r="P72" i="2"/>
  <c r="P189" i="2"/>
  <c r="P284" i="2"/>
  <c r="P278" i="2"/>
  <c r="N285" i="2"/>
  <c r="P285" i="2" s="1"/>
  <c r="P458" i="2"/>
  <c r="N55" i="2"/>
  <c r="P55" i="2" s="1"/>
  <c r="P84" i="2"/>
  <c r="P207" i="2"/>
  <c r="P293" i="2"/>
  <c r="N422" i="2"/>
  <c r="P422" i="2" s="1"/>
  <c r="N4" i="2"/>
  <c r="P4" i="2" s="1"/>
  <c r="N76" i="2"/>
  <c r="P76" i="2" s="1"/>
  <c r="P198" i="2"/>
  <c r="P96" i="2"/>
  <c r="P219" i="2"/>
  <c r="N297" i="2"/>
  <c r="P297" i="2" s="1"/>
  <c r="O2" i="2"/>
  <c r="P2" i="2" s="1"/>
  <c r="P148" i="2" l="1"/>
  <c r="P196" i="2"/>
  <c r="P157" i="2"/>
  <c r="P1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9C3EB405-77F0-4C30-BA46-17E1A0D9969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417EBD85-B78C-4B01-8FED-D10DAD2A64C9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957A3365-7F70-4447-B7EF-162FFA4C949E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01DBD818-0ABF-4013-ADFF-3ACB27775F21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9E6D0C2F-A628-4729-8D07-7A4F3AAB07CE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6CAF24FC-9381-468A-AAB0-2AC721E928DA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A07261-7755-47F7-B257-7C1049B6968B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56778E-89AE-4F9B-88E8-70A7C6AC33A8}" name="WorksheetConnection_PIEZOMETRIE!$A$1:$H$484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4841"/>
        </x15:connection>
      </ext>
    </extLst>
  </connection>
  <connection id="3" xr16:uid="{C995746E-4D1E-42B9-A4E0-4B0315328F2E}" name="WorksheetConnection_PIEZOMETRIE!$C$1:$G$484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G4841"/>
        </x15:connection>
      </ext>
    </extLst>
  </connection>
</connections>
</file>

<file path=xl/sharedStrings.xml><?xml version="1.0" encoding="utf-8"?>
<sst xmlns="http://schemas.openxmlformats.org/spreadsheetml/2006/main" count="3820" uniqueCount="145">
  <si>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</si>
  <si>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</si>
  <si>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</si>
  <si>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</si>
  <si>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</si>
  <si>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</si>
  <si>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</si>
  <si>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</si>
  <si>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</si>
  <si>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</si>
  <si>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</si>
  <si>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</si>
  <si>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</si>
  <si>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</si>
  <si>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</si>
  <si>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</si>
  <si>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</si>
  <si>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</si>
  <si>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</si>
  <si>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</si>
  <si>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</si>
  <si>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</si>
  <si>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</si>
  <si>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</si>
  <si>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</si>
  <si>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LO</t>
  </si>
  <si>
    <t>CERVIGNANO D'ADDA</t>
  </si>
  <si>
    <t>PO0980180U0001</t>
  </si>
  <si>
    <t>IT03GWBISSMPLAN_PO0980180U0001</t>
  </si>
  <si>
    <t>M</t>
  </si>
  <si>
    <t>1</t>
  </si>
  <si>
    <t>POTABILE</t>
  </si>
  <si>
    <t>POZZO</t>
  </si>
  <si>
    <t>GWB ISS MPLAN</t>
  </si>
  <si>
    <t>IT03GWBISSMPLAN</t>
  </si>
  <si>
    <t>Corpo idrico sotterraneo superficiale di Media pianura Bacino Lambro - Adda Nord</t>
  </si>
  <si>
    <t>208055564,63716254</t>
  </si>
  <si>
    <t>COMAZZO</t>
  </si>
  <si>
    <t>PO0980200U0003</t>
  </si>
  <si>
    <t>IT03GWBISSMPLAN_PO0980200U0003</t>
  </si>
  <si>
    <t>TAVAZZANO CON VILLAVESCO</t>
  </si>
  <si>
    <t>PO098056NR0115</t>
  </si>
  <si>
    <t>IT03GWBISSMPLAN_PO098056NR0115</t>
  </si>
  <si>
    <t>n.d.</t>
  </si>
  <si>
    <t>ZOOTECNICO</t>
  </si>
  <si>
    <t>ZELO BUON PERSICO</t>
  </si>
  <si>
    <t>PO0980610U0001</t>
  </si>
  <si>
    <t>IT03GWBISSMPLAN_PO0980610U0001</t>
  </si>
  <si>
    <t>3</t>
  </si>
  <si>
    <t>MI</t>
  </si>
  <si>
    <t>SETTALA</t>
  </si>
  <si>
    <t>PO0152100U0004</t>
  </si>
  <si>
    <t>IT03GWBISSMPLAN_PO0152100U0004</t>
  </si>
  <si>
    <t>4</t>
  </si>
  <si>
    <t>INDUSTRIALE</t>
  </si>
  <si>
    <t>PO015210NR0022</t>
  </si>
  <si>
    <t>IT03GWBISSMPLAN_PO015210NR0022</t>
  </si>
  <si>
    <t>2</t>
  </si>
  <si>
    <t>IRRIGUO</t>
  </si>
  <si>
    <t>TRIBIANO</t>
  </si>
  <si>
    <t>PO015222NR0015</t>
  </si>
  <si>
    <t>IT03GWBISSMPLAN_PO015222NR0015</t>
  </si>
  <si>
    <t>Conteggio di MISURA SOGGIACENZA [m]</t>
  </si>
  <si>
    <t>Etichette di colonna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</si>
  <si>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</si>
  <si>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</si>
  <si>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</si>
  <si>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</si>
  <si>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</si>
  <si>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</si>
  <si>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</si>
  <si>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</si>
  <si>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</si>
  <si>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</si>
  <si>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</si>
  <si>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</si>
  <si>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</si>
  <si>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</si>
  <si>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</si>
  <si>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</si>
  <si>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</si>
  <si>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</si>
  <si>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</si>
  <si>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</si>
  <si>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</si>
  <si>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Totale complessivo</t>
  </si>
  <si>
    <t>Etichette di riga</t>
  </si>
  <si>
    <t>Jan</t>
  </si>
  <si>
    <t>Feb</t>
  </si>
  <si>
    <t>Mar</t>
  </si>
  <si>
    <t>May</t>
  </si>
  <si>
    <t>Jun</t>
  </si>
  <si>
    <t>Aug</t>
  </si>
  <si>
    <t>Sep</t>
  </si>
  <si>
    <t>Oct</t>
  </si>
  <si>
    <t>Dec</t>
  </si>
  <si>
    <t>Apr</t>
  </si>
  <si>
    <t>Jul</t>
  </si>
  <si>
    <t>Nov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</si>
  <si>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</si>
  <si>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</si>
  <si>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</si>
  <si>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</si>
  <si>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</si>
  <si>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</si>
  <si>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</si>
  <si>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</si>
  <si>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</si>
  <si>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</si>
  <si>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</si>
  <si>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</si>
  <si>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</si>
  <si>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</si>
  <si>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</si>
  <si>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1Q_SOG</t>
  </si>
  <si>
    <t>3Q_SOG</t>
  </si>
  <si>
    <t>&lt;01/01/2009</t>
  </si>
  <si>
    <t>&gt;02/12/2019</t>
  </si>
  <si>
    <t>TOT</t>
  </si>
  <si>
    <t>FREQUENZA MEDIA DATI</t>
  </si>
  <si>
    <t>ANNI CON 12 DATI</t>
  </si>
  <si>
    <t>ANNI SENZA DATI</t>
  </si>
  <si>
    <t>CONFIDENZA</t>
  </si>
  <si>
    <t>Media di PIEZOMETRIA [m s.l.m.]</t>
  </si>
  <si>
    <t>piezo82</t>
  </si>
  <si>
    <t xml:space="preserve"> --&gt; inter vuoti</t>
  </si>
  <si>
    <t>CONTINUITA'</t>
  </si>
  <si>
    <t>%</t>
  </si>
  <si>
    <t>Somma di PIEZOMETRIA [m s.l.m.]</t>
  </si>
  <si>
    <t>WellName</t>
  </si>
  <si>
    <t>Time</t>
  </si>
  <si>
    <t>Piezo</t>
  </si>
  <si>
    <t>gen</t>
  </si>
  <si>
    <t>feb</t>
  </si>
  <si>
    <t>mar</t>
  </si>
  <si>
    <t>apr</t>
  </si>
  <si>
    <t>mag</t>
  </si>
  <si>
    <t>giu</t>
  </si>
  <si>
    <t>NA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</si>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</sst>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yy"/>
    <numFmt numFmtId="165" formatCode="0.000"/>
    <numFmt numFmtId="166" formatCode="dd/mm/yy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 Narrow"/>
      <family val="2"/>
      <charset val="1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0" fontId="0" fillId="0" borderId="0" xfId="0" pivotButton="1"/>
    <xf numFmtId="166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0" borderId="1" xfId="0" applyBorder="1"/>
    <xf numFmtId="0" fontId="12" fillId="7" borderId="4" xfId="0" applyFont="1" applyFill="1" applyBorder="1" applyAlignment="1">
      <alignment horizontal="right"/>
    </xf>
    <xf numFmtId="0" fontId="0" fillId="7" borderId="4" xfId="0" applyFill="1" applyBorder="1"/>
    <xf numFmtId="0" fontId="12" fillId="7" borderId="0" xfId="0" applyFont="1" applyFill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/>
    </xf>
    <xf numFmtId="0" fontId="12" fillId="8" borderId="0" xfId="0" applyFont="1" applyFill="1"/>
    <xf numFmtId="0" fontId="12" fillId="8" borderId="5" xfId="0" applyFont="1" applyFill="1" applyBorder="1"/>
    <xf numFmtId="2" fontId="13" fillId="8" borderId="5" xfId="3" applyNumberFormat="1" applyFont="1" applyFill="1" applyBorder="1"/>
    <xf numFmtId="0" fontId="13" fillId="7" borderId="0" xfId="0" applyFont="1" applyFill="1"/>
    <xf numFmtId="167" fontId="0" fillId="0" borderId="0" xfId="0" applyNumberFormat="1"/>
    <xf numFmtId="165" fontId="0" fillId="0" borderId="0" xfId="0" applyNumberFormat="1"/>
    <xf numFmtId="0" fontId="11" fillId="6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</cellXfs>
  <cellStyles count="4">
    <cellStyle name="Normale" xfId="0" builtinId="0"/>
    <cellStyle name="Normale_Acque sotterranee" xfId="2" xr:uid="{5FD9776B-4A7E-4D94-901A-6E5FAB6E2E36}"/>
    <cellStyle name="Normale_Foglio1" xfId="1" xr:uid="{6E068B74-5245-4E1E-B212-56B7204F15E3}"/>
    <cellStyle name="Percentuale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40.517498032408" createdVersion="7" refreshedVersion="7" minRefreshableVersion="3" recordCount="483" xr:uid="{4B8DC0A9-E1AB-467D-86D1-FDD5A1EE03B3}">
  <cacheSource type="worksheet">
    <worksheetSource ref="A1:H484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3">
        <s v="PO0152100U0004"/>
        <s v="PO0980180U0001"/>
        <s v="PO0980200U0003"/>
      </sharedItems>
    </cacheField>
    <cacheField name="DATA" numFmtId="166">
      <sharedItems containsSemiMixedTypes="0" containsNonDate="0" containsDate="1" containsString="0" minDate="2000-01-01T00:00:00" maxDate="2020-05-02T00:00:00" count="262"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9-01T00:00:00"/>
        <d v="2006-10-01T00:00:00"/>
        <d v="2006-11-01T00:00:00"/>
        <d v="2006-12-01T00:00:00"/>
        <d v="2007-01-01T00:00:00"/>
        <d v="2007-03-01T00:00:00"/>
        <d v="2007-04-01T00:00:00"/>
        <d v="2007-05-01T00:00:00"/>
        <d v="2007-06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9-15T00:00:00"/>
        <d v="2009-10-15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9-01T00:00:00"/>
        <d v="2011-10-01T00:00:00"/>
        <d v="2011-11-01T00:00:00"/>
        <d v="2012-01-18T00:00:00"/>
        <d v="2012-02-18T00:00:00"/>
        <d v="2012-03-18T00:00:00"/>
        <d v="2012-04-18T00:00:00"/>
        <d v="2012-05-18T00:00:00"/>
        <d v="2012-06-18T00:00:00"/>
        <d v="2012-07-18T00:00:00"/>
        <d v="2012-08-18T00:00:00"/>
        <d v="2012-09-30T00:00:00"/>
        <d v="2012-10-31T00:00:00"/>
        <d v="2012-11-30T00:00:00"/>
        <d v="2012-12-31T00:00:00"/>
        <d v="2013-01-04T00:00:00"/>
        <d v="2013-02-18T00:00:00"/>
        <d v="2013-03-07T00:00:00"/>
        <d v="2013-04-18T00:00:00"/>
        <d v="2013-05-14T00:00:00"/>
        <d v="2013-06-19T00:00:00"/>
        <d v="2013-07-01T00:00:00"/>
        <d v="2013-08-01T00:00:00"/>
        <d v="2013-09-01T00:00:00"/>
        <d v="2013-10-01T00:00:00"/>
        <d v="2013-11-01T00:00:00"/>
        <d v="2013-12-20T00:00:00"/>
        <d v="2014-01-15T00:00:00"/>
        <d v="2014-02-15T00:00:00"/>
        <d v="2014-03-15T00:00:00"/>
        <d v="2014-04-15T00:00:00"/>
        <d v="2014-05-15T00:00:00"/>
        <d v="2014-06-15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7-01-01T00:00:00"/>
        <d v="2017-02-01T00:00:00"/>
        <d v="2017-03-01T00:00:00"/>
        <d v="2017-04-01T00:00:00"/>
        <d v="2017-05-01T00:00:00"/>
        <d v="2017-06-01T00:00:00"/>
        <d v="2017-08-01T00:00:00"/>
        <d v="2017-09-01T00:00:00"/>
        <d v="2017-10-01T00:00:00"/>
        <d v="2017-11-01T00:00:00"/>
        <d v="2000-01-01T00:00:00"/>
        <d v="2000-02-01T00:00:00"/>
        <d v="2000-03-01T00:00:00"/>
        <d v="2000-05-01T00:00:00"/>
        <d v="2000-06-01T00:00:00"/>
        <d v="2000-08-01T00:00:00"/>
        <d v="2000-09-01T00:00:00"/>
        <d v="2000-10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9-01T00:00:00"/>
        <d v="2002-01-01T00:00:00"/>
        <d v="2002-02-01T00:00:00"/>
        <d v="2002-03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8-01T00:00:00"/>
        <d v="2003-09-01T00:00:00"/>
        <d v="2003-10-01T00:00:00"/>
        <d v="2003-11-01T00:00:00"/>
        <d v="2003-12-01T00:00:00"/>
        <d v="2004-02-01T00:00:00"/>
        <d v="2004-03-01T00:00:00"/>
        <d v="2004-06-01T00:00:00"/>
        <d v="2004-07-01T00:00:00"/>
        <d v="2004-09-01T00:00:00"/>
        <d v="2004-10-01T00:00:00"/>
        <d v="2004-11-01T00:00:00"/>
        <d v="2004-12-01T00:00:00"/>
        <d v="2006-08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8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7T00:00:00"/>
        <d v="2013-02-01T00:00:00"/>
        <d v="2013-03-01T00:00:00"/>
        <d v="2013-04-01T00:00:00"/>
        <d v="2013-05-01T00:00:00"/>
        <d v="2013-06-03T00:00:00"/>
        <d v="2013-09-02T00:00:00"/>
        <d v="2013-11-04T00:00:00"/>
        <d v="2013-12-02T00:00:00"/>
        <d v="2014-01-01T00:00:00"/>
        <d v="2014-02-01T00:00:00"/>
        <d v="2014-03-01T00:00:00"/>
        <d v="2014-04-01T00:00:00"/>
        <d v="2014-05-01T00:00:00"/>
        <d v="2014-06-16T00:00:00"/>
        <d v="2015-08-01T00:00:00"/>
        <d v="2016-12-01T00:00:00"/>
        <d v="2017-07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12-11-03T00:00:00"/>
      </sharedItems>
      <fieldGroup par="9" base="3">
        <rangePr groupBy="months" startDate="2000-01-01T00:00:00" endDate="2020-05-02T00:00:00"/>
        <groupItems count="14">
          <s v="&lt;01/01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0"/>
        </groupItems>
      </fieldGroup>
    </cacheField>
    <cacheField name="Qr[m s.l.m.]" numFmtId="0">
      <sharedItems containsSemiMixedTypes="0" containsString="0" containsNumber="1" minValue="86.921999999999997" maxValue="99.238"/>
    </cacheField>
    <cacheField name="DESCRIZIONE" numFmtId="0">
      <sharedItems/>
    </cacheField>
    <cacheField name="MISURA SOGGIACENZA [m]" numFmtId="0">
      <sharedItems containsSemiMixedTypes="0" containsString="0" containsNumber="1" minValue="2.17" maxValue="7.8"/>
    </cacheField>
    <cacheField name="PIEZOMETRIA [m s.l.m.]" numFmtId="0">
      <sharedItems containsSemiMixedTypes="0" containsString="0" containsNumber="1" minValue="79.721999999999994" maxValue="95.569000000000003"/>
    </cacheField>
    <cacheField name="Trimestri" numFmtId="0" databaseField="0">
      <fieldGroup base="3">
        <rangePr groupBy="quarters" startDate="2000-01-01T00:00:00" endDate="2020-05-02T00:00:00"/>
        <groupItems count="6">
          <s v="&lt;01/01/2000"/>
          <s v="Trim1"/>
          <s v="Trim2"/>
          <s v="Trim3"/>
          <s v="Trim4"/>
          <s v="&gt;02/05/2020"/>
        </groupItems>
      </fieldGroup>
    </cacheField>
    <cacheField name="Anni" numFmtId="0" databaseField="0">
      <fieldGroup base="3">
        <rangePr groupBy="years" startDate="2000-01-01T00:00:00" endDate="2020-05-02T00:00:00"/>
        <groupItems count="23">
          <s v="&lt;01/01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2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43.70580625" createdVersion="7" refreshedVersion="7" minRefreshableVersion="3" recordCount="302" xr:uid="{6147B652-9142-45A6-B2EE-E2F06972114A}">
  <cacheSource type="worksheet">
    <worksheetSource ref="A1:E298" sheet="Completezza"/>
  </cacheSource>
  <cacheFields count="7">
    <cacheField name="CODICE PUNTO" numFmtId="0">
      <sharedItems count="3">
        <s v="PO0152100U0004"/>
        <s v="PO0980180U0001"/>
        <s v="PO0980200U0003"/>
      </sharedItems>
    </cacheField>
    <cacheField name="DATA" numFmtId="14">
      <sharedItems containsSemiMixedTypes="0" containsNonDate="0" containsDate="1" containsString="0" minDate="2011-01-01T00:00:00" maxDate="2020-05-02T00:00:00" count="141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9-01T00:00:00"/>
        <d v="2011-10-01T00:00:00"/>
        <d v="2011-11-01T00:00:00"/>
        <d v="2012-01-18T00:00:00"/>
        <d v="2012-02-18T00:00:00"/>
        <d v="2012-03-18T00:00:00"/>
        <d v="2012-04-18T00:00:00"/>
        <d v="2012-05-18T00:00:00"/>
        <d v="2012-06-18T00:00:00"/>
        <d v="2012-07-18T00:00:00"/>
        <d v="2012-08-18T00:00:00"/>
        <d v="2012-09-30T00:00:00"/>
        <d v="2012-10-31T00:00:00"/>
        <d v="2012-11-30T00:00:00"/>
        <d v="2012-12-31T00:00:00"/>
        <d v="2013-01-04T00:00:00"/>
        <d v="2013-02-18T00:00:00"/>
        <d v="2013-03-07T00:00:00"/>
        <d v="2013-04-18T00:00:00"/>
        <d v="2013-05-14T00:00:00"/>
        <d v="2013-06-19T00:00:00"/>
        <d v="2013-07-01T00:00:00"/>
        <d v="2013-08-01T00:00:00"/>
        <d v="2013-09-01T00:00:00"/>
        <d v="2013-10-01T00:00:00"/>
        <d v="2013-11-01T00:00:00"/>
        <d v="2013-12-20T00:00:00"/>
        <d v="2014-01-15T00:00:00"/>
        <d v="2014-02-15T00:00:00"/>
        <d v="2014-03-15T00:00:00"/>
        <d v="2014-04-15T00:00:00"/>
        <d v="2014-05-15T00:00:00"/>
        <d v="2014-06-15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7-01-01T00:00:00"/>
        <d v="2017-02-01T00:00:00"/>
        <d v="2017-03-01T00:00:00"/>
        <d v="2017-04-01T00:00:00"/>
        <d v="2017-05-01T00:00:00"/>
        <d v="2017-06-01T00:00:00"/>
        <d v="2017-08-01T00:00:00"/>
        <d v="2017-09-01T00:00:00"/>
        <d v="2017-10-01T00:00:00"/>
        <d v="2017-11-01T00:00:00"/>
        <d v="2011-08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7T00:00:00"/>
        <d v="2013-02-01T00:00:00"/>
        <d v="2013-03-01T00:00:00"/>
        <d v="2013-04-01T00:00:00"/>
        <d v="2013-05-01T00:00:00"/>
        <d v="2013-06-03T00:00:00"/>
        <d v="2013-09-02T00:00:00"/>
        <d v="2013-11-04T00:00:00"/>
        <d v="2013-12-02T00:00:00"/>
        <d v="2014-01-01T00:00:00"/>
        <d v="2014-02-01T00:00:00"/>
        <d v="2014-03-01T00:00:00"/>
        <d v="2014-04-01T00:00:00"/>
        <d v="2014-05-01T00:00:00"/>
        <d v="2014-06-16T00:00:00"/>
        <d v="2015-08-01T00:00:00"/>
        <d v="2016-12-01T00:00:00"/>
        <d v="2017-07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12-11-03T00:00:00"/>
      </sharedItems>
      <fieldGroup par="6" base="1">
        <rangePr groupBy="months" startDate="2011-01-01T00:00:00" endDate="2020-05-02T00:00:00"/>
        <groupItems count="14">
          <s v="&lt;01/01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05/2020"/>
        </groupItems>
      </fieldGroup>
    </cacheField>
    <cacheField name="Qr[m s.l.m.]" numFmtId="0">
      <sharedItems containsSemiMixedTypes="0" containsString="0" containsNumber="1" minValue="86.921999999999997" maxValue="99.238"/>
    </cacheField>
    <cacheField name="MISURA SOGGIACENZA [m]" numFmtId="0">
      <sharedItems containsSemiMixedTypes="0" containsString="0" containsNumber="1" minValue="2.17" maxValue="6.86"/>
    </cacheField>
    <cacheField name="PIEZOMETRIA [m s.l.m.]" numFmtId="0">
      <sharedItems containsSemiMixedTypes="0" containsString="0" containsNumber="1" minValue="80.322000000000003" maxValue="95.569000000000003"/>
    </cacheField>
    <cacheField name="Trimestri" numFmtId="0" databaseField="0">
      <fieldGroup base="1">
        <rangePr groupBy="quarters" startDate="2011-01-01T00:00:00" endDate="2020-05-02T00:00:00"/>
        <groupItems count="6">
          <s v="&lt;01/01/2011"/>
          <s v="Trim1"/>
          <s v="Trim2"/>
          <s v="Trim3"/>
          <s v="Trim4"/>
          <s v="&gt;02/05/2020"/>
        </groupItems>
      </fieldGroup>
    </cacheField>
    <cacheField name="Anni" numFmtId="0" databaseField="0">
      <fieldGroup base="1">
        <rangePr groupBy="years" startDate="2011-01-01T00:00:00" endDate="2020-05-02T00:00:00"/>
        <groupItems count="12">
          <s v="&lt;01/01/2011"/>
          <s v="2011"/>
          <s v="2012"/>
          <s v="2013"/>
          <s v="2014"/>
          <s v="2015"/>
          <s v="2016"/>
          <s v="2017"/>
          <s v="2018"/>
          <s v="2019"/>
          <s v="2020"/>
          <s v="&gt;02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58.690493518516" createdVersion="7" refreshedVersion="7" minRefreshableVersion="3" recordCount="346" xr:uid="{481381DA-0D88-4CE7-81DE-C676AA89BA32}">
  <cacheSource type="worksheet">
    <worksheetSource ref="A1:E347" sheet="Completezza"/>
  </cacheSource>
  <cacheFields count="7">
    <cacheField name="CODICE PUNTO" numFmtId="0">
      <sharedItems count="3">
        <s v="PO0152100U0004"/>
        <s v="PO0980180U0001"/>
        <s v="PO0980200U0003"/>
      </sharedItems>
    </cacheField>
    <cacheField name="DATA" numFmtId="14">
      <sharedItems containsSemiMixedTypes="0" containsNonDate="0" containsDate="1" containsString="0" minDate="2009-01-01T00:00:00" maxDate="2019-12-02T00:00:00" count="168"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9-15T00:00:00"/>
        <d v="2009-10-15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9-01T00:00:00"/>
        <d v="2011-10-01T00:00:00"/>
        <d v="2011-11-01T00:00:00"/>
        <d v="2012-01-18T00:00:00"/>
        <d v="2012-02-18T00:00:00"/>
        <d v="2012-03-18T00:00:00"/>
        <d v="2012-04-18T00:00:00"/>
        <d v="2012-05-18T00:00:00"/>
        <d v="2012-06-18T00:00:00"/>
        <d v="2012-07-18T00:00:00"/>
        <d v="2012-08-18T00:00:00"/>
        <d v="2012-09-30T00:00:00"/>
        <d v="2012-10-31T00:00:00"/>
        <d v="2012-11-30T00:00:00"/>
        <d v="2012-12-31T00:00:00"/>
        <d v="2013-01-04T00:00:00"/>
        <d v="2013-02-18T00:00:00"/>
        <d v="2013-03-07T00:00:00"/>
        <d v="2013-04-18T00:00:00"/>
        <d v="2013-05-14T00:00:00"/>
        <d v="2013-06-19T00:00:00"/>
        <d v="2013-07-01T00:00:00"/>
        <d v="2013-08-01T00:00:00"/>
        <d v="2013-09-01T00:00:00"/>
        <d v="2013-10-01T00:00:00"/>
        <d v="2013-11-01T00:00:00"/>
        <d v="2013-12-20T00:00:00"/>
        <d v="2014-01-15T00:00:00"/>
        <d v="2014-02-15T00:00:00"/>
        <d v="2014-03-15T00:00:00"/>
        <d v="2014-04-15T00:00:00"/>
        <d v="2014-05-15T00:00:00"/>
        <d v="2014-06-15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7-01-01T00:00:00"/>
        <d v="2017-02-01T00:00:00"/>
        <d v="2017-03-01T00:00:00"/>
        <d v="2017-04-01T00:00:00"/>
        <d v="2017-05-01T00:00:00"/>
        <d v="2017-06-01T00:00:00"/>
        <d v="2017-08-01T00:00:00"/>
        <d v="2017-09-01T00:00:00"/>
        <d v="2017-10-01T00:00:00"/>
        <d v="2017-11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8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7T00:00:00"/>
        <d v="2013-02-01T00:00:00"/>
        <d v="2013-03-01T00:00:00"/>
        <d v="2013-04-01T00:00:00"/>
        <d v="2013-05-01T00:00:00"/>
        <d v="2013-06-03T00:00:00"/>
        <d v="2013-09-02T00:00:00"/>
        <d v="2013-11-04T00:00:00"/>
        <d v="2013-12-02T00:00:00"/>
        <d v="2014-01-01T00:00:00"/>
        <d v="2014-02-01T00:00:00"/>
        <d v="2014-03-01T00:00:00"/>
        <d v="2014-04-01T00:00:00"/>
        <d v="2014-05-01T00:00:00"/>
        <d v="2014-06-16T00:00:00"/>
        <d v="2015-08-01T00:00:00"/>
        <d v="2016-12-01T00:00:00"/>
        <d v="2017-07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12-11-03T00:00:00"/>
      </sharedItems>
      <fieldGroup par="6" base="1">
        <rangePr groupBy="months" startDate="2009-01-01T00:00:00" endDate="2019-12-02T00:00:00"/>
        <groupItems count="14">
          <s v="&lt;01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9"/>
        </groupItems>
      </fieldGroup>
    </cacheField>
    <cacheField name="Qr[m s.l.m.]" numFmtId="0">
      <sharedItems containsSemiMixedTypes="0" containsString="0" containsNumber="1" minValue="86.921999999999997" maxValue="99.238"/>
    </cacheField>
    <cacheField name="MISURA SOGGIACENZA [m]" numFmtId="0">
      <sharedItems containsSemiMixedTypes="0" containsString="0" containsNumber="1" minValue="2.17" maxValue="6.86"/>
    </cacheField>
    <cacheField name="PIEZOMETRIA [m s.l.m.]" numFmtId="0">
      <sharedItems containsSemiMixedTypes="0" containsString="0" containsNumber="1" minValue="80.122" maxValue="95.569000000000003"/>
    </cacheField>
    <cacheField name="Trimestri" numFmtId="0" databaseField="0">
      <fieldGroup base="1">
        <rangePr groupBy="quarters" startDate="2009-01-01T00:00:00" endDate="2019-12-02T00:00:00"/>
        <groupItems count="6">
          <s v="&lt;01/01/2009"/>
          <s v="Trim1"/>
          <s v="Trim2"/>
          <s v="Trim3"/>
          <s v="Trim4"/>
          <s v="&gt;02/12/2019"/>
        </groupItems>
      </fieldGroup>
    </cacheField>
    <cacheField name="Anni" numFmtId="0" databaseField="0">
      <fieldGroup base="1">
        <rangePr groupBy="years" startDate="2009-01-01T00:00:00" endDate="2019-12-02T00:00:00"/>
        <groupItems count="13">
          <s v="&lt;01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2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84267939818" backgroundQuery="1" createdVersion="7" refreshedVersion="7" minRefreshableVersion="3" recordCount="0" supportSubquery="1" supportAdvancedDrill="1" xr:uid="{2A3FFC40-19CB-4791-B313-820033475DF4}">
  <cacheSource type="external" connectionId="1"/>
  <cacheFields count="5">
    <cacheField name="[Intervallo].[CODICE PUNTO].[CODICE PUNTO]" caption="CODICE PUNTO" numFmtId="0" hierarchy="2" level="1">
      <sharedItems count="3">
        <s v="PO0152100U0004"/>
        <s v="PO0980180U0001"/>
        <s v="PO0980200U0003"/>
      </sharedItems>
    </cacheField>
    <cacheField name="[Measures].[1Q_SOGG]" caption="1Q_SOGG" numFmtId="0" hierarchy="17" level="32767"/>
    <cacheField name="[Measures].[3Q_SOGG]" caption="3Q_SOGG" numFmtId="0" hierarchy="18" level="32767"/>
    <cacheField name="[Measures].[1Q_PIEZO]" caption="1Q_PIEZO" numFmtId="0" hierarchy="19" level="32767"/>
    <cacheField name="[Measures].[3Q_PIEZO]" caption="3Q_PIEZO" numFmtId="0" hierarchy="20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1Q_SOG]" caption="1Q_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84359953702" backgroundQuery="1" createdVersion="7" refreshedVersion="7" minRefreshableVersion="3" recordCount="0" supportSubquery="1" supportAdvancedDrill="1" xr:uid="{0E3F078D-8A61-4088-A0EB-4690DE1B760A}">
  <cacheSource type="external" connectionId="1"/>
  <cacheFields count="4">
    <cacheField name="[Intervallo 1].[CODICE PUNTO].[CODICE PUNTO]" caption="CODICE PUNTO" numFmtId="0" hierarchy="8" level="1">
      <sharedItems count="3">
        <s v="PO0152100U0004"/>
        <s v="PO0980180U0001"/>
        <s v="PO0980200U0003"/>
      </sharedItems>
    </cacheField>
    <cacheField name="[Intervallo 1].[DATA (mese)].[DATA (mese)]" caption="DATA (mese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1Q_SOG]" caption="1Q_SOG" numFmtId="0" hierarchy="21" level="32767"/>
    <cacheField name="[Measures].[3Q_SOG]" caption="3Q_SOG" numFmtId="0" hierarchy="22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_SOG]" caption="1Q_SOG" measure="1" displayFolder="" measureGroup="Intervallo" count="0" oneField="1">
      <fieldsUsage count="1">
        <fieldUsage x="2"/>
      </fieldsUsage>
    </cacheHierarchy>
    <cacheHierarchy uniqueName="[Measures].[3Q_SOG]" caption="3Q_SOG" measure="1" displayFolder="" measureGroup="Intervallo" count="0" oneField="1">
      <fieldsUsage count="1">
        <fieldUsage x="3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s v="MI"/>
    <s v="SETTALA"/>
    <x v="0"/>
    <x v="0"/>
    <n v="97.739000000000004"/>
    <s v="soggiacenza statica"/>
    <n v="3.4"/>
    <n v="94.338999999999999"/>
  </r>
  <r>
    <s v="MI"/>
    <s v="SETTALA"/>
    <x v="0"/>
    <x v="1"/>
    <n v="97.739000000000004"/>
    <s v="soggiacenza statica"/>
    <n v="3.5"/>
    <n v="94.239000000000004"/>
  </r>
  <r>
    <s v="MI"/>
    <s v="SETTALA"/>
    <x v="0"/>
    <x v="2"/>
    <n v="97.739000000000004"/>
    <s v="soggiacenza statica"/>
    <n v="3.75"/>
    <n v="93.989000000000004"/>
  </r>
  <r>
    <s v="MI"/>
    <s v="SETTALA"/>
    <x v="0"/>
    <x v="3"/>
    <n v="97.739000000000004"/>
    <s v="soggiacenza statica"/>
    <n v="3.7"/>
    <n v="94.039000000000001"/>
  </r>
  <r>
    <s v="MI"/>
    <s v="SETTALA"/>
    <x v="0"/>
    <x v="4"/>
    <n v="97.739000000000004"/>
    <s v="soggiacenza statica"/>
    <n v="3.7"/>
    <n v="94.039000000000001"/>
  </r>
  <r>
    <s v="MI"/>
    <s v="SETTALA"/>
    <x v="0"/>
    <x v="5"/>
    <n v="97.739000000000004"/>
    <s v="soggiacenza statica"/>
    <n v="3.55"/>
    <n v="94.188999999999993"/>
  </r>
  <r>
    <s v="MI"/>
    <s v="SETTALA"/>
    <x v="0"/>
    <x v="6"/>
    <n v="97.739000000000004"/>
    <s v="soggiacenza statica"/>
    <n v="3.1"/>
    <n v="94.638999999999996"/>
  </r>
  <r>
    <s v="MI"/>
    <s v="SETTALA"/>
    <x v="0"/>
    <x v="7"/>
    <n v="97.739000000000004"/>
    <s v="soggiacenza statica"/>
    <n v="3.3"/>
    <n v="94.438999999999993"/>
  </r>
  <r>
    <s v="MI"/>
    <s v="SETTALA"/>
    <x v="0"/>
    <x v="8"/>
    <n v="97.739000000000004"/>
    <s v="soggiacenza statica"/>
    <n v="2.95"/>
    <n v="94.789000000000001"/>
  </r>
  <r>
    <s v="MI"/>
    <s v="SETTALA"/>
    <x v="0"/>
    <x v="9"/>
    <n v="97.739000000000004"/>
    <s v="soggiacenza statica"/>
    <n v="3.1"/>
    <n v="94.638999999999996"/>
  </r>
  <r>
    <s v="MI"/>
    <s v="SETTALA"/>
    <x v="0"/>
    <x v="10"/>
    <n v="97.739000000000004"/>
    <s v="soggiacenza statica"/>
    <n v="3.3"/>
    <n v="94.438999999999993"/>
  </r>
  <r>
    <s v="MI"/>
    <s v="SETTALA"/>
    <x v="0"/>
    <x v="11"/>
    <n v="97.739000000000004"/>
    <s v="soggiacenza statica"/>
    <n v="2.8"/>
    <n v="94.938999999999993"/>
  </r>
  <r>
    <s v="MI"/>
    <s v="SETTALA"/>
    <x v="0"/>
    <x v="12"/>
    <n v="97.739000000000004"/>
    <s v="soggiacenza statica"/>
    <n v="3.8"/>
    <n v="93.938999999999993"/>
  </r>
  <r>
    <s v="MI"/>
    <s v="SETTALA"/>
    <x v="0"/>
    <x v="13"/>
    <n v="97.739000000000004"/>
    <s v="soggiacenza statica"/>
    <n v="3.6"/>
    <n v="94.138999999999996"/>
  </r>
  <r>
    <s v="MI"/>
    <s v="SETTALA"/>
    <x v="0"/>
    <x v="14"/>
    <n v="97.739000000000004"/>
    <s v="soggiacenza statica"/>
    <n v="3.7"/>
    <n v="94.039000000000001"/>
  </r>
  <r>
    <s v="MI"/>
    <s v="SETTALA"/>
    <x v="0"/>
    <x v="15"/>
    <n v="97.739000000000004"/>
    <s v="soggiacenza statica"/>
    <n v="3.3"/>
    <n v="94.438999999999993"/>
  </r>
  <r>
    <s v="MI"/>
    <s v="SETTALA"/>
    <x v="0"/>
    <x v="16"/>
    <n v="97.739000000000004"/>
    <s v="soggiacenza statica"/>
    <n v="3.4"/>
    <n v="94.338999999999999"/>
  </r>
  <r>
    <s v="MI"/>
    <s v="SETTALA"/>
    <x v="0"/>
    <x v="17"/>
    <n v="97.739000000000004"/>
    <s v="soggiacenza statica"/>
    <n v="3.4"/>
    <n v="94.338999999999999"/>
  </r>
  <r>
    <s v="MI"/>
    <s v="SETTALA"/>
    <x v="0"/>
    <x v="18"/>
    <n v="97.739000000000004"/>
    <s v="soggiacenza statica"/>
    <n v="2.8"/>
    <n v="94.938999999999993"/>
  </r>
  <r>
    <s v="MI"/>
    <s v="SETTALA"/>
    <x v="0"/>
    <x v="19"/>
    <n v="97.739000000000004"/>
    <s v="soggiacenza statica"/>
    <n v="3.25"/>
    <n v="94.489000000000004"/>
  </r>
  <r>
    <s v="MI"/>
    <s v="SETTALA"/>
    <x v="0"/>
    <x v="20"/>
    <n v="97.739000000000004"/>
    <s v="soggiacenza statica"/>
    <n v="3.35"/>
    <n v="94.388999999999996"/>
  </r>
  <r>
    <s v="MI"/>
    <s v="SETTALA"/>
    <x v="0"/>
    <x v="21"/>
    <n v="97.739000000000004"/>
    <s v="soggiacenza statica"/>
    <n v="3.4"/>
    <n v="94.338999999999999"/>
  </r>
  <r>
    <s v="MI"/>
    <s v="SETTALA"/>
    <x v="0"/>
    <x v="22"/>
    <n v="97.739000000000004"/>
    <s v="soggiacenza statica"/>
    <n v="3.75"/>
    <n v="93.989000000000004"/>
  </r>
  <r>
    <s v="MI"/>
    <s v="SETTALA"/>
    <x v="0"/>
    <x v="23"/>
    <n v="97.739000000000004"/>
    <s v="soggiacenza statica"/>
    <n v="5"/>
    <n v="92.739000000000004"/>
  </r>
  <r>
    <s v="MI"/>
    <s v="SETTALA"/>
    <x v="0"/>
    <x v="24"/>
    <n v="97.739000000000004"/>
    <s v="soggiacenza statica"/>
    <n v="5.15"/>
    <n v="92.588999999999999"/>
  </r>
  <r>
    <s v="MI"/>
    <s v="SETTALA"/>
    <x v="0"/>
    <x v="25"/>
    <n v="97.739000000000004"/>
    <s v="soggiacenza statica"/>
    <n v="5.2"/>
    <n v="92.539000000000001"/>
  </r>
  <r>
    <s v="MI"/>
    <s v="SETTALA"/>
    <x v="0"/>
    <x v="26"/>
    <n v="97.739000000000004"/>
    <s v="soggiacenza statica"/>
    <n v="5.05"/>
    <n v="92.688999999999993"/>
  </r>
  <r>
    <s v="MI"/>
    <s v="SETTALA"/>
    <x v="0"/>
    <x v="27"/>
    <n v="97.739000000000004"/>
    <s v="soggiacenza statica"/>
    <n v="5.15"/>
    <n v="92.588999999999999"/>
  </r>
  <r>
    <s v="MI"/>
    <s v="SETTALA"/>
    <x v="0"/>
    <x v="28"/>
    <n v="97.739000000000004"/>
    <s v="soggiacenza statica"/>
    <n v="5.15"/>
    <n v="92.588999999999999"/>
  </r>
  <r>
    <s v="MI"/>
    <s v="SETTALA"/>
    <x v="0"/>
    <x v="29"/>
    <n v="97.739000000000004"/>
    <s v="soggiacenza statica"/>
    <n v="2.8"/>
    <n v="94.938999999999993"/>
  </r>
  <r>
    <s v="MI"/>
    <s v="SETTALA"/>
    <x v="0"/>
    <x v="30"/>
    <n v="97.739000000000004"/>
    <s v="soggiacenza statica"/>
    <n v="3.1"/>
    <n v="94.638999999999996"/>
  </r>
  <r>
    <s v="MI"/>
    <s v="SETTALA"/>
    <x v="0"/>
    <x v="31"/>
    <n v="97.739000000000004"/>
    <s v="soggiacenza statica"/>
    <n v="4.3499999999999996"/>
    <n v="93.388999999999996"/>
  </r>
  <r>
    <s v="MI"/>
    <s v="SETTALA"/>
    <x v="0"/>
    <x v="32"/>
    <n v="97.739000000000004"/>
    <s v="soggiacenza statica"/>
    <n v="4.1500000000000004"/>
    <n v="93.588999999999999"/>
  </r>
  <r>
    <s v="MI"/>
    <s v="SETTALA"/>
    <x v="0"/>
    <x v="33"/>
    <n v="97.739000000000004"/>
    <s v="soggiacenza statica"/>
    <n v="4.1500000000000004"/>
    <n v="93.588999999999999"/>
  </r>
  <r>
    <s v="MI"/>
    <s v="SETTALA"/>
    <x v="0"/>
    <x v="34"/>
    <n v="97.739000000000004"/>
    <s v="soggiacenza statica"/>
    <n v="4.25"/>
    <n v="93.489000000000004"/>
  </r>
  <r>
    <s v="MI"/>
    <s v="SETTALA"/>
    <x v="0"/>
    <x v="35"/>
    <n v="97.739000000000004"/>
    <s v="soggiacenza statica"/>
    <n v="4.3"/>
    <n v="93.438999999999993"/>
  </r>
  <r>
    <s v="MI"/>
    <s v="SETTALA"/>
    <x v="0"/>
    <x v="36"/>
    <n v="97.739000000000004"/>
    <s v="soggiacenza statica"/>
    <n v="4.12"/>
    <n v="93.619"/>
  </r>
  <r>
    <s v="MI"/>
    <s v="SETTALA"/>
    <x v="0"/>
    <x v="37"/>
    <n v="97.739000000000004"/>
    <s v="soggiacenza statica"/>
    <n v="4.16"/>
    <n v="93.578999999999994"/>
  </r>
  <r>
    <s v="MI"/>
    <s v="SETTALA"/>
    <x v="0"/>
    <x v="38"/>
    <n v="97.739000000000004"/>
    <s v="soggiacenza statica"/>
    <n v="4.37"/>
    <n v="93.369"/>
  </r>
  <r>
    <s v="MI"/>
    <s v="SETTALA"/>
    <x v="0"/>
    <x v="39"/>
    <n v="97.739000000000004"/>
    <s v="soggiacenza statica"/>
    <n v="4.28"/>
    <n v="93.459000000000003"/>
  </r>
  <r>
    <s v="MI"/>
    <s v="SETTALA"/>
    <x v="0"/>
    <x v="40"/>
    <n v="97.739000000000004"/>
    <s v="soggiacenza statica"/>
    <n v="4.0599999999999996"/>
    <n v="93.679000000000002"/>
  </r>
  <r>
    <s v="MI"/>
    <s v="SETTALA"/>
    <x v="0"/>
    <x v="41"/>
    <n v="97.739000000000004"/>
    <s v="soggiacenza statica"/>
    <n v="4.1100000000000003"/>
    <n v="93.629000000000005"/>
  </r>
  <r>
    <s v="MI"/>
    <s v="SETTALA"/>
    <x v="0"/>
    <x v="42"/>
    <n v="97.739000000000004"/>
    <s v="soggiacenza statica"/>
    <n v="4.21"/>
    <n v="93.528999999999996"/>
  </r>
  <r>
    <s v="MI"/>
    <s v="SETTALA"/>
    <x v="0"/>
    <x v="43"/>
    <n v="97.739000000000004"/>
    <s v="soggiacenza statica"/>
    <n v="4.24"/>
    <n v="93.498999999999995"/>
  </r>
  <r>
    <s v="MI"/>
    <s v="SETTALA"/>
    <x v="0"/>
    <x v="44"/>
    <n v="97.739000000000004"/>
    <s v="soggiacenza statica"/>
    <n v="4.21"/>
    <n v="93.528999999999996"/>
  </r>
  <r>
    <s v="MI"/>
    <s v="SETTALA"/>
    <x v="0"/>
    <x v="45"/>
    <n v="97.739000000000004"/>
    <s v="soggiacenza statica"/>
    <n v="4.1900000000000004"/>
    <n v="93.549000000000007"/>
  </r>
  <r>
    <s v="MI"/>
    <s v="SETTALA"/>
    <x v="0"/>
    <x v="46"/>
    <n v="97.739000000000004"/>
    <s v="soggiacenza statica"/>
    <n v="3.75"/>
    <n v="93.989000000000004"/>
  </r>
  <r>
    <s v="MI"/>
    <s v="SETTALA"/>
    <x v="0"/>
    <x v="47"/>
    <n v="97.739000000000004"/>
    <s v="soggiacenza statica"/>
    <n v="3.59"/>
    <n v="94.149000000000001"/>
  </r>
  <r>
    <s v="MI"/>
    <s v="SETTALA"/>
    <x v="0"/>
    <x v="48"/>
    <n v="97.739000000000004"/>
    <s v="soggiacenza statica"/>
    <n v="3.67"/>
    <n v="94.069000000000003"/>
  </r>
  <r>
    <s v="MI"/>
    <s v="SETTALA"/>
    <x v="0"/>
    <x v="49"/>
    <n v="97.739000000000004"/>
    <s v="soggiacenza statica"/>
    <n v="3.28"/>
    <n v="94.459000000000003"/>
  </r>
  <r>
    <s v="MI"/>
    <s v="SETTALA"/>
    <x v="0"/>
    <x v="50"/>
    <n v="97.739000000000004"/>
    <s v="soggiacenza statica"/>
    <n v="2.96"/>
    <n v="94.778999999999996"/>
  </r>
  <r>
    <s v="MI"/>
    <s v="SETTALA"/>
    <x v="0"/>
    <x v="51"/>
    <n v="97.739000000000004"/>
    <s v="soggiacenza statica"/>
    <n v="3.27"/>
    <n v="94.468999999999994"/>
  </r>
  <r>
    <s v="MI"/>
    <s v="SETTALA"/>
    <x v="0"/>
    <x v="52"/>
    <n v="97.739000000000004"/>
    <s v="soggiacenza statica"/>
    <n v="3.35"/>
    <n v="94.388999999999996"/>
  </r>
  <r>
    <s v="MI"/>
    <s v="SETTALA"/>
    <x v="0"/>
    <x v="53"/>
    <n v="97.739000000000004"/>
    <s v="soggiacenza statica"/>
    <n v="3.54"/>
    <n v="94.198999999999998"/>
  </r>
  <r>
    <s v="MI"/>
    <s v="SETTALA"/>
    <x v="0"/>
    <x v="54"/>
    <n v="97.739000000000004"/>
    <s v="soggiacenza statica"/>
    <n v="2.17"/>
    <n v="95.569000000000003"/>
  </r>
  <r>
    <s v="MI"/>
    <s v="SETTALA"/>
    <x v="0"/>
    <x v="55"/>
    <n v="97.739000000000004"/>
    <s v="soggiacenza statica"/>
    <n v="3.41"/>
    <n v="94.328999999999994"/>
  </r>
  <r>
    <s v="MI"/>
    <s v="SETTALA"/>
    <x v="0"/>
    <x v="56"/>
    <n v="97.739000000000004"/>
    <s v="soggiacenza statica"/>
    <n v="3.51"/>
    <n v="94.228999999999999"/>
  </r>
  <r>
    <s v="MI"/>
    <s v="SETTALA"/>
    <x v="0"/>
    <x v="57"/>
    <n v="97.739000000000004"/>
    <s v="soggiacenza statica"/>
    <n v="3.46"/>
    <n v="94.278999999999996"/>
  </r>
  <r>
    <s v="MI"/>
    <s v="SETTALA"/>
    <x v="0"/>
    <x v="58"/>
    <n v="97.739000000000004"/>
    <s v="soggiacenza statica"/>
    <n v="3.44"/>
    <n v="94.299000000000007"/>
  </r>
  <r>
    <s v="MI"/>
    <s v="SETTALA"/>
    <x v="0"/>
    <x v="59"/>
    <n v="97.739000000000004"/>
    <s v="soggiacenza statica"/>
    <n v="2.81"/>
    <n v="94.929000000000002"/>
  </r>
  <r>
    <s v="MI"/>
    <s v="SETTALA"/>
    <x v="0"/>
    <x v="60"/>
    <n v="97.739000000000004"/>
    <s v="soggiacenza statica"/>
    <n v="2.76"/>
    <n v="94.978999999999999"/>
  </r>
  <r>
    <s v="MI"/>
    <s v="SETTALA"/>
    <x v="0"/>
    <x v="61"/>
    <n v="97.739000000000004"/>
    <s v="soggiacenza statica"/>
    <n v="2.66"/>
    <n v="95.078999999999994"/>
  </r>
  <r>
    <s v="MI"/>
    <s v="SETTALA"/>
    <x v="0"/>
    <x v="62"/>
    <n v="97.739000000000004"/>
    <s v="soggiacenza statica"/>
    <n v="2.69"/>
    <n v="95.049000000000007"/>
  </r>
  <r>
    <s v="MI"/>
    <s v="SETTALA"/>
    <x v="0"/>
    <x v="63"/>
    <n v="97.739000000000004"/>
    <s v="soggiacenza statica"/>
    <n v="2.93"/>
    <n v="94.808999999999997"/>
  </r>
  <r>
    <s v="MI"/>
    <s v="SETTALA"/>
    <x v="0"/>
    <x v="64"/>
    <n v="97.739000000000004"/>
    <s v="soggiacenza statica"/>
    <n v="2.74"/>
    <n v="94.998999999999995"/>
  </r>
  <r>
    <s v="MI"/>
    <s v="SETTALA"/>
    <x v="0"/>
    <x v="65"/>
    <n v="97.739000000000004"/>
    <s v="soggiacenza statica"/>
    <n v="2.87"/>
    <n v="94.869"/>
  </r>
  <r>
    <s v="MI"/>
    <s v="SETTALA"/>
    <x v="0"/>
    <x v="66"/>
    <n v="97.739000000000004"/>
    <s v="soggiacenza statica"/>
    <n v="2.81"/>
    <n v="94.929000000000002"/>
  </r>
  <r>
    <s v="MI"/>
    <s v="SETTALA"/>
    <x v="0"/>
    <x v="67"/>
    <n v="97.739000000000004"/>
    <s v="soggiacenza statica"/>
    <n v="2.95"/>
    <n v="94.789000000000001"/>
  </r>
  <r>
    <s v="MI"/>
    <s v="SETTALA"/>
    <x v="0"/>
    <x v="68"/>
    <n v="97.739000000000004"/>
    <s v="soggiacenza statica"/>
    <n v="3.07"/>
    <n v="94.668999999999997"/>
  </r>
  <r>
    <s v="MI"/>
    <s v="SETTALA"/>
    <x v="0"/>
    <x v="69"/>
    <n v="97.739000000000004"/>
    <s v="soggiacenza statica"/>
    <n v="3"/>
    <n v="94.739000000000004"/>
  </r>
  <r>
    <s v="MI"/>
    <s v="SETTALA"/>
    <x v="0"/>
    <x v="70"/>
    <n v="97.739000000000004"/>
    <s v="soggiacenza statica"/>
    <n v="2.63"/>
    <n v="95.108999999999995"/>
  </r>
  <r>
    <s v="MI"/>
    <s v="SETTALA"/>
    <x v="0"/>
    <x v="71"/>
    <n v="97.739000000000004"/>
    <s v="soggiacenza statica"/>
    <n v="2.64"/>
    <n v="95.099000000000004"/>
  </r>
  <r>
    <s v="MI"/>
    <s v="SETTALA"/>
    <x v="0"/>
    <x v="72"/>
    <n v="97.739000000000004"/>
    <s v="soggiacenza statica"/>
    <n v="2.57"/>
    <n v="95.168999999999997"/>
  </r>
  <r>
    <s v="MI"/>
    <s v="SETTALA"/>
    <x v="0"/>
    <x v="73"/>
    <n v="97.739000000000004"/>
    <s v="soggiacenza statica"/>
    <n v="2.5099999999999998"/>
    <n v="95.228999999999999"/>
  </r>
  <r>
    <s v="MI"/>
    <s v="SETTALA"/>
    <x v="0"/>
    <x v="74"/>
    <n v="97.739000000000004"/>
    <s v="soggiacenza statica"/>
    <n v="2.74"/>
    <n v="94.998999999999995"/>
  </r>
  <r>
    <s v="MI"/>
    <s v="SETTALA"/>
    <x v="0"/>
    <x v="75"/>
    <n v="97.739000000000004"/>
    <s v="soggiacenza statica"/>
    <n v="2.66"/>
    <n v="95.078999999999994"/>
  </r>
  <r>
    <s v="MI"/>
    <s v="SETTALA"/>
    <x v="0"/>
    <x v="76"/>
    <n v="97.739000000000004"/>
    <s v="soggiacenza statica"/>
    <n v="2.71"/>
    <n v="95.028999999999996"/>
  </r>
  <r>
    <s v="MI"/>
    <s v="SETTALA"/>
    <x v="0"/>
    <x v="77"/>
    <n v="97.739000000000004"/>
    <s v="soggiacenza statica"/>
    <n v="2.63"/>
    <n v="95.108999999999995"/>
  </r>
  <r>
    <s v="MI"/>
    <s v="SETTALA"/>
    <x v="0"/>
    <x v="78"/>
    <n v="97.739000000000004"/>
    <s v="soggiacenza statica"/>
    <n v="2.54"/>
    <n v="95.198999999999998"/>
  </r>
  <r>
    <s v="MI"/>
    <s v="SETTALA"/>
    <x v="0"/>
    <x v="79"/>
    <n v="97.739000000000004"/>
    <s v="soggiacenza statica"/>
    <n v="2.62"/>
    <n v="95.119"/>
  </r>
  <r>
    <s v="MI"/>
    <s v="SETTALA"/>
    <x v="0"/>
    <x v="80"/>
    <n v="97.739000000000004"/>
    <s v="soggiacenza statica"/>
    <n v="2.81"/>
    <n v="94.929000000000002"/>
  </r>
  <r>
    <s v="MI"/>
    <s v="SETTALA"/>
    <x v="0"/>
    <x v="81"/>
    <n v="97.739000000000004"/>
    <s v="soggiacenza statica"/>
    <n v="3.19"/>
    <n v="94.549000000000007"/>
  </r>
  <r>
    <s v="MI"/>
    <s v="SETTALA"/>
    <x v="0"/>
    <x v="82"/>
    <n v="97.739000000000004"/>
    <s v="soggiacenza statica"/>
    <n v="3.21"/>
    <n v="94.528999999999996"/>
  </r>
  <r>
    <s v="MI"/>
    <s v="SETTALA"/>
    <x v="0"/>
    <x v="83"/>
    <n v="97.739000000000004"/>
    <s v="soggiacenza statica"/>
    <n v="2.97"/>
    <n v="94.769000000000005"/>
  </r>
  <r>
    <s v="MI"/>
    <s v="SETTALA"/>
    <x v="0"/>
    <x v="84"/>
    <n v="97.739000000000004"/>
    <s v="soggiacenza statica"/>
    <n v="2.86"/>
    <n v="94.879000000000005"/>
  </r>
  <r>
    <s v="MI"/>
    <s v="SETTALA"/>
    <x v="0"/>
    <x v="85"/>
    <n v="97.739000000000004"/>
    <s v="soggiacenza statica"/>
    <n v="2.68"/>
    <n v="95.058999999999997"/>
  </r>
  <r>
    <s v="MI"/>
    <s v="SETTALA"/>
    <x v="0"/>
    <x v="86"/>
    <n v="97.739000000000004"/>
    <s v="soggiacenza statica"/>
    <n v="2.9"/>
    <n v="94.838999999999999"/>
  </r>
  <r>
    <s v="MI"/>
    <s v="SETTALA"/>
    <x v="0"/>
    <x v="87"/>
    <n v="97.739000000000004"/>
    <s v="soggiacenza statica"/>
    <n v="2.75"/>
    <n v="94.989000000000004"/>
  </r>
  <r>
    <s v="MI"/>
    <s v="SETTALA"/>
    <x v="0"/>
    <x v="88"/>
    <n v="97.739000000000004"/>
    <s v="soggiacenza statica"/>
    <n v="2.56"/>
    <n v="95.179000000000002"/>
  </r>
  <r>
    <s v="MI"/>
    <s v="SETTALA"/>
    <x v="0"/>
    <x v="89"/>
    <n v="97.739000000000004"/>
    <s v="soggiacenza statica"/>
    <n v="2.61"/>
    <n v="95.129000000000005"/>
  </r>
  <r>
    <s v="MI"/>
    <s v="SETTALA"/>
    <x v="0"/>
    <x v="90"/>
    <n v="97.739000000000004"/>
    <s v="soggiacenza statica"/>
    <n v="3.08"/>
    <n v="94.659000000000006"/>
  </r>
  <r>
    <s v="MI"/>
    <s v="SETTALA"/>
    <x v="0"/>
    <x v="91"/>
    <n v="97.739000000000004"/>
    <s v="soggiacenza statica"/>
    <n v="2.94"/>
    <n v="94.799000000000007"/>
  </r>
  <r>
    <s v="MI"/>
    <s v="SETTALA"/>
    <x v="0"/>
    <x v="92"/>
    <n v="97.739000000000004"/>
    <s v="soggiacenza statica"/>
    <n v="3.07"/>
    <n v="94.668999999999997"/>
  </r>
  <r>
    <s v="MI"/>
    <s v="SETTALA"/>
    <x v="0"/>
    <x v="93"/>
    <n v="97.739000000000004"/>
    <s v="soggiacenza statica"/>
    <n v="3.21"/>
    <n v="94.528999999999996"/>
  </r>
  <r>
    <s v="MI"/>
    <s v="SETTALA"/>
    <x v="0"/>
    <x v="94"/>
    <n v="97.739000000000004"/>
    <s v="soggiacenza statica"/>
    <n v="3.14"/>
    <n v="94.599000000000004"/>
  </r>
  <r>
    <s v="MI"/>
    <s v="SETTALA"/>
    <x v="0"/>
    <x v="95"/>
    <n v="97.739000000000004"/>
    <s v="soggiacenza statica"/>
    <n v="2.63"/>
    <n v="95.108999999999995"/>
  </r>
  <r>
    <s v="MI"/>
    <s v="SETTALA"/>
    <x v="0"/>
    <x v="96"/>
    <n v="97.739000000000004"/>
    <s v="soggiacenza statica"/>
    <n v="2.59"/>
    <n v="95.149000000000001"/>
  </r>
  <r>
    <s v="MI"/>
    <s v="SETTALA"/>
    <x v="0"/>
    <x v="97"/>
    <n v="97.739000000000004"/>
    <s v="soggiacenza statica"/>
    <n v="2.71"/>
    <n v="95.028999999999996"/>
  </r>
  <r>
    <s v="MI"/>
    <s v="SETTALA"/>
    <x v="0"/>
    <x v="98"/>
    <n v="97.739000000000004"/>
    <s v="soggiacenza statica"/>
    <n v="2.98"/>
    <n v="94.759"/>
  </r>
  <r>
    <s v="MI"/>
    <s v="SETTALA"/>
    <x v="0"/>
    <x v="99"/>
    <n v="97.739000000000004"/>
    <s v="soggiacenza statica"/>
    <n v="2.87"/>
    <n v="94.869"/>
  </r>
  <r>
    <s v="MI"/>
    <s v="SETTALA"/>
    <x v="0"/>
    <x v="100"/>
    <n v="97.739000000000004"/>
    <s v="soggiacenza statica"/>
    <n v="2.81"/>
    <n v="94.929000000000002"/>
  </r>
  <r>
    <s v="MI"/>
    <s v="SETTALA"/>
    <x v="0"/>
    <x v="101"/>
    <n v="97.739000000000004"/>
    <s v="soggiacenza statica"/>
    <n v="3.37"/>
    <n v="94.369"/>
  </r>
  <r>
    <s v="MI"/>
    <s v="SETTALA"/>
    <x v="0"/>
    <x v="102"/>
    <n v="97.739000000000004"/>
    <s v="soggiacenza statica"/>
    <n v="3.15"/>
    <n v="94.588999999999999"/>
  </r>
  <r>
    <s v="MI"/>
    <s v="SETTALA"/>
    <x v="0"/>
    <x v="103"/>
    <n v="97.739000000000004"/>
    <s v="soggiacenza statica"/>
    <n v="3.2"/>
    <n v="94.539000000000001"/>
  </r>
  <r>
    <s v="MI"/>
    <s v="SETTALA"/>
    <x v="0"/>
    <x v="104"/>
    <n v="97.739000000000004"/>
    <s v="soggiacenza statica"/>
    <n v="3.29"/>
    <n v="94.448999999999998"/>
  </r>
  <r>
    <s v="MI"/>
    <s v="SETTALA"/>
    <x v="0"/>
    <x v="105"/>
    <n v="97.739000000000004"/>
    <s v="soggiacenza statica"/>
    <n v="3.11"/>
    <n v="94.629000000000005"/>
  </r>
  <r>
    <s v="MI"/>
    <s v="SETTALA"/>
    <x v="0"/>
    <x v="106"/>
    <n v="97.739000000000004"/>
    <s v="soggiacenza statica"/>
    <n v="2.95"/>
    <n v="94.789000000000001"/>
  </r>
  <r>
    <s v="MI"/>
    <s v="SETTALA"/>
    <x v="0"/>
    <x v="107"/>
    <n v="97.739000000000004"/>
    <s v="soggiacenza statica"/>
    <n v="3.25"/>
    <n v="94.489000000000004"/>
  </r>
  <r>
    <s v="MI"/>
    <s v="SETTALA"/>
    <x v="0"/>
    <x v="108"/>
    <n v="97.739000000000004"/>
    <s v="soggiacenza statica"/>
    <n v="2.87"/>
    <n v="94.869"/>
  </r>
  <r>
    <s v="MI"/>
    <s v="SETTALA"/>
    <x v="0"/>
    <x v="109"/>
    <n v="97.739000000000004"/>
    <s v="soggiacenza statica"/>
    <n v="2.72"/>
    <n v="95.019000000000005"/>
  </r>
  <r>
    <s v="MI"/>
    <s v="SETTALA"/>
    <x v="0"/>
    <x v="110"/>
    <n v="97.739000000000004"/>
    <s v="soggiacenza statica"/>
    <n v="2.93"/>
    <n v="94.808999999999997"/>
  </r>
  <r>
    <s v="MI"/>
    <s v="SETTALA"/>
    <x v="0"/>
    <x v="111"/>
    <n v="97.739000000000004"/>
    <s v="soggiacenza statica"/>
    <n v="2.82"/>
    <n v="94.918999999999997"/>
  </r>
  <r>
    <s v="MI"/>
    <s v="SETTALA"/>
    <x v="0"/>
    <x v="112"/>
    <n v="97.739000000000004"/>
    <s v="soggiacenza statica"/>
    <n v="3.75"/>
    <n v="93.989000000000004"/>
  </r>
  <r>
    <s v="MI"/>
    <s v="SETTALA"/>
    <x v="0"/>
    <x v="113"/>
    <n v="97.739000000000004"/>
    <s v="soggiacenza statica"/>
    <n v="3.91"/>
    <n v="93.828999999999994"/>
  </r>
  <r>
    <s v="MI"/>
    <s v="SETTALA"/>
    <x v="0"/>
    <x v="114"/>
    <n v="97.739000000000004"/>
    <s v="soggiacenza statica"/>
    <n v="4"/>
    <n v="93.739000000000004"/>
  </r>
  <r>
    <s v="MI"/>
    <s v="SETTALA"/>
    <x v="0"/>
    <x v="115"/>
    <n v="97.739000000000004"/>
    <s v="soggiacenza statica"/>
    <n v="4.2"/>
    <n v="93.539000000000001"/>
  </r>
  <r>
    <s v="MI"/>
    <s v="SETTALA"/>
    <x v="0"/>
    <x v="116"/>
    <n v="97.739000000000004"/>
    <s v="soggiacenza statica"/>
    <n v="4.5"/>
    <n v="93.239000000000004"/>
  </r>
  <r>
    <s v="MI"/>
    <s v="SETTALA"/>
    <x v="0"/>
    <x v="117"/>
    <n v="97.739000000000004"/>
    <s v="soggiacenza statica"/>
    <n v="4.9000000000000004"/>
    <n v="92.838999999999999"/>
  </r>
  <r>
    <s v="MI"/>
    <s v="SETTALA"/>
    <x v="0"/>
    <x v="118"/>
    <n v="97.739000000000004"/>
    <s v="soggiacenza statica"/>
    <n v="4.9800000000000004"/>
    <n v="92.759"/>
  </r>
  <r>
    <s v="MI"/>
    <s v="SETTALA"/>
    <x v="0"/>
    <x v="119"/>
    <n v="97.739000000000004"/>
    <s v="soggiacenza statica"/>
    <n v="3.95"/>
    <n v="93.789000000000001"/>
  </r>
  <r>
    <s v="MI"/>
    <s v="SETTALA"/>
    <x v="0"/>
    <x v="120"/>
    <n v="97.739000000000004"/>
    <s v="soggiacenza statica"/>
    <n v="3.76"/>
    <n v="93.978999999999999"/>
  </r>
  <r>
    <s v="MI"/>
    <s v="SETTALA"/>
    <x v="0"/>
    <x v="121"/>
    <n v="97.739000000000004"/>
    <s v="soggiacenza statica"/>
    <n v="3.8"/>
    <n v="93.938999999999993"/>
  </r>
  <r>
    <s v="LO"/>
    <s v="CERVIGNANO D'ADDA"/>
    <x v="1"/>
    <x v="122"/>
    <n v="86.921999999999997"/>
    <s v="soggiacenza statica"/>
    <n v="5.4"/>
    <n v="81.522000000000006"/>
  </r>
  <r>
    <s v="LO"/>
    <s v="CERVIGNANO D'ADDA"/>
    <x v="1"/>
    <x v="123"/>
    <n v="86.921999999999997"/>
    <s v="soggiacenza statica"/>
    <n v="5.7"/>
    <n v="81.221999999999994"/>
  </r>
  <r>
    <s v="LO"/>
    <s v="CERVIGNANO D'ADDA"/>
    <x v="1"/>
    <x v="124"/>
    <n v="86.921999999999997"/>
    <s v="soggiacenza statica"/>
    <n v="5.95"/>
    <n v="80.971999999999994"/>
  </r>
  <r>
    <s v="LO"/>
    <s v="CERVIGNANO D'ADDA"/>
    <x v="1"/>
    <x v="125"/>
    <n v="86.921999999999997"/>
    <s v="soggiacenza statica"/>
    <n v="6"/>
    <n v="80.921999999999997"/>
  </r>
  <r>
    <s v="LO"/>
    <s v="CERVIGNANO D'ADDA"/>
    <x v="1"/>
    <x v="126"/>
    <n v="86.921999999999997"/>
    <s v="soggiacenza statica"/>
    <n v="5.9"/>
    <n v="81.022000000000006"/>
  </r>
  <r>
    <s v="LO"/>
    <s v="CERVIGNANO D'ADDA"/>
    <x v="1"/>
    <x v="127"/>
    <n v="86.921999999999997"/>
    <s v="soggiacenza statica"/>
    <n v="4.7"/>
    <n v="82.221999999999994"/>
  </r>
  <r>
    <s v="LO"/>
    <s v="CERVIGNANO D'ADDA"/>
    <x v="1"/>
    <x v="128"/>
    <n v="86.921999999999997"/>
    <s v="soggiacenza statica"/>
    <n v="4.9000000000000004"/>
    <n v="82.022000000000006"/>
  </r>
  <r>
    <s v="LO"/>
    <s v="CERVIGNANO D'ADDA"/>
    <x v="1"/>
    <x v="129"/>
    <n v="86.921999999999997"/>
    <s v="soggiacenza statica"/>
    <n v="4.9000000000000004"/>
    <n v="82.022000000000006"/>
  </r>
  <r>
    <s v="LO"/>
    <s v="CERVIGNANO D'ADDA"/>
    <x v="1"/>
    <x v="130"/>
    <n v="86.921999999999997"/>
    <s v="soggiacenza statica"/>
    <n v="5.5"/>
    <n v="81.421999999999997"/>
  </r>
  <r>
    <s v="LO"/>
    <s v="CERVIGNANO D'ADDA"/>
    <x v="1"/>
    <x v="131"/>
    <n v="86.921999999999997"/>
    <s v="soggiacenza statica"/>
    <n v="5.7"/>
    <n v="81.221999999999994"/>
  </r>
  <r>
    <s v="LO"/>
    <s v="CERVIGNANO D'ADDA"/>
    <x v="1"/>
    <x v="132"/>
    <n v="86.921999999999997"/>
    <s v="soggiacenza statica"/>
    <n v="5.7"/>
    <n v="81.221999999999994"/>
  </r>
  <r>
    <s v="LO"/>
    <s v="CERVIGNANO D'ADDA"/>
    <x v="1"/>
    <x v="133"/>
    <n v="86.921999999999997"/>
    <s v="soggiacenza statica"/>
    <n v="5.8"/>
    <n v="81.122"/>
  </r>
  <r>
    <s v="LO"/>
    <s v="CERVIGNANO D'ADDA"/>
    <x v="1"/>
    <x v="134"/>
    <n v="86.921999999999997"/>
    <s v="soggiacenza statica"/>
    <n v="5.8"/>
    <n v="81.122"/>
  </r>
  <r>
    <s v="LO"/>
    <s v="CERVIGNANO D'ADDA"/>
    <x v="1"/>
    <x v="135"/>
    <n v="86.921999999999997"/>
    <s v="soggiacenza statica"/>
    <n v="5.8"/>
    <n v="81.122"/>
  </r>
  <r>
    <s v="LO"/>
    <s v="CERVIGNANO D'ADDA"/>
    <x v="1"/>
    <x v="136"/>
    <n v="86.921999999999997"/>
    <s v="soggiacenza statica"/>
    <n v="5.5"/>
    <n v="81.421999999999997"/>
  </r>
  <r>
    <s v="LO"/>
    <s v="CERVIGNANO D'ADDA"/>
    <x v="1"/>
    <x v="137"/>
    <n v="86.921999999999997"/>
    <s v="soggiacenza statica"/>
    <n v="4.8"/>
    <n v="82.122"/>
  </r>
  <r>
    <s v="LO"/>
    <s v="CERVIGNANO D'ADDA"/>
    <x v="1"/>
    <x v="138"/>
    <n v="86.921999999999997"/>
    <s v="soggiacenza statica"/>
    <n v="5.0999999999999996"/>
    <n v="81.822000000000003"/>
  </r>
  <r>
    <s v="LO"/>
    <s v="CERVIGNANO D'ADDA"/>
    <x v="1"/>
    <x v="139"/>
    <n v="86.921999999999997"/>
    <s v="soggiacenza statica"/>
    <n v="5.5"/>
    <n v="81.421999999999997"/>
  </r>
  <r>
    <s v="LO"/>
    <s v="CERVIGNANO D'ADDA"/>
    <x v="1"/>
    <x v="140"/>
    <n v="86.921999999999997"/>
    <s v="soggiacenza statica"/>
    <n v="5.7"/>
    <n v="81.221999999999994"/>
  </r>
  <r>
    <s v="LO"/>
    <s v="CERVIGNANO D'ADDA"/>
    <x v="1"/>
    <x v="141"/>
    <n v="86.921999999999997"/>
    <s v="soggiacenza statica"/>
    <n v="5.7"/>
    <n v="81.221999999999994"/>
  </r>
  <r>
    <s v="LO"/>
    <s v="CERVIGNANO D'ADDA"/>
    <x v="1"/>
    <x v="142"/>
    <n v="86.921999999999997"/>
    <s v="soggiacenza statica"/>
    <n v="5"/>
    <n v="81.921999999999997"/>
  </r>
  <r>
    <s v="LO"/>
    <s v="CERVIGNANO D'ADDA"/>
    <x v="1"/>
    <x v="143"/>
    <n v="86.921999999999997"/>
    <s v="soggiacenza statica"/>
    <n v="4.8"/>
    <n v="82.122"/>
  </r>
  <r>
    <s v="LO"/>
    <s v="CERVIGNANO D'ADDA"/>
    <x v="1"/>
    <x v="144"/>
    <n v="86.921999999999997"/>
    <s v="soggiacenza statica"/>
    <n v="5.0999999999999996"/>
    <n v="81.822000000000003"/>
  </r>
  <r>
    <s v="LO"/>
    <s v="CERVIGNANO D'ADDA"/>
    <x v="1"/>
    <x v="145"/>
    <n v="86.921999999999997"/>
    <s v="soggiacenza statica"/>
    <n v="5"/>
    <n v="81.921999999999997"/>
  </r>
  <r>
    <s v="LO"/>
    <s v="CERVIGNANO D'ADDA"/>
    <x v="1"/>
    <x v="146"/>
    <n v="86.921999999999997"/>
    <s v="soggiacenza statica"/>
    <n v="4.9000000000000004"/>
    <n v="82.022000000000006"/>
  </r>
  <r>
    <s v="LO"/>
    <s v="CERVIGNANO D'ADDA"/>
    <x v="1"/>
    <x v="147"/>
    <n v="86.921999999999997"/>
    <s v="soggiacenza statica"/>
    <n v="5"/>
    <n v="81.921999999999997"/>
  </r>
  <r>
    <s v="LO"/>
    <s v="CERVIGNANO D'ADDA"/>
    <x v="1"/>
    <x v="148"/>
    <n v="86.921999999999997"/>
    <s v="soggiacenza statica"/>
    <n v="5.3"/>
    <n v="81.622"/>
  </r>
  <r>
    <s v="LO"/>
    <s v="CERVIGNANO D'ADDA"/>
    <x v="1"/>
    <x v="149"/>
    <n v="86.921999999999997"/>
    <s v="soggiacenza statica"/>
    <n v="5.5"/>
    <n v="81.421999999999997"/>
  </r>
  <r>
    <s v="LO"/>
    <s v="CERVIGNANO D'ADDA"/>
    <x v="1"/>
    <x v="150"/>
    <n v="86.921999999999997"/>
    <s v="soggiacenza statica"/>
    <n v="5.5"/>
    <n v="81.421999999999997"/>
  </r>
  <r>
    <s v="LO"/>
    <s v="CERVIGNANO D'ADDA"/>
    <x v="1"/>
    <x v="151"/>
    <n v="86.921999999999997"/>
    <s v="soggiacenza statica"/>
    <n v="5.8"/>
    <n v="81.122"/>
  </r>
  <r>
    <s v="LO"/>
    <s v="CERVIGNANO D'ADDA"/>
    <x v="1"/>
    <x v="152"/>
    <n v="86.921999999999997"/>
    <s v="soggiacenza statica"/>
    <n v="5.8"/>
    <n v="81.122"/>
  </r>
  <r>
    <s v="LO"/>
    <s v="CERVIGNANO D'ADDA"/>
    <x v="1"/>
    <x v="153"/>
    <n v="86.921999999999997"/>
    <s v="soggiacenza statica"/>
    <n v="5.5"/>
    <n v="81.421999999999997"/>
  </r>
  <r>
    <s v="LO"/>
    <s v="CERVIGNANO D'ADDA"/>
    <x v="1"/>
    <x v="154"/>
    <n v="86.921999999999997"/>
    <s v="soggiacenza statica"/>
    <n v="5.0999999999999996"/>
    <n v="81.822000000000003"/>
  </r>
  <r>
    <s v="LO"/>
    <s v="CERVIGNANO D'ADDA"/>
    <x v="1"/>
    <x v="155"/>
    <n v="86.921999999999997"/>
    <s v="soggiacenza statica"/>
    <n v="5.4"/>
    <n v="81.522000000000006"/>
  </r>
  <r>
    <s v="LO"/>
    <s v="CERVIGNANO D'ADDA"/>
    <x v="1"/>
    <x v="156"/>
    <n v="86.921999999999997"/>
    <s v="soggiacenza statica"/>
    <n v="5.6"/>
    <n v="81.322000000000003"/>
  </r>
  <r>
    <s v="LO"/>
    <s v="CERVIGNANO D'ADDA"/>
    <x v="1"/>
    <x v="157"/>
    <n v="86.921999999999997"/>
    <s v="soggiacenza statica"/>
    <n v="5.3"/>
    <n v="81.622"/>
  </r>
  <r>
    <s v="LO"/>
    <s v="CERVIGNANO D'ADDA"/>
    <x v="1"/>
    <x v="158"/>
    <n v="86.921999999999997"/>
    <s v="soggiacenza statica"/>
    <n v="5.2"/>
    <n v="81.721999999999994"/>
  </r>
  <r>
    <s v="LO"/>
    <s v="CERVIGNANO D'ADDA"/>
    <x v="1"/>
    <x v="159"/>
    <n v="86.921999999999997"/>
    <s v="soggiacenza statica"/>
    <n v="5.9"/>
    <n v="81.022000000000006"/>
  </r>
  <r>
    <s v="LO"/>
    <s v="CERVIGNANO D'ADDA"/>
    <x v="1"/>
    <x v="160"/>
    <n v="86.921999999999997"/>
    <s v="soggiacenza statica"/>
    <n v="5.6"/>
    <n v="81.322000000000003"/>
  </r>
  <r>
    <s v="LO"/>
    <s v="CERVIGNANO D'ADDA"/>
    <x v="1"/>
    <x v="161"/>
    <n v="86.921999999999997"/>
    <s v="soggiacenza statica"/>
    <n v="5.3"/>
    <n v="81.622"/>
  </r>
  <r>
    <s v="LO"/>
    <s v="CERVIGNANO D'ADDA"/>
    <x v="1"/>
    <x v="162"/>
    <n v="86.921999999999997"/>
    <s v="soggiacenza statica"/>
    <n v="5"/>
    <n v="81.921999999999997"/>
  </r>
  <r>
    <s v="LO"/>
    <s v="CERVIGNANO D'ADDA"/>
    <x v="1"/>
    <x v="163"/>
    <n v="86.921999999999997"/>
    <s v="soggiacenza statica"/>
    <n v="5.2"/>
    <n v="81.721999999999994"/>
  </r>
  <r>
    <s v="LO"/>
    <s v="CERVIGNANO D'ADDA"/>
    <x v="1"/>
    <x v="164"/>
    <n v="86.921999999999997"/>
    <s v="soggiacenza statica"/>
    <n v="5.4"/>
    <n v="81.522000000000006"/>
  </r>
  <r>
    <s v="LO"/>
    <s v="CERVIGNANO D'ADDA"/>
    <x v="1"/>
    <x v="165"/>
    <n v="86.921999999999997"/>
    <s v="soggiacenza statica"/>
    <n v="5.6"/>
    <n v="81.322000000000003"/>
  </r>
  <r>
    <s v="LO"/>
    <s v="CERVIGNANO D'ADDA"/>
    <x v="1"/>
    <x v="0"/>
    <n v="86.921999999999997"/>
    <s v="soggiacenza statica"/>
    <n v="5.5"/>
    <n v="81.421999999999997"/>
  </r>
  <r>
    <s v="LO"/>
    <s v="CERVIGNANO D'ADDA"/>
    <x v="1"/>
    <x v="1"/>
    <n v="86.921999999999997"/>
    <s v="soggiacenza statica"/>
    <n v="5.7"/>
    <n v="81.221999999999994"/>
  </r>
  <r>
    <s v="LO"/>
    <s v="CERVIGNANO D'ADDA"/>
    <x v="1"/>
    <x v="2"/>
    <n v="86.921999999999997"/>
    <s v="soggiacenza statica"/>
    <n v="6.1"/>
    <n v="80.822000000000003"/>
  </r>
  <r>
    <s v="LO"/>
    <s v="CERVIGNANO D'ADDA"/>
    <x v="1"/>
    <x v="4"/>
    <n v="86.921999999999997"/>
    <s v="soggiacenza statica"/>
    <n v="6"/>
    <n v="80.921999999999997"/>
  </r>
  <r>
    <s v="LO"/>
    <s v="CERVIGNANO D'ADDA"/>
    <x v="1"/>
    <x v="5"/>
    <n v="86.921999999999997"/>
    <s v="soggiacenza statica"/>
    <n v="6"/>
    <n v="80.921999999999997"/>
  </r>
  <r>
    <s v="LO"/>
    <s v="CERVIGNANO D'ADDA"/>
    <x v="1"/>
    <x v="6"/>
    <n v="86.921999999999997"/>
    <s v="soggiacenza statica"/>
    <n v="5.7"/>
    <n v="81.221999999999994"/>
  </r>
  <r>
    <s v="LO"/>
    <s v="CERVIGNANO D'ADDA"/>
    <x v="1"/>
    <x v="7"/>
    <n v="86.921999999999997"/>
    <s v="soggiacenza statica"/>
    <n v="5.5"/>
    <n v="81.421999999999997"/>
  </r>
  <r>
    <s v="LO"/>
    <s v="CERVIGNANO D'ADDA"/>
    <x v="1"/>
    <x v="8"/>
    <n v="86.921999999999997"/>
    <s v="soggiacenza statica"/>
    <n v="5.5"/>
    <n v="81.421999999999997"/>
  </r>
  <r>
    <s v="LO"/>
    <s v="CERVIGNANO D'ADDA"/>
    <x v="1"/>
    <x v="12"/>
    <n v="86.921999999999997"/>
    <s v="soggiacenza statica"/>
    <n v="5.8"/>
    <n v="81.122"/>
  </r>
  <r>
    <s v="LO"/>
    <s v="CERVIGNANO D'ADDA"/>
    <x v="1"/>
    <x v="13"/>
    <n v="86.921999999999997"/>
    <s v="soggiacenza statica"/>
    <n v="6"/>
    <n v="80.921999999999997"/>
  </r>
  <r>
    <s v="LO"/>
    <s v="CERVIGNANO D'ADDA"/>
    <x v="1"/>
    <x v="14"/>
    <n v="86.921999999999997"/>
    <s v="soggiacenza statica"/>
    <n v="6.3"/>
    <n v="80.622"/>
  </r>
  <r>
    <s v="LO"/>
    <s v="CERVIGNANO D'ADDA"/>
    <x v="1"/>
    <x v="15"/>
    <n v="86.921999999999997"/>
    <s v="soggiacenza statica"/>
    <n v="6.1"/>
    <n v="80.822000000000003"/>
  </r>
  <r>
    <s v="LO"/>
    <s v="CERVIGNANO D'ADDA"/>
    <x v="1"/>
    <x v="16"/>
    <n v="86.921999999999997"/>
    <s v="soggiacenza statica"/>
    <n v="6.5"/>
    <n v="80.421999999999997"/>
  </r>
  <r>
    <s v="LO"/>
    <s v="CERVIGNANO D'ADDA"/>
    <x v="1"/>
    <x v="17"/>
    <n v="86.921999999999997"/>
    <s v="soggiacenza statica"/>
    <n v="6.8"/>
    <n v="80.122"/>
  </r>
  <r>
    <s v="LO"/>
    <s v="CERVIGNANO D'ADDA"/>
    <x v="1"/>
    <x v="166"/>
    <n v="86.921999999999997"/>
    <s v="soggiacenza statica"/>
    <n v="6.2"/>
    <n v="80.721999999999994"/>
  </r>
  <r>
    <s v="LO"/>
    <s v="CERVIGNANO D'ADDA"/>
    <x v="1"/>
    <x v="23"/>
    <n v="86.921999999999997"/>
    <s v="soggiacenza statica"/>
    <n v="6.1"/>
    <n v="80.822000000000003"/>
  </r>
  <r>
    <s v="LO"/>
    <s v="CERVIGNANO D'ADDA"/>
    <x v="1"/>
    <x v="24"/>
    <n v="86.921999999999997"/>
    <s v="soggiacenza statica"/>
    <n v="6.3"/>
    <n v="80.622"/>
  </r>
  <r>
    <s v="LO"/>
    <s v="CERVIGNANO D'ADDA"/>
    <x v="1"/>
    <x v="25"/>
    <n v="86.921999999999997"/>
    <s v="soggiacenza statica"/>
    <n v="6.2"/>
    <n v="80.721999999999994"/>
  </r>
  <r>
    <s v="LO"/>
    <s v="CERVIGNANO D'ADDA"/>
    <x v="1"/>
    <x v="26"/>
    <n v="86.921999999999997"/>
    <s v="soggiacenza statica"/>
    <n v="6.1"/>
    <n v="80.822000000000003"/>
  </r>
  <r>
    <s v="LO"/>
    <s v="CERVIGNANO D'ADDA"/>
    <x v="1"/>
    <x v="27"/>
    <n v="86.921999999999997"/>
    <s v="soggiacenza statica"/>
    <n v="5.9"/>
    <n v="81.022000000000006"/>
  </r>
  <r>
    <s v="LO"/>
    <s v="CERVIGNANO D'ADDA"/>
    <x v="1"/>
    <x v="28"/>
    <n v="86.921999999999997"/>
    <s v="soggiacenza statica"/>
    <n v="5.9"/>
    <n v="81.022000000000006"/>
  </r>
  <r>
    <s v="LO"/>
    <s v="CERVIGNANO D'ADDA"/>
    <x v="1"/>
    <x v="29"/>
    <n v="86.921999999999997"/>
    <s v="soggiacenza statica"/>
    <n v="6.6"/>
    <n v="80.322000000000003"/>
  </r>
  <r>
    <s v="LO"/>
    <s v="CERVIGNANO D'ADDA"/>
    <x v="1"/>
    <x v="30"/>
    <n v="86.921999999999997"/>
    <s v="soggiacenza statica"/>
    <n v="5.6"/>
    <n v="81.322000000000003"/>
  </r>
  <r>
    <s v="LO"/>
    <s v="CERVIGNANO D'ADDA"/>
    <x v="1"/>
    <x v="31"/>
    <n v="86.921999999999997"/>
    <s v="soggiacenza statica"/>
    <n v="5.7"/>
    <n v="81.221999999999994"/>
  </r>
  <r>
    <s v="LO"/>
    <s v="CERVIGNANO D'ADDA"/>
    <x v="1"/>
    <x v="32"/>
    <n v="86.921999999999997"/>
    <s v="soggiacenza statica"/>
    <n v="5.5"/>
    <n v="81.421999999999997"/>
  </r>
  <r>
    <s v="LO"/>
    <s v="CERVIGNANO D'ADDA"/>
    <x v="1"/>
    <x v="33"/>
    <n v="86.921999999999997"/>
    <s v="soggiacenza statica"/>
    <n v="5.4"/>
    <n v="81.522000000000006"/>
  </r>
  <r>
    <s v="LO"/>
    <s v="CERVIGNANO D'ADDA"/>
    <x v="1"/>
    <x v="34"/>
    <n v="86.921999999999997"/>
    <s v="soggiacenza statica"/>
    <n v="6.2"/>
    <n v="80.721999999999994"/>
  </r>
  <r>
    <s v="LO"/>
    <s v="CERVIGNANO D'ADDA"/>
    <x v="1"/>
    <x v="167"/>
    <n v="86.921999999999997"/>
    <s v="soggiacenza statica"/>
    <n v="6.3"/>
    <n v="80.622"/>
  </r>
  <r>
    <s v="LO"/>
    <s v="CERVIGNANO D'ADDA"/>
    <x v="1"/>
    <x v="168"/>
    <n v="86.921999999999997"/>
    <s v="soggiacenza statica"/>
    <n v="6.2"/>
    <n v="80.721999999999994"/>
  </r>
  <r>
    <s v="LO"/>
    <s v="CERVIGNANO D'ADDA"/>
    <x v="1"/>
    <x v="169"/>
    <n v="86.921999999999997"/>
    <s v="soggiacenza statica"/>
    <n v="7.1"/>
    <n v="79.822000000000003"/>
  </r>
  <r>
    <s v="LO"/>
    <s v="CERVIGNANO D'ADDA"/>
    <x v="1"/>
    <x v="170"/>
    <n v="86.921999999999997"/>
    <s v="soggiacenza statica"/>
    <n v="7.2"/>
    <n v="79.721999999999994"/>
  </r>
  <r>
    <s v="LO"/>
    <s v="CERVIGNANO D'ADDA"/>
    <x v="1"/>
    <x v="171"/>
    <n v="86.921999999999997"/>
    <s v="soggiacenza statica"/>
    <n v="4.97"/>
    <n v="81.951999999999998"/>
  </r>
  <r>
    <s v="LO"/>
    <s v="CERVIGNANO D'ADDA"/>
    <x v="1"/>
    <x v="172"/>
    <n v="86.921999999999997"/>
    <s v="soggiacenza statica"/>
    <n v="4.2300000000000004"/>
    <n v="82.691999999999993"/>
  </r>
  <r>
    <s v="LO"/>
    <s v="CERVIGNANO D'ADDA"/>
    <x v="1"/>
    <x v="173"/>
    <n v="86.921999999999997"/>
    <s v="soggiacenza statica"/>
    <n v="4.3600000000000003"/>
    <n v="82.561999999999998"/>
  </r>
  <r>
    <s v="LO"/>
    <s v="CERVIGNANO D'ADDA"/>
    <x v="1"/>
    <x v="174"/>
    <n v="86.921999999999997"/>
    <s v="soggiacenza statica"/>
    <n v="5.05"/>
    <n v="81.872"/>
  </r>
  <r>
    <s v="LO"/>
    <s v="CERVIGNANO D'ADDA"/>
    <x v="1"/>
    <x v="175"/>
    <n v="86.921999999999997"/>
    <s v="soggiacenza statica"/>
    <n v="4.28"/>
    <n v="82.641999999999996"/>
  </r>
  <r>
    <s v="LO"/>
    <s v="CERVIGNANO D'ADDA"/>
    <x v="1"/>
    <x v="176"/>
    <n v="86.921999999999997"/>
    <s v="soggiacenza statica"/>
    <n v="4.33"/>
    <n v="82.591999999999999"/>
  </r>
  <r>
    <s v="LO"/>
    <s v="CERVIGNANO D'ADDA"/>
    <x v="1"/>
    <x v="177"/>
    <n v="86.921999999999997"/>
    <s v="soggiacenza statica"/>
    <n v="5.47"/>
    <n v="81.451999999999998"/>
  </r>
  <r>
    <s v="LO"/>
    <s v="CERVIGNANO D'ADDA"/>
    <x v="1"/>
    <x v="178"/>
    <n v="86.921999999999997"/>
    <s v="soggiacenza statica"/>
    <n v="5.6"/>
    <n v="81.322000000000003"/>
  </r>
  <r>
    <s v="LO"/>
    <s v="CERVIGNANO D'ADDA"/>
    <x v="1"/>
    <x v="179"/>
    <n v="86.921999999999997"/>
    <s v="soggiacenza statica"/>
    <n v="5.78"/>
    <n v="81.141999999999996"/>
  </r>
  <r>
    <s v="LO"/>
    <s v="CERVIGNANO D'ADDA"/>
    <x v="1"/>
    <x v="180"/>
    <n v="86.921999999999997"/>
    <s v="soggiacenza statica"/>
    <n v="5.67"/>
    <n v="81.251999999999995"/>
  </r>
  <r>
    <s v="LO"/>
    <s v="CERVIGNANO D'ADDA"/>
    <x v="1"/>
    <x v="181"/>
    <n v="86.921999999999997"/>
    <s v="soggiacenza statica"/>
    <n v="4.83"/>
    <n v="82.091999999999999"/>
  </r>
  <r>
    <s v="LO"/>
    <s v="CERVIGNANO D'ADDA"/>
    <x v="1"/>
    <x v="182"/>
    <n v="86.921999999999997"/>
    <s v="soggiacenza statica"/>
    <n v="5.88"/>
    <n v="81.042000000000002"/>
  </r>
  <r>
    <s v="LO"/>
    <s v="CERVIGNANO D'ADDA"/>
    <x v="1"/>
    <x v="183"/>
    <n v="86.921999999999997"/>
    <s v="soggiacenza statica"/>
    <n v="5.95"/>
    <n v="80.971999999999994"/>
  </r>
  <r>
    <s v="LO"/>
    <s v="CERVIGNANO D'ADDA"/>
    <x v="1"/>
    <x v="184"/>
    <n v="86.921999999999997"/>
    <s v="soggiacenza statica"/>
    <n v="4.7"/>
    <n v="82.221999999999994"/>
  </r>
  <r>
    <s v="LO"/>
    <s v="CERVIGNANO D'ADDA"/>
    <x v="1"/>
    <x v="185"/>
    <n v="86.921999999999997"/>
    <s v="soggiacenza statica"/>
    <n v="6.8"/>
    <n v="80.122"/>
  </r>
  <r>
    <s v="LO"/>
    <s v="CERVIGNANO D'ADDA"/>
    <x v="1"/>
    <x v="186"/>
    <n v="86.921999999999997"/>
    <s v="soggiacenza statica"/>
    <n v="5.63"/>
    <n v="81.292000000000002"/>
  </r>
  <r>
    <s v="LO"/>
    <s v="CERVIGNANO D'ADDA"/>
    <x v="1"/>
    <x v="187"/>
    <n v="86.921999999999997"/>
    <s v="soggiacenza statica"/>
    <n v="5.8"/>
    <n v="81.122"/>
  </r>
  <r>
    <s v="LO"/>
    <s v="CERVIGNANO D'ADDA"/>
    <x v="1"/>
    <x v="188"/>
    <n v="86.921999999999997"/>
    <s v="soggiacenza statica"/>
    <n v="5.8"/>
    <n v="81.122"/>
  </r>
  <r>
    <s v="LO"/>
    <s v="CERVIGNANO D'ADDA"/>
    <x v="1"/>
    <x v="189"/>
    <n v="86.921999999999997"/>
    <s v="soggiacenza statica"/>
    <n v="5.2"/>
    <n v="81.721999999999994"/>
  </r>
  <r>
    <s v="LO"/>
    <s v="CERVIGNANO D'ADDA"/>
    <x v="1"/>
    <x v="190"/>
    <n v="86.921999999999997"/>
    <s v="soggiacenza statica"/>
    <n v="5.3"/>
    <n v="81.622"/>
  </r>
  <r>
    <s v="LO"/>
    <s v="CERVIGNANO D'ADDA"/>
    <x v="1"/>
    <x v="191"/>
    <n v="86.921999999999997"/>
    <s v="soggiacenza statica"/>
    <n v="5.25"/>
    <n v="81.671999999999997"/>
  </r>
  <r>
    <s v="LO"/>
    <s v="CERVIGNANO D'ADDA"/>
    <x v="1"/>
    <x v="192"/>
    <n v="86.921999999999997"/>
    <s v="soggiacenza statica"/>
    <n v="5.5"/>
    <n v="81.421999999999997"/>
  </r>
  <r>
    <s v="LO"/>
    <s v="CERVIGNANO D'ADDA"/>
    <x v="1"/>
    <x v="193"/>
    <n v="86.921999999999997"/>
    <s v="soggiacenza statica"/>
    <n v="5.3"/>
    <n v="81.622"/>
  </r>
  <r>
    <s v="LO"/>
    <s v="CERVIGNANO D'ADDA"/>
    <x v="1"/>
    <x v="194"/>
    <n v="86.921999999999997"/>
    <s v="soggiacenza statica"/>
    <n v="5.26"/>
    <n v="81.662000000000006"/>
  </r>
  <r>
    <s v="LO"/>
    <s v="CERVIGNANO D'ADDA"/>
    <x v="1"/>
    <x v="195"/>
    <n v="86.921999999999997"/>
    <s v="soggiacenza statica"/>
    <n v="5.5"/>
    <n v="81.421999999999997"/>
  </r>
  <r>
    <s v="LO"/>
    <s v="CERVIGNANO D'ADDA"/>
    <x v="1"/>
    <x v="196"/>
    <n v="86.921999999999997"/>
    <s v="soggiacenza statica"/>
    <n v="5.5"/>
    <n v="81.421999999999997"/>
  </r>
  <r>
    <s v="LO"/>
    <s v="CERVIGNANO D'ADDA"/>
    <x v="1"/>
    <x v="197"/>
    <n v="86.921999999999997"/>
    <s v="soggiacenza statica"/>
    <n v="5.42"/>
    <n v="81.501999999999995"/>
  </r>
  <r>
    <s v="LO"/>
    <s v="CERVIGNANO D'ADDA"/>
    <x v="1"/>
    <x v="198"/>
    <n v="86.921999999999997"/>
    <s v="soggiacenza statica"/>
    <n v="5.61"/>
    <n v="81.311999999999998"/>
  </r>
  <r>
    <s v="LO"/>
    <s v="CERVIGNANO D'ADDA"/>
    <x v="1"/>
    <x v="44"/>
    <n v="86.921999999999997"/>
    <s v="soggiacenza statica"/>
    <n v="5.9"/>
    <n v="81.022000000000006"/>
  </r>
  <r>
    <s v="LO"/>
    <s v="CERVIGNANO D'ADDA"/>
    <x v="1"/>
    <x v="45"/>
    <n v="86.921999999999997"/>
    <s v="soggiacenza statica"/>
    <n v="5.5"/>
    <n v="81.421999999999997"/>
  </r>
  <r>
    <s v="LO"/>
    <s v="CERVIGNANO D'ADDA"/>
    <x v="1"/>
    <x v="46"/>
    <n v="86.921999999999997"/>
    <s v="soggiacenza statica"/>
    <n v="5.9"/>
    <n v="81.022000000000006"/>
  </r>
  <r>
    <s v="LO"/>
    <s v="CERVIGNANO D'ADDA"/>
    <x v="1"/>
    <x v="47"/>
    <n v="86.921999999999997"/>
    <s v="soggiacenza statica"/>
    <n v="6"/>
    <n v="80.921999999999997"/>
  </r>
  <r>
    <s v="LO"/>
    <s v="CERVIGNANO D'ADDA"/>
    <x v="1"/>
    <x v="48"/>
    <n v="86.921999999999997"/>
    <s v="soggiacenza statica"/>
    <n v="6"/>
    <n v="80.921999999999997"/>
  </r>
  <r>
    <s v="LO"/>
    <s v="CERVIGNANO D'ADDA"/>
    <x v="1"/>
    <x v="49"/>
    <n v="86.921999999999997"/>
    <s v="soggiacenza statica"/>
    <n v="6"/>
    <n v="80.921999999999997"/>
  </r>
  <r>
    <s v="LO"/>
    <s v="CERVIGNANO D'ADDA"/>
    <x v="1"/>
    <x v="50"/>
    <n v="86.921999999999997"/>
    <s v="soggiacenza statica"/>
    <n v="5.3"/>
    <n v="81.622"/>
  </r>
  <r>
    <s v="LO"/>
    <s v="CERVIGNANO D'ADDA"/>
    <x v="1"/>
    <x v="199"/>
    <n v="86.921999999999997"/>
    <s v="soggiacenza statica"/>
    <n v="5.3"/>
    <n v="81.622"/>
  </r>
  <r>
    <s v="LO"/>
    <s v="CERVIGNANO D'ADDA"/>
    <x v="1"/>
    <x v="51"/>
    <n v="86.921999999999997"/>
    <s v="soggiacenza statica"/>
    <n v="5.3"/>
    <n v="81.622"/>
  </r>
  <r>
    <s v="LO"/>
    <s v="CERVIGNANO D'ADDA"/>
    <x v="1"/>
    <x v="52"/>
    <n v="86.921999999999997"/>
    <s v="soggiacenza statica"/>
    <n v="5.4"/>
    <n v="81.522000000000006"/>
  </r>
  <r>
    <s v="LO"/>
    <s v="CERVIGNANO D'ADDA"/>
    <x v="1"/>
    <x v="53"/>
    <n v="86.921999999999997"/>
    <s v="soggiacenza statica"/>
    <n v="5.45"/>
    <n v="81.471999999999994"/>
  </r>
  <r>
    <s v="LO"/>
    <s v="CERVIGNANO D'ADDA"/>
    <x v="1"/>
    <x v="200"/>
    <n v="86.921999999999997"/>
    <s v="soggiacenza statica"/>
    <n v="5.4"/>
    <n v="81.522000000000006"/>
  </r>
  <r>
    <s v="LO"/>
    <s v="CERVIGNANO D'ADDA"/>
    <x v="1"/>
    <x v="201"/>
    <n v="86.921999999999997"/>
    <s v="soggiacenza statica"/>
    <n v="5.55"/>
    <n v="81.372"/>
  </r>
  <r>
    <s v="LO"/>
    <s v="CERVIGNANO D'ADDA"/>
    <x v="1"/>
    <x v="202"/>
    <n v="86.921999999999997"/>
    <s v="soggiacenza statica"/>
    <n v="6.15"/>
    <n v="80.772000000000006"/>
  </r>
  <r>
    <s v="LO"/>
    <s v="CERVIGNANO D'ADDA"/>
    <x v="1"/>
    <x v="203"/>
    <n v="86.921999999999997"/>
    <s v="soggiacenza statica"/>
    <n v="6.25"/>
    <n v="80.671999999999997"/>
  </r>
  <r>
    <s v="LO"/>
    <s v="CERVIGNANO D'ADDA"/>
    <x v="1"/>
    <x v="204"/>
    <n v="86.921999999999997"/>
    <s v="soggiacenza statica"/>
    <n v="6.6"/>
    <n v="80.322000000000003"/>
  </r>
  <r>
    <s v="LO"/>
    <s v="CERVIGNANO D'ADDA"/>
    <x v="1"/>
    <x v="205"/>
    <n v="86.921999999999997"/>
    <s v="soggiacenza statica"/>
    <n v="6.6"/>
    <n v="80.322000000000003"/>
  </r>
  <r>
    <s v="LO"/>
    <s v="CERVIGNANO D'ADDA"/>
    <x v="1"/>
    <x v="206"/>
    <n v="86.921999999999997"/>
    <s v="soggiacenza statica"/>
    <n v="6.45"/>
    <n v="80.471999999999994"/>
  </r>
  <r>
    <s v="LO"/>
    <s v="CERVIGNANO D'ADDA"/>
    <x v="1"/>
    <x v="207"/>
    <n v="86.921999999999997"/>
    <s v="soggiacenza statica"/>
    <n v="6.4"/>
    <n v="80.522000000000006"/>
  </r>
  <r>
    <s v="LO"/>
    <s v="CERVIGNANO D'ADDA"/>
    <x v="1"/>
    <x v="208"/>
    <n v="86.921999999999997"/>
    <s v="soggiacenza statica"/>
    <n v="6.5"/>
    <n v="80.421999999999997"/>
  </r>
  <r>
    <s v="LO"/>
    <s v="CERVIGNANO D'ADDA"/>
    <x v="1"/>
    <x v="209"/>
    <n v="86.921999999999997"/>
    <s v="soggiacenza statica"/>
    <n v="6.4"/>
    <n v="80.522000000000006"/>
  </r>
  <r>
    <s v="LO"/>
    <s v="CERVIGNANO D'ADDA"/>
    <x v="1"/>
    <x v="210"/>
    <n v="86.921999999999997"/>
    <s v="soggiacenza statica"/>
    <n v="5.9"/>
    <n v="81.022000000000006"/>
  </r>
  <r>
    <s v="LO"/>
    <s v="CERVIGNANO D'ADDA"/>
    <x v="1"/>
    <x v="211"/>
    <n v="86.921999999999997"/>
    <s v="soggiacenza statica"/>
    <n v="6.2"/>
    <n v="80.721999999999994"/>
  </r>
  <r>
    <s v="LO"/>
    <s v="CERVIGNANO D'ADDA"/>
    <x v="1"/>
    <x v="212"/>
    <n v="86.921999999999997"/>
    <s v="soggiacenza statica"/>
    <n v="5.45"/>
    <n v="81.471999999999994"/>
  </r>
  <r>
    <s v="LO"/>
    <s v="CERVIGNANO D'ADDA"/>
    <x v="1"/>
    <x v="213"/>
    <n v="86.921999999999997"/>
    <s v="soggiacenza statica"/>
    <n v="5.5"/>
    <n v="81.421999999999997"/>
  </r>
  <r>
    <s v="LO"/>
    <s v="CERVIGNANO D'ADDA"/>
    <x v="1"/>
    <x v="214"/>
    <n v="86.921999999999997"/>
    <s v="soggiacenza statica"/>
    <n v="5.45"/>
    <n v="81.471999999999994"/>
  </r>
  <r>
    <s v="LO"/>
    <s v="CERVIGNANO D'ADDA"/>
    <x v="1"/>
    <x v="215"/>
    <n v="86.921999999999997"/>
    <s v="soggiacenza statica"/>
    <n v="5.5"/>
    <n v="81.421999999999997"/>
  </r>
  <r>
    <s v="LO"/>
    <s v="CERVIGNANO D'ADDA"/>
    <x v="1"/>
    <x v="216"/>
    <n v="86.921999999999997"/>
    <s v="soggiacenza statica"/>
    <n v="5.4"/>
    <n v="81.522000000000006"/>
  </r>
  <r>
    <s v="LO"/>
    <s v="CERVIGNANO D'ADDA"/>
    <x v="1"/>
    <x v="217"/>
    <n v="86.921999999999997"/>
    <s v="soggiacenza statica"/>
    <n v="5.4"/>
    <n v="81.522000000000006"/>
  </r>
  <r>
    <s v="LO"/>
    <s v="CERVIGNANO D'ADDA"/>
    <x v="1"/>
    <x v="218"/>
    <n v="86.921999999999997"/>
    <s v="soggiacenza statica"/>
    <n v="5.6"/>
    <n v="81.322000000000003"/>
  </r>
  <r>
    <s v="LO"/>
    <s v="CERVIGNANO D'ADDA"/>
    <x v="1"/>
    <x v="72"/>
    <n v="86.921999999999997"/>
    <s v="soggiacenza statica"/>
    <n v="5.6"/>
    <n v="81.322000000000003"/>
  </r>
  <r>
    <s v="LO"/>
    <s v="CERVIGNANO D'ADDA"/>
    <x v="1"/>
    <x v="73"/>
    <n v="86.921999999999997"/>
    <s v="soggiacenza statica"/>
    <n v="5.4"/>
    <n v="81.522000000000006"/>
  </r>
  <r>
    <s v="LO"/>
    <s v="CERVIGNANO D'ADDA"/>
    <x v="1"/>
    <x v="219"/>
    <n v="86.921999999999997"/>
    <s v="soggiacenza statica"/>
    <n v="5.6"/>
    <n v="81.322000000000003"/>
  </r>
  <r>
    <s v="LO"/>
    <s v="CERVIGNANO D'ADDA"/>
    <x v="1"/>
    <x v="75"/>
    <n v="86.921999999999997"/>
    <s v="soggiacenza statica"/>
    <n v="5.6"/>
    <n v="81.322000000000003"/>
  </r>
  <r>
    <s v="LO"/>
    <s v="CERVIGNANO D'ADDA"/>
    <x v="1"/>
    <x v="220"/>
    <n v="86.921999999999997"/>
    <s v="soggiacenza statica"/>
    <n v="5.65"/>
    <n v="81.272000000000006"/>
  </r>
  <r>
    <s v="LO"/>
    <s v="CERVIGNANO D'ADDA"/>
    <x v="1"/>
    <x v="221"/>
    <n v="86.921999999999997"/>
    <s v="soggiacenza statica"/>
    <n v="6"/>
    <n v="80.921999999999997"/>
  </r>
  <r>
    <s v="LO"/>
    <s v="CERVIGNANO D'ADDA"/>
    <x v="1"/>
    <x v="222"/>
    <n v="86.921999999999997"/>
    <s v="soggiacenza statica"/>
    <n v="6"/>
    <n v="80.921999999999997"/>
  </r>
  <r>
    <s v="LO"/>
    <s v="CERVIGNANO D'ADDA"/>
    <x v="1"/>
    <x v="223"/>
    <n v="86.921999999999997"/>
    <s v="soggiacenza statica"/>
    <n v="6"/>
    <n v="80.921999999999997"/>
  </r>
  <r>
    <s v="LO"/>
    <s v="CERVIGNANO D'ADDA"/>
    <x v="1"/>
    <x v="224"/>
    <n v="86.921999999999997"/>
    <s v="soggiacenza statica"/>
    <n v="5.8"/>
    <n v="81.122"/>
  </r>
  <r>
    <s v="LO"/>
    <s v="CERVIGNANO D'ADDA"/>
    <x v="1"/>
    <x v="225"/>
    <n v="86.921999999999997"/>
    <s v="soggiacenza statica"/>
    <n v="5.7"/>
    <n v="81.221999999999994"/>
  </r>
  <r>
    <s v="LO"/>
    <s v="CERVIGNANO D'ADDA"/>
    <x v="1"/>
    <x v="226"/>
    <n v="86.921999999999997"/>
    <s v="soggiacenza statica"/>
    <n v="5.8"/>
    <n v="81.122"/>
  </r>
  <r>
    <s v="LO"/>
    <s v="CERVIGNANO D'ADDA"/>
    <x v="1"/>
    <x v="227"/>
    <n v="86.921999999999997"/>
    <s v="soggiacenza statica"/>
    <n v="5"/>
    <n v="81.921999999999997"/>
  </r>
  <r>
    <s v="LO"/>
    <s v="CERVIGNANO D'ADDA"/>
    <x v="1"/>
    <x v="84"/>
    <n v="86.921999999999997"/>
    <s v="soggiacenza statica"/>
    <n v="5.3"/>
    <n v="81.622"/>
  </r>
  <r>
    <s v="LO"/>
    <s v="CERVIGNANO D'ADDA"/>
    <x v="1"/>
    <x v="85"/>
    <n v="86.921999999999997"/>
    <s v="soggiacenza statica"/>
    <n v="5.5"/>
    <n v="81.421999999999997"/>
  </r>
  <r>
    <s v="LO"/>
    <s v="CERVIGNANO D'ADDA"/>
    <x v="1"/>
    <x v="86"/>
    <n v="86.921999999999997"/>
    <s v="soggiacenza statica"/>
    <n v="5.5"/>
    <n v="81.421999999999997"/>
  </r>
  <r>
    <s v="LO"/>
    <s v="CERVIGNANO D'ADDA"/>
    <x v="1"/>
    <x v="87"/>
    <n v="86.921999999999997"/>
    <s v="soggiacenza statica"/>
    <n v="5.5"/>
    <n v="81.421999999999997"/>
  </r>
  <r>
    <s v="LO"/>
    <s v="CERVIGNANO D'ADDA"/>
    <x v="1"/>
    <x v="88"/>
    <n v="86.921999999999997"/>
    <s v="soggiacenza statica"/>
    <n v="5.45"/>
    <n v="81.471999999999994"/>
  </r>
  <r>
    <s v="LO"/>
    <s v="CERVIGNANO D'ADDA"/>
    <x v="1"/>
    <x v="89"/>
    <n v="86.921999999999997"/>
    <s v="soggiacenza statica"/>
    <n v="5.6"/>
    <n v="81.322000000000003"/>
  </r>
  <r>
    <s v="LO"/>
    <s v="CERVIGNANO D'ADDA"/>
    <x v="1"/>
    <x v="90"/>
    <n v="86.921999999999997"/>
    <s v="soggiacenza statica"/>
    <n v="5.61"/>
    <n v="81.311999999999998"/>
  </r>
  <r>
    <s v="LO"/>
    <s v="CERVIGNANO D'ADDA"/>
    <x v="1"/>
    <x v="91"/>
    <n v="86.921999999999997"/>
    <s v="soggiacenza statica"/>
    <n v="5.76"/>
    <n v="81.162000000000006"/>
  </r>
  <r>
    <s v="LO"/>
    <s v="CERVIGNANO D'ADDA"/>
    <x v="1"/>
    <x v="92"/>
    <n v="86.921999999999997"/>
    <s v="soggiacenza statica"/>
    <n v="5.66"/>
    <n v="81.262"/>
  </r>
  <r>
    <s v="LO"/>
    <s v="CERVIGNANO D'ADDA"/>
    <x v="1"/>
    <x v="93"/>
    <n v="86.921999999999997"/>
    <s v="soggiacenza statica"/>
    <n v="6.01"/>
    <n v="80.912000000000006"/>
  </r>
  <r>
    <s v="LO"/>
    <s v="CERVIGNANO D'ADDA"/>
    <x v="1"/>
    <x v="94"/>
    <n v="86.921999999999997"/>
    <s v="soggiacenza statica"/>
    <n v="6.06"/>
    <n v="80.861999999999995"/>
  </r>
  <r>
    <s v="LO"/>
    <s v="CERVIGNANO D'ADDA"/>
    <x v="1"/>
    <x v="95"/>
    <n v="86.921999999999997"/>
    <s v="soggiacenza statica"/>
    <n v="5.44"/>
    <n v="81.481999999999999"/>
  </r>
  <r>
    <s v="LO"/>
    <s v="CERVIGNANO D'ADDA"/>
    <x v="1"/>
    <x v="96"/>
    <n v="86.921999999999997"/>
    <s v="soggiacenza statica"/>
    <n v="5.1100000000000003"/>
    <n v="81.811999999999998"/>
  </r>
  <r>
    <s v="LO"/>
    <s v="CERVIGNANO D'ADDA"/>
    <x v="1"/>
    <x v="228"/>
    <n v="86.921999999999997"/>
    <s v="soggiacenza statica"/>
    <n v="4.8099999999999996"/>
    <n v="82.111999999999995"/>
  </r>
  <r>
    <s v="LO"/>
    <s v="CERVIGNANO D'ADDA"/>
    <x v="1"/>
    <x v="97"/>
    <n v="86.921999999999997"/>
    <s v="soggiacenza statica"/>
    <n v="5.16"/>
    <n v="81.762"/>
  </r>
  <r>
    <s v="LO"/>
    <s v="CERVIGNANO D'ADDA"/>
    <x v="1"/>
    <x v="98"/>
    <n v="86.921999999999997"/>
    <s v="soggiacenza statica"/>
    <n v="5.36"/>
    <n v="81.561999999999998"/>
  </r>
  <r>
    <s v="LO"/>
    <s v="CERVIGNANO D'ADDA"/>
    <x v="1"/>
    <x v="99"/>
    <n v="86.921999999999997"/>
    <s v="soggiacenza statica"/>
    <n v="5.51"/>
    <n v="81.412000000000006"/>
  </r>
  <r>
    <s v="LO"/>
    <s v="CERVIGNANO D'ADDA"/>
    <x v="1"/>
    <x v="100"/>
    <n v="86.921999999999997"/>
    <s v="soggiacenza statica"/>
    <n v="5.66"/>
    <n v="81.262"/>
  </r>
  <r>
    <s v="LO"/>
    <s v="CERVIGNANO D'ADDA"/>
    <x v="1"/>
    <x v="101"/>
    <n v="86.921999999999997"/>
    <s v="soggiacenza statica"/>
    <n v="5.91"/>
    <n v="81.012"/>
  </r>
  <r>
    <s v="LO"/>
    <s v="CERVIGNANO D'ADDA"/>
    <x v="1"/>
    <x v="102"/>
    <n v="86.921999999999997"/>
    <s v="soggiacenza statica"/>
    <n v="6.21"/>
    <n v="80.712000000000003"/>
  </r>
  <r>
    <s v="LO"/>
    <s v="CERVIGNANO D'ADDA"/>
    <x v="1"/>
    <x v="103"/>
    <n v="86.921999999999997"/>
    <s v="soggiacenza statica"/>
    <n v="6.11"/>
    <n v="80.811999999999998"/>
  </r>
  <r>
    <s v="LO"/>
    <s v="CERVIGNANO D'ADDA"/>
    <x v="1"/>
    <x v="104"/>
    <n v="86.921999999999997"/>
    <s v="soggiacenza statica"/>
    <n v="6.21"/>
    <n v="80.712000000000003"/>
  </r>
  <r>
    <s v="LO"/>
    <s v="CERVIGNANO D'ADDA"/>
    <x v="1"/>
    <x v="105"/>
    <n v="86.921999999999997"/>
    <s v="soggiacenza statica"/>
    <n v="6.21"/>
    <n v="80.712000000000003"/>
  </r>
  <r>
    <s v="LO"/>
    <s v="CERVIGNANO D'ADDA"/>
    <x v="1"/>
    <x v="106"/>
    <n v="86.921999999999997"/>
    <s v="soggiacenza statica"/>
    <n v="6.26"/>
    <n v="80.662000000000006"/>
  </r>
  <r>
    <s v="LO"/>
    <s v="CERVIGNANO D'ADDA"/>
    <x v="1"/>
    <x v="107"/>
    <n v="86.921999999999997"/>
    <s v="soggiacenza statica"/>
    <n v="6.31"/>
    <n v="80.611999999999995"/>
  </r>
  <r>
    <s v="LO"/>
    <s v="CERVIGNANO D'ADDA"/>
    <x v="1"/>
    <x v="108"/>
    <n v="86.921999999999997"/>
    <s v="soggiacenza statica"/>
    <n v="4.91"/>
    <n v="82.012"/>
  </r>
  <r>
    <s v="LO"/>
    <s v="CERVIGNANO D'ADDA"/>
    <x v="1"/>
    <x v="109"/>
    <n v="86.921999999999997"/>
    <s v="soggiacenza statica"/>
    <n v="5.1100000000000003"/>
    <n v="81.811999999999998"/>
  </r>
  <r>
    <s v="LO"/>
    <s v="CERVIGNANO D'ADDA"/>
    <x v="1"/>
    <x v="110"/>
    <n v="86.921999999999997"/>
    <s v="soggiacenza statica"/>
    <n v="5.36"/>
    <n v="81.561999999999998"/>
  </r>
  <r>
    <s v="LO"/>
    <s v="CERVIGNANO D'ADDA"/>
    <x v="1"/>
    <x v="111"/>
    <n v="86.921999999999997"/>
    <s v="soggiacenza statica"/>
    <n v="5.21"/>
    <n v="81.712000000000003"/>
  </r>
  <r>
    <s v="LO"/>
    <s v="CERVIGNANO D'ADDA"/>
    <x v="1"/>
    <x v="229"/>
    <n v="86.921999999999997"/>
    <s v="soggiacenza statica"/>
    <n v="5.01"/>
    <n v="81.912000000000006"/>
  </r>
  <r>
    <s v="LO"/>
    <s v="CERVIGNANO D'ADDA"/>
    <x v="1"/>
    <x v="112"/>
    <n v="86.921999999999997"/>
    <s v="soggiacenza statica"/>
    <n v="4.66"/>
    <n v="82.262"/>
  </r>
  <r>
    <s v="LO"/>
    <s v="CERVIGNANO D'ADDA"/>
    <x v="1"/>
    <x v="114"/>
    <n v="86.921999999999997"/>
    <s v="soggiacenza statica"/>
    <n v="4.71"/>
    <n v="82.212000000000003"/>
  </r>
  <r>
    <s v="LO"/>
    <s v="CERVIGNANO D'ADDA"/>
    <x v="1"/>
    <x v="115"/>
    <n v="86.921999999999997"/>
    <s v="soggiacenza statica"/>
    <n v="6.41"/>
    <n v="80.512"/>
  </r>
  <r>
    <s v="LO"/>
    <s v="CERVIGNANO D'ADDA"/>
    <x v="1"/>
    <x v="116"/>
    <n v="86.921999999999997"/>
    <s v="soggiacenza statica"/>
    <n v="6.41"/>
    <n v="80.512"/>
  </r>
  <r>
    <s v="LO"/>
    <s v="CERVIGNANO D'ADDA"/>
    <x v="1"/>
    <x v="117"/>
    <n v="86.921999999999997"/>
    <s v="soggiacenza statica"/>
    <n v="5.0599999999999996"/>
    <n v="81.861999999999995"/>
  </r>
  <r>
    <s v="LO"/>
    <s v="CERVIGNANO D'ADDA"/>
    <x v="1"/>
    <x v="230"/>
    <n v="86.921999999999997"/>
    <s v="soggiacenza statica"/>
    <n v="5.66"/>
    <n v="81.262"/>
  </r>
  <r>
    <s v="LO"/>
    <s v="CERVIGNANO D'ADDA"/>
    <x v="1"/>
    <x v="118"/>
    <n v="86.921999999999997"/>
    <s v="soggiacenza statica"/>
    <n v="4.71"/>
    <n v="82.212000000000003"/>
  </r>
  <r>
    <s v="LO"/>
    <s v="CERVIGNANO D'ADDA"/>
    <x v="1"/>
    <x v="119"/>
    <n v="86.921999999999997"/>
    <s v="soggiacenza statica"/>
    <n v="5.16"/>
    <n v="81.762"/>
  </r>
  <r>
    <s v="LO"/>
    <s v="CERVIGNANO D'ADDA"/>
    <x v="1"/>
    <x v="120"/>
    <n v="86.921999999999997"/>
    <s v="soggiacenza statica"/>
    <n v="5.0599999999999996"/>
    <n v="81.861999999999995"/>
  </r>
  <r>
    <s v="LO"/>
    <s v="CERVIGNANO D'ADDA"/>
    <x v="1"/>
    <x v="121"/>
    <n v="86.921999999999997"/>
    <s v="soggiacenza statica"/>
    <n v="5.56"/>
    <n v="81.361999999999995"/>
  </r>
  <r>
    <s v="LO"/>
    <s v="CERVIGNANO D'ADDA"/>
    <x v="1"/>
    <x v="231"/>
    <n v="86.921999999999997"/>
    <s v="soggiacenza statica"/>
    <n v="5.16"/>
    <n v="81.762"/>
  </r>
  <r>
    <s v="LO"/>
    <s v="CERVIGNANO D'ADDA"/>
    <x v="1"/>
    <x v="232"/>
    <n v="86.921999999999997"/>
    <s v="soggiacenza statica"/>
    <n v="4.71"/>
    <n v="82.212000000000003"/>
  </r>
  <r>
    <s v="LO"/>
    <s v="CERVIGNANO D'ADDA"/>
    <x v="1"/>
    <x v="233"/>
    <n v="86.921999999999997"/>
    <s v="soggiacenza statica"/>
    <n v="6.06"/>
    <n v="80.861999999999995"/>
  </r>
  <r>
    <s v="LO"/>
    <s v="CERVIGNANO D'ADDA"/>
    <x v="1"/>
    <x v="234"/>
    <n v="86.921999999999997"/>
    <s v="soggiacenza statica"/>
    <n v="5.16"/>
    <n v="81.762"/>
  </r>
  <r>
    <s v="LO"/>
    <s v="CERVIGNANO D'ADDA"/>
    <x v="1"/>
    <x v="235"/>
    <n v="86.921999999999997"/>
    <s v="soggiacenza statica"/>
    <n v="4.66"/>
    <n v="82.262"/>
  </r>
  <r>
    <s v="LO"/>
    <s v="CERVIGNANO D'ADDA"/>
    <x v="1"/>
    <x v="236"/>
    <n v="86.921999999999997"/>
    <s v="soggiacenza statica"/>
    <n v="4.71"/>
    <n v="82.212000000000003"/>
  </r>
  <r>
    <s v="LO"/>
    <s v="CERVIGNANO D'ADDA"/>
    <x v="1"/>
    <x v="237"/>
    <n v="86.921999999999997"/>
    <s v="soggiacenza statica"/>
    <n v="5.1100000000000003"/>
    <n v="81.811999999999998"/>
  </r>
  <r>
    <s v="LO"/>
    <s v="CERVIGNANO D'ADDA"/>
    <x v="1"/>
    <x v="238"/>
    <n v="86.921999999999997"/>
    <s v="soggiacenza statica"/>
    <n v="5.01"/>
    <n v="81.912000000000006"/>
  </r>
  <r>
    <s v="LO"/>
    <s v="CERVIGNANO D'ADDA"/>
    <x v="1"/>
    <x v="239"/>
    <n v="86.921999999999997"/>
    <s v="soggiacenza statica"/>
    <n v="5.0599999999999996"/>
    <n v="81.861999999999995"/>
  </r>
  <r>
    <s v="LO"/>
    <s v="CERVIGNANO D'ADDA"/>
    <x v="1"/>
    <x v="240"/>
    <n v="86.921999999999997"/>
    <s v="soggiacenza statica"/>
    <n v="5.0599999999999996"/>
    <n v="81.861999999999995"/>
  </r>
  <r>
    <s v="LO"/>
    <s v="CERVIGNANO D'ADDA"/>
    <x v="1"/>
    <x v="241"/>
    <n v="86.921999999999997"/>
    <s v="soggiacenza statica"/>
    <n v="5.16"/>
    <n v="81.762"/>
  </r>
  <r>
    <s v="LO"/>
    <s v="CERVIGNANO D'ADDA"/>
    <x v="1"/>
    <x v="242"/>
    <n v="86.921999999999997"/>
    <s v="soggiacenza statica"/>
    <n v="5.21"/>
    <n v="81.712000000000003"/>
  </r>
  <r>
    <s v="LO"/>
    <s v="CERVIGNANO D'ADDA"/>
    <x v="1"/>
    <x v="243"/>
    <n v="86.921999999999997"/>
    <s v="soggiacenza statica"/>
    <n v="5.16"/>
    <n v="81.762"/>
  </r>
  <r>
    <s v="LO"/>
    <s v="CERVIGNANO D'ADDA"/>
    <x v="1"/>
    <x v="244"/>
    <n v="86.921999999999997"/>
    <s v="soggiacenza statica"/>
    <n v="5.91"/>
    <n v="81.012"/>
  </r>
  <r>
    <s v="LO"/>
    <s v="CERVIGNANO D'ADDA"/>
    <x v="1"/>
    <x v="245"/>
    <n v="86.921999999999997"/>
    <s v="soggiacenza statica"/>
    <n v="6.21"/>
    <n v="80.712000000000003"/>
  </r>
  <r>
    <s v="LO"/>
    <s v="CERVIGNANO D'ADDA"/>
    <x v="1"/>
    <x v="246"/>
    <n v="86.921999999999997"/>
    <s v="soggiacenza statica"/>
    <n v="6.11"/>
    <n v="80.811999999999998"/>
  </r>
  <r>
    <s v="LO"/>
    <s v="CERVIGNANO D'ADDA"/>
    <x v="1"/>
    <x v="247"/>
    <n v="86.921999999999997"/>
    <s v="soggiacenza statica"/>
    <n v="6.21"/>
    <n v="80.712000000000003"/>
  </r>
  <r>
    <s v="LO"/>
    <s v="CERVIGNANO D'ADDA"/>
    <x v="1"/>
    <x v="248"/>
    <n v="86.921999999999997"/>
    <s v="soggiacenza statica"/>
    <n v="6.21"/>
    <n v="80.712000000000003"/>
  </r>
  <r>
    <s v="LO"/>
    <s v="CERVIGNANO D'ADDA"/>
    <x v="1"/>
    <x v="249"/>
    <n v="86.921999999999997"/>
    <s v="soggiacenza statica"/>
    <n v="6.26"/>
    <n v="80.662000000000006"/>
  </r>
  <r>
    <s v="LO"/>
    <s v="CERVIGNANO D'ADDA"/>
    <x v="1"/>
    <x v="250"/>
    <n v="86.921999999999997"/>
    <s v="soggiacenza statica"/>
    <n v="5.09"/>
    <n v="81.831999999999994"/>
  </r>
  <r>
    <s v="LO"/>
    <s v="CERVIGNANO D'ADDA"/>
    <x v="1"/>
    <x v="251"/>
    <n v="86.921999999999997"/>
    <s v="soggiacenza statica"/>
    <n v="6.41"/>
    <n v="80.512"/>
  </r>
  <r>
    <s v="LO"/>
    <s v="CERVIGNANO D'ADDA"/>
    <x v="1"/>
    <x v="252"/>
    <n v="86.921999999999997"/>
    <s v="soggiacenza statica"/>
    <n v="5.56"/>
    <n v="81.361999999999995"/>
  </r>
  <r>
    <s v="LO"/>
    <s v="CERVIGNANO D'ADDA"/>
    <x v="1"/>
    <x v="253"/>
    <n v="86.921999999999997"/>
    <s v="soggiacenza statica"/>
    <n v="4.71"/>
    <n v="82.212000000000003"/>
  </r>
  <r>
    <s v="LO"/>
    <s v="CERVIGNANO D'ADDA"/>
    <x v="1"/>
    <x v="254"/>
    <n v="86.921999999999997"/>
    <s v="soggiacenza statica"/>
    <n v="4.66"/>
    <n v="82.262"/>
  </r>
  <r>
    <s v="LO"/>
    <s v="CERVIGNANO D'ADDA"/>
    <x v="1"/>
    <x v="255"/>
    <n v="86.921999999999997"/>
    <s v="soggiacenza statica"/>
    <n v="5.16"/>
    <n v="81.762"/>
  </r>
  <r>
    <s v="LO"/>
    <s v="CERVIGNANO D'ADDA"/>
    <x v="1"/>
    <x v="256"/>
    <n v="86.921999999999997"/>
    <s v="soggiacenza statica"/>
    <n v="5.16"/>
    <n v="81.762"/>
  </r>
  <r>
    <s v="LO"/>
    <s v="CERVIGNANO D'ADDA"/>
    <x v="1"/>
    <x v="257"/>
    <n v="86.921999999999997"/>
    <s v="soggiacenza statica"/>
    <n v="5.0599999999999996"/>
    <n v="81.861999999999995"/>
  </r>
  <r>
    <s v="LO"/>
    <s v="CERVIGNANO D'ADDA"/>
    <x v="1"/>
    <x v="258"/>
    <n v="86.921999999999997"/>
    <s v="soggiacenza statica"/>
    <n v="5.66"/>
    <n v="81.262"/>
  </r>
  <r>
    <s v="LO"/>
    <s v="CERVIGNANO D'ADDA"/>
    <x v="1"/>
    <x v="259"/>
    <n v="86.921999999999997"/>
    <s v="soggiacenza statica"/>
    <n v="6.06"/>
    <n v="80.861999999999995"/>
  </r>
  <r>
    <s v="LO"/>
    <s v="CERVIGNANO D'ADDA"/>
    <x v="1"/>
    <x v="260"/>
    <n v="86.921999999999997"/>
    <s v="soggiacenza statica"/>
    <n v="5.16"/>
    <n v="81.762"/>
  </r>
  <r>
    <s v="LO"/>
    <s v="COMAZZO"/>
    <x v="2"/>
    <x v="23"/>
    <n v="99.238"/>
    <s v="soggiacenza statica"/>
    <n v="6.2"/>
    <n v="93.037999999999997"/>
  </r>
  <r>
    <s v="LO"/>
    <s v="COMAZZO"/>
    <x v="2"/>
    <x v="24"/>
    <n v="99.238"/>
    <s v="soggiacenza statica"/>
    <n v="6.9"/>
    <n v="92.337999999999994"/>
  </r>
  <r>
    <s v="LO"/>
    <s v="COMAZZO"/>
    <x v="2"/>
    <x v="25"/>
    <n v="99.238"/>
    <s v="soggiacenza statica"/>
    <n v="6.7"/>
    <n v="92.537999999999997"/>
  </r>
  <r>
    <s v="LO"/>
    <s v="COMAZZO"/>
    <x v="2"/>
    <x v="26"/>
    <n v="99.238"/>
    <s v="soggiacenza statica"/>
    <n v="6.75"/>
    <n v="92.488"/>
  </r>
  <r>
    <s v="LO"/>
    <s v="COMAZZO"/>
    <x v="2"/>
    <x v="27"/>
    <n v="99.238"/>
    <s v="soggiacenza statica"/>
    <n v="6.7"/>
    <n v="92.537999999999997"/>
  </r>
  <r>
    <s v="LO"/>
    <s v="COMAZZO"/>
    <x v="2"/>
    <x v="28"/>
    <n v="99.238"/>
    <s v="soggiacenza statica"/>
    <n v="6.7"/>
    <n v="92.537999999999997"/>
  </r>
  <r>
    <s v="LO"/>
    <s v="COMAZZO"/>
    <x v="2"/>
    <x v="29"/>
    <n v="99.238"/>
    <s v="soggiacenza statica"/>
    <n v="6.7"/>
    <n v="92.537999999999997"/>
  </r>
  <r>
    <s v="LO"/>
    <s v="COMAZZO"/>
    <x v="2"/>
    <x v="30"/>
    <n v="99.238"/>
    <s v="soggiacenza statica"/>
    <n v="7.7"/>
    <n v="91.537999999999997"/>
  </r>
  <r>
    <s v="LO"/>
    <s v="COMAZZO"/>
    <x v="2"/>
    <x v="31"/>
    <n v="99.238"/>
    <s v="soggiacenza statica"/>
    <n v="7.6"/>
    <n v="91.638000000000005"/>
  </r>
  <r>
    <s v="LO"/>
    <s v="COMAZZO"/>
    <x v="2"/>
    <x v="32"/>
    <n v="99.238"/>
    <s v="soggiacenza statica"/>
    <n v="7.4"/>
    <n v="91.837999999999994"/>
  </r>
  <r>
    <s v="LO"/>
    <s v="COMAZZO"/>
    <x v="2"/>
    <x v="33"/>
    <n v="99.238"/>
    <s v="soggiacenza statica"/>
    <n v="6.8"/>
    <n v="92.438000000000002"/>
  </r>
  <r>
    <s v="LO"/>
    <s v="COMAZZO"/>
    <x v="2"/>
    <x v="34"/>
    <n v="99.238"/>
    <s v="soggiacenza statica"/>
    <n v="7.8"/>
    <n v="91.438000000000002"/>
  </r>
  <r>
    <s v="LO"/>
    <s v="COMAZZO"/>
    <x v="2"/>
    <x v="176"/>
    <n v="99.238"/>
    <s v="soggiacenza statica"/>
    <n v="5.96"/>
    <n v="93.278000000000006"/>
  </r>
  <r>
    <s v="LO"/>
    <s v="COMAZZO"/>
    <x v="2"/>
    <x v="177"/>
    <n v="99.238"/>
    <s v="soggiacenza statica"/>
    <n v="5.5"/>
    <n v="93.738"/>
  </r>
  <r>
    <s v="LO"/>
    <s v="COMAZZO"/>
    <x v="2"/>
    <x v="178"/>
    <n v="99.238"/>
    <s v="soggiacenza statica"/>
    <n v="5.75"/>
    <n v="93.488"/>
  </r>
  <r>
    <s v="LO"/>
    <s v="COMAZZO"/>
    <x v="2"/>
    <x v="179"/>
    <n v="99.238"/>
    <s v="soggiacenza statica"/>
    <n v="6.1"/>
    <n v="93.138000000000005"/>
  </r>
  <r>
    <s v="LO"/>
    <s v="COMAZZO"/>
    <x v="2"/>
    <x v="180"/>
    <n v="99.238"/>
    <s v="soggiacenza statica"/>
    <n v="5.75"/>
    <n v="93.488"/>
  </r>
  <r>
    <s v="LO"/>
    <s v="COMAZZO"/>
    <x v="2"/>
    <x v="181"/>
    <n v="99.238"/>
    <s v="soggiacenza statica"/>
    <n v="5.8"/>
    <n v="93.438000000000002"/>
  </r>
  <r>
    <s v="LO"/>
    <s v="COMAZZO"/>
    <x v="2"/>
    <x v="182"/>
    <n v="99.238"/>
    <s v="soggiacenza statica"/>
    <n v="6.05"/>
    <n v="93.188000000000002"/>
  </r>
  <r>
    <s v="LO"/>
    <s v="COMAZZO"/>
    <x v="2"/>
    <x v="183"/>
    <n v="99.238"/>
    <s v="soggiacenza statica"/>
    <n v="6.32"/>
    <n v="92.918000000000006"/>
  </r>
  <r>
    <s v="LO"/>
    <s v="COMAZZO"/>
    <x v="2"/>
    <x v="184"/>
    <n v="99.238"/>
    <s v="soggiacenza statica"/>
    <n v="5.1100000000000003"/>
    <n v="94.128"/>
  </r>
  <r>
    <s v="LO"/>
    <s v="COMAZZO"/>
    <x v="2"/>
    <x v="185"/>
    <n v="99.238"/>
    <s v="soggiacenza statica"/>
    <n v="6.56"/>
    <n v="92.677999999999997"/>
  </r>
  <r>
    <s v="LO"/>
    <s v="COMAZZO"/>
    <x v="2"/>
    <x v="186"/>
    <n v="99.238"/>
    <s v="soggiacenza statica"/>
    <n v="5.72"/>
    <n v="93.518000000000001"/>
  </r>
  <r>
    <s v="LO"/>
    <s v="COMAZZO"/>
    <x v="2"/>
    <x v="187"/>
    <n v="99.238"/>
    <s v="soggiacenza statica"/>
    <n v="5.9"/>
    <n v="93.337999999999994"/>
  </r>
  <r>
    <s v="LO"/>
    <s v="COMAZZO"/>
    <x v="2"/>
    <x v="188"/>
    <n v="99.238"/>
    <s v="soggiacenza statica"/>
    <n v="6.5"/>
    <n v="92.738"/>
  </r>
  <r>
    <s v="LO"/>
    <s v="COMAZZO"/>
    <x v="2"/>
    <x v="190"/>
    <n v="99.238"/>
    <s v="soggiacenza statica"/>
    <n v="5.8"/>
    <n v="93.438000000000002"/>
  </r>
  <r>
    <s v="LO"/>
    <s v="COMAZZO"/>
    <x v="2"/>
    <x v="191"/>
    <n v="99.238"/>
    <s v="soggiacenza statica"/>
    <n v="5"/>
    <n v="94.238"/>
  </r>
  <r>
    <s v="LO"/>
    <s v="COMAZZO"/>
    <x v="2"/>
    <x v="192"/>
    <n v="99.238"/>
    <s v="soggiacenza statica"/>
    <n v="5.9"/>
    <n v="93.337999999999994"/>
  </r>
  <r>
    <s v="LO"/>
    <s v="COMAZZO"/>
    <x v="2"/>
    <x v="193"/>
    <n v="99.238"/>
    <s v="soggiacenza statica"/>
    <n v="5.8"/>
    <n v="93.438000000000002"/>
  </r>
  <r>
    <s v="LO"/>
    <s v="COMAZZO"/>
    <x v="2"/>
    <x v="194"/>
    <n v="99.238"/>
    <s v="soggiacenza statica"/>
    <n v="6.52"/>
    <n v="92.718000000000004"/>
  </r>
  <r>
    <s v="LO"/>
    <s v="COMAZZO"/>
    <x v="2"/>
    <x v="195"/>
    <n v="99.238"/>
    <s v="soggiacenza statica"/>
    <n v="5.53"/>
    <n v="93.707999999999998"/>
  </r>
  <r>
    <s v="LO"/>
    <s v="COMAZZO"/>
    <x v="2"/>
    <x v="196"/>
    <n v="99.238"/>
    <s v="soggiacenza statica"/>
    <n v="5.8"/>
    <n v="93.438000000000002"/>
  </r>
  <r>
    <s v="LO"/>
    <s v="COMAZZO"/>
    <x v="2"/>
    <x v="197"/>
    <n v="99.238"/>
    <s v="soggiacenza statica"/>
    <n v="5.9"/>
    <n v="93.337999999999994"/>
  </r>
  <r>
    <s v="LO"/>
    <s v="COMAZZO"/>
    <x v="2"/>
    <x v="198"/>
    <n v="99.238"/>
    <s v="soggiacenza statica"/>
    <n v="6.1"/>
    <n v="93.138000000000005"/>
  </r>
  <r>
    <s v="LO"/>
    <s v="COMAZZO"/>
    <x v="2"/>
    <x v="44"/>
    <n v="99.238"/>
    <s v="soggiacenza statica"/>
    <n v="5.8"/>
    <n v="93.438000000000002"/>
  </r>
  <r>
    <s v="LO"/>
    <s v="COMAZZO"/>
    <x v="2"/>
    <x v="45"/>
    <n v="99.238"/>
    <s v="soggiacenza statica"/>
    <n v="6"/>
    <n v="93.238"/>
  </r>
  <r>
    <s v="LO"/>
    <s v="COMAZZO"/>
    <x v="2"/>
    <x v="46"/>
    <n v="99.238"/>
    <s v="soggiacenza statica"/>
    <n v="6"/>
    <n v="93.238"/>
  </r>
  <r>
    <s v="LO"/>
    <s v="COMAZZO"/>
    <x v="2"/>
    <x v="47"/>
    <n v="99.238"/>
    <s v="soggiacenza statica"/>
    <n v="6"/>
    <n v="93.238"/>
  </r>
  <r>
    <s v="LO"/>
    <s v="COMAZZO"/>
    <x v="2"/>
    <x v="48"/>
    <n v="99.238"/>
    <s v="soggiacenza statica"/>
    <n v="6"/>
    <n v="93.238"/>
  </r>
  <r>
    <s v="LO"/>
    <s v="COMAZZO"/>
    <x v="2"/>
    <x v="49"/>
    <n v="99.238"/>
    <s v="soggiacenza statica"/>
    <n v="5.8"/>
    <n v="93.438000000000002"/>
  </r>
  <r>
    <s v="LO"/>
    <s v="COMAZZO"/>
    <x v="2"/>
    <x v="50"/>
    <n v="99.238"/>
    <s v="soggiacenza statica"/>
    <n v="5.3"/>
    <n v="93.938000000000002"/>
  </r>
  <r>
    <s v="LO"/>
    <s v="COMAZZO"/>
    <x v="2"/>
    <x v="199"/>
    <n v="99.238"/>
    <s v="soggiacenza statica"/>
    <n v="5.35"/>
    <n v="93.888000000000005"/>
  </r>
  <r>
    <s v="LO"/>
    <s v="COMAZZO"/>
    <x v="2"/>
    <x v="51"/>
    <n v="99.238"/>
    <s v="soggiacenza statica"/>
    <n v="5.4"/>
    <n v="93.837999999999994"/>
  </r>
  <r>
    <s v="LO"/>
    <s v="COMAZZO"/>
    <x v="2"/>
    <x v="52"/>
    <n v="99.238"/>
    <s v="soggiacenza statica"/>
    <n v="5.45"/>
    <n v="93.787999999999997"/>
  </r>
  <r>
    <s v="LO"/>
    <s v="COMAZZO"/>
    <x v="2"/>
    <x v="53"/>
    <n v="99.238"/>
    <s v="soggiacenza statica"/>
    <n v="5.6"/>
    <n v="93.638000000000005"/>
  </r>
  <r>
    <s v="LO"/>
    <s v="COMAZZO"/>
    <x v="2"/>
    <x v="200"/>
    <n v="99.238"/>
    <s v="soggiacenza statica"/>
    <n v="5.5"/>
    <n v="93.738"/>
  </r>
  <r>
    <s v="LO"/>
    <s v="COMAZZO"/>
    <x v="2"/>
    <x v="201"/>
    <n v="99.238"/>
    <s v="soggiacenza statica"/>
    <n v="6.1"/>
    <n v="93.138000000000005"/>
  </r>
  <r>
    <s v="LO"/>
    <s v="COMAZZO"/>
    <x v="2"/>
    <x v="202"/>
    <n v="99.238"/>
    <s v="soggiacenza statica"/>
    <n v="6.3"/>
    <n v="92.938000000000002"/>
  </r>
  <r>
    <s v="LO"/>
    <s v="COMAZZO"/>
    <x v="2"/>
    <x v="203"/>
    <n v="99.238"/>
    <s v="soggiacenza statica"/>
    <n v="6.4"/>
    <n v="92.837999999999994"/>
  </r>
  <r>
    <s v="LO"/>
    <s v="COMAZZO"/>
    <x v="2"/>
    <x v="204"/>
    <n v="99.238"/>
    <s v="soggiacenza statica"/>
    <n v="6.4"/>
    <n v="92.837999999999994"/>
  </r>
  <r>
    <s v="LO"/>
    <s v="COMAZZO"/>
    <x v="2"/>
    <x v="205"/>
    <n v="99.238"/>
    <s v="soggiacenza statica"/>
    <n v="6.45"/>
    <n v="92.787999999999997"/>
  </r>
  <r>
    <s v="LO"/>
    <s v="COMAZZO"/>
    <x v="2"/>
    <x v="206"/>
    <n v="99.238"/>
    <s v="soggiacenza statica"/>
    <n v="6"/>
    <n v="93.238"/>
  </r>
  <r>
    <s v="LO"/>
    <s v="COMAZZO"/>
    <x v="2"/>
    <x v="207"/>
    <n v="99.238"/>
    <s v="soggiacenza statica"/>
    <n v="6"/>
    <n v="93.238"/>
  </r>
  <r>
    <s v="LO"/>
    <s v="COMAZZO"/>
    <x v="2"/>
    <x v="208"/>
    <n v="99.238"/>
    <s v="soggiacenza statica"/>
    <n v="6.3"/>
    <n v="92.938000000000002"/>
  </r>
  <r>
    <s v="LO"/>
    <s v="COMAZZO"/>
    <x v="2"/>
    <x v="209"/>
    <n v="99.238"/>
    <s v="soggiacenza statica"/>
    <n v="6"/>
    <n v="93.238"/>
  </r>
  <r>
    <s v="LO"/>
    <s v="COMAZZO"/>
    <x v="2"/>
    <x v="210"/>
    <n v="99.238"/>
    <s v="soggiacenza statica"/>
    <n v="6"/>
    <n v="93.238"/>
  </r>
  <r>
    <s v="LO"/>
    <s v="COMAZZO"/>
    <x v="2"/>
    <x v="261"/>
    <n v="99.238"/>
    <s v="soggiacenza statica"/>
    <n v="6.25"/>
    <n v="92.988"/>
  </r>
  <r>
    <s v="LO"/>
    <s v="COMAZZO"/>
    <x v="2"/>
    <x v="212"/>
    <n v="99.238"/>
    <s v="soggiacenza statica"/>
    <n v="5.3"/>
    <n v="93.938000000000002"/>
  </r>
  <r>
    <s v="LO"/>
    <s v="COMAZZO"/>
    <x v="2"/>
    <x v="213"/>
    <n v="99.238"/>
    <s v="soggiacenza statica"/>
    <n v="5.3"/>
    <n v="93.938000000000002"/>
  </r>
  <r>
    <s v="LO"/>
    <s v="COMAZZO"/>
    <x v="2"/>
    <x v="214"/>
    <n v="99.238"/>
    <s v="soggiacenza statica"/>
    <n v="5.3"/>
    <n v="93.938000000000002"/>
  </r>
  <r>
    <s v="LO"/>
    <s v="COMAZZO"/>
    <x v="2"/>
    <x v="215"/>
    <n v="99.238"/>
    <s v="soggiacenza statica"/>
    <n v="5.4"/>
    <n v="93.837999999999994"/>
  </r>
  <r>
    <s v="LO"/>
    <s v="COMAZZO"/>
    <x v="2"/>
    <x v="216"/>
    <n v="99.238"/>
    <s v="soggiacenza statica"/>
    <n v="5.3"/>
    <n v="93.938000000000002"/>
  </r>
  <r>
    <s v="LO"/>
    <s v="COMAZZO"/>
    <x v="2"/>
    <x v="217"/>
    <n v="99.238"/>
    <s v="soggiacenza statica"/>
    <n v="5.3"/>
    <n v="93.938000000000002"/>
  </r>
  <r>
    <s v="LO"/>
    <s v="COMAZZO"/>
    <x v="2"/>
    <x v="218"/>
    <n v="99.238"/>
    <s v="soggiacenza statica"/>
    <n v="5.45"/>
    <n v="93.787999999999997"/>
  </r>
  <r>
    <s v="LO"/>
    <s v="COMAZZO"/>
    <x v="2"/>
    <x v="72"/>
    <n v="99.238"/>
    <s v="soggiacenza statica"/>
    <n v="5.4"/>
    <n v="93.837999999999994"/>
  </r>
  <r>
    <s v="LO"/>
    <s v="COMAZZO"/>
    <x v="2"/>
    <x v="73"/>
    <n v="99.238"/>
    <s v="soggiacenza statica"/>
    <n v="5.3"/>
    <n v="93.938000000000002"/>
  </r>
  <r>
    <s v="LO"/>
    <s v="COMAZZO"/>
    <x v="2"/>
    <x v="219"/>
    <n v="99.238"/>
    <s v="soggiacenza statica"/>
    <n v="5.4"/>
    <n v="93.837999999999994"/>
  </r>
  <r>
    <s v="LO"/>
    <s v="COMAZZO"/>
    <x v="2"/>
    <x v="75"/>
    <n v="99.238"/>
    <s v="soggiacenza statica"/>
    <n v="5.6"/>
    <n v="93.638000000000005"/>
  </r>
  <r>
    <s v="LO"/>
    <s v="COMAZZO"/>
    <x v="2"/>
    <x v="220"/>
    <n v="99.238"/>
    <s v="soggiacenza statica"/>
    <n v="5.95"/>
    <n v="93.287999999999997"/>
  </r>
  <r>
    <s v="LO"/>
    <s v="COMAZZO"/>
    <x v="2"/>
    <x v="221"/>
    <n v="99.238"/>
    <s v="soggiacenza statica"/>
    <n v="5.45"/>
    <n v="93.787999999999997"/>
  </r>
  <r>
    <s v="LO"/>
    <s v="COMAZZO"/>
    <x v="2"/>
    <x v="222"/>
    <n v="99.238"/>
    <s v="soggiacenza statica"/>
    <n v="5.4"/>
    <n v="93.837999999999994"/>
  </r>
  <r>
    <s v="LO"/>
    <s v="COMAZZO"/>
    <x v="2"/>
    <x v="223"/>
    <n v="99.238"/>
    <s v="soggiacenza statica"/>
    <n v="5.5"/>
    <n v="93.738"/>
  </r>
  <r>
    <s v="LO"/>
    <s v="COMAZZO"/>
    <x v="2"/>
    <x v="224"/>
    <n v="99.238"/>
    <s v="soggiacenza statica"/>
    <n v="5.45"/>
    <n v="93.787999999999997"/>
  </r>
  <r>
    <s v="LO"/>
    <s v="COMAZZO"/>
    <x v="2"/>
    <x v="225"/>
    <n v="99.238"/>
    <s v="soggiacenza statica"/>
    <n v="5.5"/>
    <n v="93.738"/>
  </r>
  <r>
    <s v="LO"/>
    <s v="COMAZZO"/>
    <x v="2"/>
    <x v="226"/>
    <n v="99.238"/>
    <s v="soggiacenza statica"/>
    <n v="5.6"/>
    <n v="93.638000000000005"/>
  </r>
  <r>
    <s v="LO"/>
    <s v="COMAZZO"/>
    <x v="2"/>
    <x v="227"/>
    <n v="99.238"/>
    <s v="soggiacenza statica"/>
    <n v="5.36"/>
    <n v="93.878"/>
  </r>
  <r>
    <s v="LO"/>
    <s v="COMAZZO"/>
    <x v="2"/>
    <x v="84"/>
    <n v="99.238"/>
    <s v="soggiacenza statica"/>
    <n v="5.3"/>
    <n v="93.938000000000002"/>
  </r>
  <r>
    <s v="LO"/>
    <s v="COMAZZO"/>
    <x v="2"/>
    <x v="85"/>
    <n v="99.238"/>
    <s v="soggiacenza statica"/>
    <n v="5.3"/>
    <n v="93.938000000000002"/>
  </r>
  <r>
    <s v="LO"/>
    <s v="COMAZZO"/>
    <x v="2"/>
    <x v="86"/>
    <n v="99.238"/>
    <s v="soggiacenza statica"/>
    <n v="5.5"/>
    <n v="93.738"/>
  </r>
  <r>
    <s v="LO"/>
    <s v="COMAZZO"/>
    <x v="2"/>
    <x v="87"/>
    <n v="99.238"/>
    <s v="soggiacenza statica"/>
    <n v="5.8"/>
    <n v="93.438000000000002"/>
  </r>
  <r>
    <s v="LO"/>
    <s v="COMAZZO"/>
    <x v="2"/>
    <x v="88"/>
    <n v="99.238"/>
    <s v="soggiacenza statica"/>
    <n v="5.6"/>
    <n v="93.638000000000005"/>
  </r>
  <r>
    <s v="LO"/>
    <s v="COMAZZO"/>
    <x v="2"/>
    <x v="89"/>
    <n v="99.238"/>
    <s v="soggiacenza statica"/>
    <n v="5.5"/>
    <n v="93.738"/>
  </r>
  <r>
    <s v="LO"/>
    <s v="COMAZZO"/>
    <x v="2"/>
    <x v="90"/>
    <n v="99.238"/>
    <s v="soggiacenza statica"/>
    <n v="5.66"/>
    <n v="93.578000000000003"/>
  </r>
  <r>
    <s v="LO"/>
    <s v="COMAZZO"/>
    <x v="2"/>
    <x v="91"/>
    <n v="99.238"/>
    <s v="soggiacenza statica"/>
    <n v="5.96"/>
    <n v="93.278000000000006"/>
  </r>
  <r>
    <s v="LO"/>
    <s v="COMAZZO"/>
    <x v="2"/>
    <x v="92"/>
    <n v="99.238"/>
    <s v="soggiacenza statica"/>
    <n v="6.06"/>
    <n v="93.177999999999997"/>
  </r>
  <r>
    <s v="LO"/>
    <s v="COMAZZO"/>
    <x v="2"/>
    <x v="93"/>
    <n v="99.238"/>
    <s v="soggiacenza statica"/>
    <n v="6.26"/>
    <n v="92.977999999999994"/>
  </r>
  <r>
    <s v="LO"/>
    <s v="COMAZZO"/>
    <x v="2"/>
    <x v="94"/>
    <n v="99.238"/>
    <s v="soggiacenza statica"/>
    <n v="6.16"/>
    <n v="93.078000000000003"/>
  </r>
  <r>
    <s v="LO"/>
    <s v="COMAZZO"/>
    <x v="2"/>
    <x v="95"/>
    <n v="99.238"/>
    <s v="soggiacenza statica"/>
    <n v="5.91"/>
    <n v="93.328000000000003"/>
  </r>
  <r>
    <s v="LO"/>
    <s v="COMAZZO"/>
    <x v="2"/>
    <x v="96"/>
    <n v="99.238"/>
    <s v="soggiacenza statica"/>
    <n v="5.31"/>
    <n v="93.927999999999997"/>
  </r>
  <r>
    <s v="LO"/>
    <s v="COMAZZO"/>
    <x v="2"/>
    <x v="228"/>
    <n v="99.238"/>
    <s v="soggiacenza statica"/>
    <n v="5.26"/>
    <n v="93.977999999999994"/>
  </r>
  <r>
    <s v="LO"/>
    <s v="COMAZZO"/>
    <x v="2"/>
    <x v="97"/>
    <n v="99.238"/>
    <s v="soggiacenza statica"/>
    <n v="5.36"/>
    <n v="93.878"/>
  </r>
  <r>
    <s v="LO"/>
    <s v="COMAZZO"/>
    <x v="2"/>
    <x v="98"/>
    <n v="99.238"/>
    <s v="soggiacenza statica"/>
    <n v="5.26"/>
    <n v="93.977999999999994"/>
  </r>
  <r>
    <s v="LO"/>
    <s v="COMAZZO"/>
    <x v="2"/>
    <x v="99"/>
    <n v="99.238"/>
    <s v="soggiacenza statica"/>
    <n v="5.56"/>
    <n v="93.677999999999997"/>
  </r>
  <r>
    <s v="LO"/>
    <s v="COMAZZO"/>
    <x v="2"/>
    <x v="100"/>
    <n v="99.238"/>
    <s v="soggiacenza statica"/>
    <n v="5.71"/>
    <n v="93.528000000000006"/>
  </r>
  <r>
    <s v="LO"/>
    <s v="COMAZZO"/>
    <x v="2"/>
    <x v="101"/>
    <n v="99.238"/>
    <s v="soggiacenza statica"/>
    <n v="5.96"/>
    <n v="93.278000000000006"/>
  </r>
  <r>
    <s v="LO"/>
    <s v="COMAZZO"/>
    <x v="2"/>
    <x v="102"/>
    <n v="99.238"/>
    <s v="soggiacenza statica"/>
    <n v="6.06"/>
    <n v="93.177999999999997"/>
  </r>
  <r>
    <s v="LO"/>
    <s v="COMAZZO"/>
    <x v="2"/>
    <x v="103"/>
    <n v="99.238"/>
    <s v="soggiacenza statica"/>
    <n v="6.01"/>
    <n v="93.227999999999994"/>
  </r>
  <r>
    <s v="LO"/>
    <s v="COMAZZO"/>
    <x v="2"/>
    <x v="104"/>
    <n v="99.238"/>
    <s v="soggiacenza statica"/>
    <n v="6.01"/>
    <n v="93.227999999999994"/>
  </r>
  <r>
    <s v="LO"/>
    <s v="COMAZZO"/>
    <x v="2"/>
    <x v="105"/>
    <n v="99.238"/>
    <s v="soggiacenza statica"/>
    <n v="6.06"/>
    <n v="93.177999999999997"/>
  </r>
  <r>
    <s v="LO"/>
    <s v="COMAZZO"/>
    <x v="2"/>
    <x v="106"/>
    <n v="99.238"/>
    <s v="soggiacenza statica"/>
    <n v="5.86"/>
    <n v="93.378"/>
  </r>
  <r>
    <s v="LO"/>
    <s v="COMAZZO"/>
    <x v="2"/>
    <x v="107"/>
    <n v="99.238"/>
    <s v="soggiacenza statica"/>
    <n v="6.06"/>
    <n v="93.177999999999997"/>
  </r>
  <r>
    <s v="LO"/>
    <s v="COMAZZO"/>
    <x v="2"/>
    <x v="108"/>
    <n v="99.238"/>
    <s v="soggiacenza statica"/>
    <n v="5.76"/>
    <n v="93.477999999999994"/>
  </r>
  <r>
    <s v="LO"/>
    <s v="COMAZZO"/>
    <x v="2"/>
    <x v="109"/>
    <n v="99.238"/>
    <s v="soggiacenza statica"/>
    <n v="5.86"/>
    <n v="93.378"/>
  </r>
  <r>
    <s v="LO"/>
    <s v="COMAZZO"/>
    <x v="2"/>
    <x v="110"/>
    <n v="99.238"/>
    <s v="soggiacenza statica"/>
    <n v="6.06"/>
    <n v="93.177999999999997"/>
  </r>
  <r>
    <s v="LO"/>
    <s v="COMAZZO"/>
    <x v="2"/>
    <x v="111"/>
    <n v="99.238"/>
    <s v="soggiacenza statica"/>
    <n v="6.06"/>
    <n v="93.177999999999997"/>
  </r>
  <r>
    <s v="LO"/>
    <s v="COMAZZO"/>
    <x v="2"/>
    <x v="229"/>
    <n v="99.238"/>
    <s v="soggiacenza statica"/>
    <n v="5.36"/>
    <n v="93.878"/>
  </r>
  <r>
    <s v="LO"/>
    <s v="COMAZZO"/>
    <x v="2"/>
    <x v="112"/>
    <n v="99.238"/>
    <s v="soggiacenza statica"/>
    <n v="4.8600000000000003"/>
    <n v="94.378"/>
  </r>
  <r>
    <s v="LO"/>
    <s v="COMAZZO"/>
    <x v="2"/>
    <x v="114"/>
    <n v="99.238"/>
    <s v="soggiacenza statica"/>
    <n v="6.26"/>
    <n v="92.977999999999994"/>
  </r>
  <r>
    <s v="LO"/>
    <s v="COMAZZO"/>
    <x v="2"/>
    <x v="115"/>
    <n v="99.238"/>
    <s v="soggiacenza statica"/>
    <n v="6.86"/>
    <n v="92.378"/>
  </r>
  <r>
    <s v="LO"/>
    <s v="COMAZZO"/>
    <x v="2"/>
    <x v="116"/>
    <n v="99.238"/>
    <s v="soggiacenza statica"/>
    <n v="6.86"/>
    <n v="92.378"/>
  </r>
  <r>
    <s v="LO"/>
    <s v="COMAZZO"/>
    <x v="2"/>
    <x v="117"/>
    <n v="99.238"/>
    <s v="soggiacenza statica"/>
    <n v="6.76"/>
    <n v="92.477999999999994"/>
  </r>
  <r>
    <s v="LO"/>
    <s v="COMAZZO"/>
    <x v="2"/>
    <x v="230"/>
    <n v="99.238"/>
    <s v="soggiacenza statica"/>
    <n v="6.86"/>
    <n v="92.378"/>
  </r>
  <r>
    <s v="LO"/>
    <s v="COMAZZO"/>
    <x v="2"/>
    <x v="118"/>
    <n v="99.238"/>
    <s v="soggiacenza statica"/>
    <n v="6.26"/>
    <n v="92.977999999999994"/>
  </r>
  <r>
    <s v="LO"/>
    <s v="COMAZZO"/>
    <x v="2"/>
    <x v="119"/>
    <n v="99.238"/>
    <s v="soggiacenza statica"/>
    <n v="6.86"/>
    <n v="92.378"/>
  </r>
  <r>
    <s v="LO"/>
    <s v="COMAZZO"/>
    <x v="2"/>
    <x v="120"/>
    <n v="99.238"/>
    <s v="soggiacenza statica"/>
    <n v="6.26"/>
    <n v="92.977999999999994"/>
  </r>
  <r>
    <s v="LO"/>
    <s v="COMAZZO"/>
    <x v="2"/>
    <x v="121"/>
    <n v="99.238"/>
    <s v="soggiacenza statica"/>
    <n v="5.79"/>
    <n v="93.447999999999993"/>
  </r>
  <r>
    <s v="LO"/>
    <s v="COMAZZO"/>
    <x v="2"/>
    <x v="231"/>
    <n v="99.238"/>
    <s v="soggiacenza statica"/>
    <n v="6.16"/>
    <n v="93.078000000000003"/>
  </r>
  <r>
    <s v="LO"/>
    <s v="COMAZZO"/>
    <x v="2"/>
    <x v="232"/>
    <n v="99.238"/>
    <s v="soggiacenza statica"/>
    <n v="6.26"/>
    <n v="92.977999999999994"/>
  </r>
  <r>
    <s v="LO"/>
    <s v="COMAZZO"/>
    <x v="2"/>
    <x v="233"/>
    <n v="99.238"/>
    <s v="soggiacenza statica"/>
    <n v="6.41"/>
    <n v="92.828000000000003"/>
  </r>
  <r>
    <s v="LO"/>
    <s v="COMAZZO"/>
    <x v="2"/>
    <x v="234"/>
    <n v="99.238"/>
    <s v="soggiacenza statica"/>
    <n v="6.26"/>
    <n v="92.977999999999994"/>
  </r>
  <r>
    <s v="LO"/>
    <s v="COMAZZO"/>
    <x v="2"/>
    <x v="235"/>
    <n v="99.238"/>
    <s v="soggiacenza statica"/>
    <n v="6.16"/>
    <n v="93.078000000000003"/>
  </r>
  <r>
    <s v="LO"/>
    <s v="COMAZZO"/>
    <x v="2"/>
    <x v="236"/>
    <n v="99.238"/>
    <s v="soggiacenza statica"/>
    <n v="6.26"/>
    <n v="92.977999999999994"/>
  </r>
  <r>
    <s v="LO"/>
    <s v="COMAZZO"/>
    <x v="2"/>
    <x v="237"/>
    <n v="99.238"/>
    <s v="soggiacenza statica"/>
    <n v="5.46"/>
    <n v="93.778000000000006"/>
  </r>
  <r>
    <s v="LO"/>
    <s v="COMAZZO"/>
    <x v="2"/>
    <x v="238"/>
    <n v="99.238"/>
    <s v="soggiacenza statica"/>
    <n v="4.51"/>
    <n v="94.727999999999994"/>
  </r>
  <r>
    <s v="LO"/>
    <s v="COMAZZO"/>
    <x v="2"/>
    <x v="239"/>
    <n v="99.238"/>
    <s v="soggiacenza statica"/>
    <n v="6.06"/>
    <n v="93.177999999999997"/>
  </r>
  <r>
    <s v="LO"/>
    <s v="COMAZZO"/>
    <x v="2"/>
    <x v="240"/>
    <n v="99.238"/>
    <s v="soggiacenza statica"/>
    <n v="6.11"/>
    <n v="93.128"/>
  </r>
  <r>
    <s v="LO"/>
    <s v="COMAZZO"/>
    <x v="2"/>
    <x v="241"/>
    <n v="99.238"/>
    <s v="soggiacenza statica"/>
    <n v="6.11"/>
    <n v="93.128"/>
  </r>
  <r>
    <s v="LO"/>
    <s v="COMAZZO"/>
    <x v="2"/>
    <x v="242"/>
    <n v="99.238"/>
    <s v="soggiacenza statica"/>
    <n v="6.16"/>
    <n v="93.078000000000003"/>
  </r>
  <r>
    <s v="LO"/>
    <s v="COMAZZO"/>
    <x v="2"/>
    <x v="243"/>
    <n v="99.238"/>
    <s v="soggiacenza statica"/>
    <n v="6.16"/>
    <n v="93.078000000000003"/>
  </r>
  <r>
    <s v="LO"/>
    <s v="COMAZZO"/>
    <x v="2"/>
    <x v="244"/>
    <n v="99.238"/>
    <s v="soggiacenza statica"/>
    <n v="5.96"/>
    <n v="93.278000000000006"/>
  </r>
  <r>
    <s v="LO"/>
    <s v="COMAZZO"/>
    <x v="2"/>
    <x v="245"/>
    <n v="99.238"/>
    <s v="soggiacenza statica"/>
    <n v="6.06"/>
    <n v="93.177999999999997"/>
  </r>
  <r>
    <s v="LO"/>
    <s v="COMAZZO"/>
    <x v="2"/>
    <x v="246"/>
    <n v="99.238"/>
    <s v="soggiacenza statica"/>
    <n v="6.11"/>
    <n v="93.128"/>
  </r>
  <r>
    <s v="LO"/>
    <s v="COMAZZO"/>
    <x v="2"/>
    <x v="247"/>
    <n v="99.238"/>
    <s v="soggiacenza statica"/>
    <n v="6.01"/>
    <n v="93.227999999999994"/>
  </r>
  <r>
    <s v="LO"/>
    <s v="COMAZZO"/>
    <x v="2"/>
    <x v="248"/>
    <n v="99.238"/>
    <s v="soggiacenza statica"/>
    <n v="6.06"/>
    <n v="93.177999999999997"/>
  </r>
  <r>
    <s v="LO"/>
    <s v="COMAZZO"/>
    <x v="2"/>
    <x v="249"/>
    <n v="99.238"/>
    <s v="soggiacenza statica"/>
    <n v="5.86"/>
    <n v="93.378"/>
  </r>
  <r>
    <s v="LO"/>
    <s v="COMAZZO"/>
    <x v="2"/>
    <x v="250"/>
    <n v="99.238"/>
    <s v="soggiacenza statica"/>
    <n v="5.46"/>
    <n v="93.778000000000006"/>
  </r>
  <r>
    <s v="LO"/>
    <s v="COMAZZO"/>
    <x v="2"/>
    <x v="251"/>
    <n v="99.238"/>
    <s v="soggiacenza statica"/>
    <n v="6.86"/>
    <n v="92.378"/>
  </r>
  <r>
    <s v="LO"/>
    <s v="COMAZZO"/>
    <x v="2"/>
    <x v="252"/>
    <n v="99.238"/>
    <s v="soggiacenza statica"/>
    <n v="5.79"/>
    <n v="93.447999999999993"/>
  </r>
  <r>
    <s v="LO"/>
    <s v="COMAZZO"/>
    <x v="2"/>
    <x v="253"/>
    <n v="99.238"/>
    <s v="soggiacenza statica"/>
    <n v="6.26"/>
    <n v="92.977999999999994"/>
  </r>
  <r>
    <s v="LO"/>
    <s v="COMAZZO"/>
    <x v="2"/>
    <x v="254"/>
    <n v="99.238"/>
    <s v="soggiacenza statica"/>
    <n v="6.16"/>
    <n v="93.078000000000003"/>
  </r>
  <r>
    <s v="LO"/>
    <s v="COMAZZO"/>
    <x v="2"/>
    <x v="255"/>
    <n v="99.238"/>
    <s v="soggiacenza statica"/>
    <n v="6.16"/>
    <n v="93.078000000000003"/>
  </r>
  <r>
    <s v="LO"/>
    <s v="COMAZZO"/>
    <x v="2"/>
    <x v="256"/>
    <n v="99.238"/>
    <s v="soggiacenza statica"/>
    <n v="6.86"/>
    <n v="92.378"/>
  </r>
  <r>
    <s v="LO"/>
    <s v="COMAZZO"/>
    <x v="2"/>
    <x v="257"/>
    <n v="99.238"/>
    <s v="soggiacenza statica"/>
    <n v="6.16"/>
    <n v="93.078000000000003"/>
  </r>
  <r>
    <s v="LO"/>
    <s v="COMAZZO"/>
    <x v="2"/>
    <x v="258"/>
    <n v="99.238"/>
    <s v="soggiacenza statica"/>
    <n v="6.86"/>
    <n v="92.378"/>
  </r>
  <r>
    <s v="LO"/>
    <s v="COMAZZO"/>
    <x v="2"/>
    <x v="259"/>
    <n v="99.238"/>
    <s v="soggiacenza statica"/>
    <n v="6.41"/>
    <n v="92.828000000000003"/>
  </r>
  <r>
    <s v="LO"/>
    <s v="COMAZZO"/>
    <x v="2"/>
    <x v="260"/>
    <n v="99.238"/>
    <s v="soggiacenza statica"/>
    <n v="6.86"/>
    <n v="92.3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  <x v="0"/>
    <n v="97.739000000000004"/>
    <n v="4.21"/>
    <n v="93.528999999999996"/>
  </r>
  <r>
    <x v="0"/>
    <x v="1"/>
    <n v="97.739000000000004"/>
    <n v="4.1900000000000004"/>
    <n v="93.549000000000007"/>
  </r>
  <r>
    <x v="0"/>
    <x v="2"/>
    <n v="97.739000000000004"/>
    <n v="3.75"/>
    <n v="93.989000000000004"/>
  </r>
  <r>
    <x v="0"/>
    <x v="3"/>
    <n v="97.739000000000004"/>
    <n v="3.59"/>
    <n v="94.149000000000001"/>
  </r>
  <r>
    <x v="0"/>
    <x v="4"/>
    <n v="97.739000000000004"/>
    <n v="3.67"/>
    <n v="94.069000000000003"/>
  </r>
  <r>
    <x v="0"/>
    <x v="5"/>
    <n v="97.739000000000004"/>
    <n v="3.28"/>
    <n v="94.459000000000003"/>
  </r>
  <r>
    <x v="0"/>
    <x v="6"/>
    <n v="97.739000000000004"/>
    <n v="2.96"/>
    <n v="94.778999999999996"/>
  </r>
  <r>
    <x v="0"/>
    <x v="7"/>
    <n v="97.739000000000004"/>
    <n v="3.27"/>
    <n v="94.468999999999994"/>
  </r>
  <r>
    <x v="0"/>
    <x v="8"/>
    <n v="97.739000000000004"/>
    <n v="3.35"/>
    <n v="94.388999999999996"/>
  </r>
  <r>
    <x v="0"/>
    <x v="9"/>
    <n v="97.739000000000004"/>
    <n v="3.54"/>
    <n v="94.198999999999998"/>
  </r>
  <r>
    <x v="0"/>
    <x v="10"/>
    <n v="97.739000000000004"/>
    <n v="2.17"/>
    <n v="95.569000000000003"/>
  </r>
  <r>
    <x v="0"/>
    <x v="11"/>
    <n v="97.739000000000004"/>
    <n v="3.41"/>
    <n v="94.328999999999994"/>
  </r>
  <r>
    <x v="0"/>
    <x v="12"/>
    <n v="97.739000000000004"/>
    <n v="3.51"/>
    <n v="94.228999999999999"/>
  </r>
  <r>
    <x v="0"/>
    <x v="13"/>
    <n v="97.739000000000004"/>
    <n v="3.46"/>
    <n v="94.278999999999996"/>
  </r>
  <r>
    <x v="0"/>
    <x v="14"/>
    <n v="97.739000000000004"/>
    <n v="3.44"/>
    <n v="94.299000000000007"/>
  </r>
  <r>
    <x v="0"/>
    <x v="15"/>
    <n v="97.739000000000004"/>
    <n v="2.81"/>
    <n v="94.929000000000002"/>
  </r>
  <r>
    <x v="0"/>
    <x v="16"/>
    <n v="97.739000000000004"/>
    <n v="2.76"/>
    <n v="94.978999999999999"/>
  </r>
  <r>
    <x v="0"/>
    <x v="17"/>
    <n v="97.739000000000004"/>
    <n v="2.66"/>
    <n v="95.078999999999994"/>
  </r>
  <r>
    <x v="0"/>
    <x v="18"/>
    <n v="97.739000000000004"/>
    <n v="2.69"/>
    <n v="95.049000000000007"/>
  </r>
  <r>
    <x v="0"/>
    <x v="19"/>
    <n v="97.739000000000004"/>
    <n v="2.93"/>
    <n v="94.808999999999997"/>
  </r>
  <r>
    <x v="0"/>
    <x v="20"/>
    <n v="97.739000000000004"/>
    <n v="2.74"/>
    <n v="94.998999999999995"/>
  </r>
  <r>
    <x v="0"/>
    <x v="21"/>
    <n v="97.739000000000004"/>
    <n v="2.87"/>
    <n v="94.869"/>
  </r>
  <r>
    <x v="0"/>
    <x v="22"/>
    <n v="97.739000000000004"/>
    <n v="2.81"/>
    <n v="94.929000000000002"/>
  </r>
  <r>
    <x v="0"/>
    <x v="23"/>
    <n v="97.739000000000004"/>
    <n v="2.95"/>
    <n v="94.789000000000001"/>
  </r>
  <r>
    <x v="0"/>
    <x v="24"/>
    <n v="97.739000000000004"/>
    <n v="3.07"/>
    <n v="94.668999999999997"/>
  </r>
  <r>
    <x v="0"/>
    <x v="25"/>
    <n v="97.739000000000004"/>
    <n v="3"/>
    <n v="94.739000000000004"/>
  </r>
  <r>
    <x v="0"/>
    <x v="26"/>
    <n v="97.739000000000004"/>
    <n v="2.63"/>
    <n v="95.108999999999995"/>
  </r>
  <r>
    <x v="0"/>
    <x v="27"/>
    <n v="97.739000000000004"/>
    <n v="2.64"/>
    <n v="95.099000000000004"/>
  </r>
  <r>
    <x v="0"/>
    <x v="28"/>
    <n v="97.739000000000004"/>
    <n v="2.57"/>
    <n v="95.168999999999997"/>
  </r>
  <r>
    <x v="0"/>
    <x v="29"/>
    <n v="97.739000000000004"/>
    <n v="2.5099999999999998"/>
    <n v="95.228999999999999"/>
  </r>
  <r>
    <x v="0"/>
    <x v="30"/>
    <n v="97.739000000000004"/>
    <n v="2.74"/>
    <n v="94.998999999999995"/>
  </r>
  <r>
    <x v="0"/>
    <x v="31"/>
    <n v="97.739000000000004"/>
    <n v="2.66"/>
    <n v="95.078999999999994"/>
  </r>
  <r>
    <x v="0"/>
    <x v="32"/>
    <n v="97.739000000000004"/>
    <n v="2.71"/>
    <n v="95.028999999999996"/>
  </r>
  <r>
    <x v="0"/>
    <x v="33"/>
    <n v="97.739000000000004"/>
    <n v="2.63"/>
    <n v="95.108999999999995"/>
  </r>
  <r>
    <x v="0"/>
    <x v="34"/>
    <n v="97.739000000000004"/>
    <n v="2.54"/>
    <n v="95.198999999999998"/>
  </r>
  <r>
    <x v="0"/>
    <x v="35"/>
    <n v="97.739000000000004"/>
    <n v="2.62"/>
    <n v="95.119"/>
  </r>
  <r>
    <x v="0"/>
    <x v="36"/>
    <n v="97.739000000000004"/>
    <n v="2.81"/>
    <n v="94.929000000000002"/>
  </r>
  <r>
    <x v="0"/>
    <x v="37"/>
    <n v="97.739000000000004"/>
    <n v="3.19"/>
    <n v="94.549000000000007"/>
  </r>
  <r>
    <x v="0"/>
    <x v="38"/>
    <n v="97.739000000000004"/>
    <n v="3.21"/>
    <n v="94.528999999999996"/>
  </r>
  <r>
    <x v="0"/>
    <x v="39"/>
    <n v="97.739000000000004"/>
    <n v="2.97"/>
    <n v="94.769000000000005"/>
  </r>
  <r>
    <x v="0"/>
    <x v="40"/>
    <n v="97.739000000000004"/>
    <n v="2.86"/>
    <n v="94.879000000000005"/>
  </r>
  <r>
    <x v="0"/>
    <x v="41"/>
    <n v="97.739000000000004"/>
    <n v="2.68"/>
    <n v="95.058999999999997"/>
  </r>
  <r>
    <x v="0"/>
    <x v="42"/>
    <n v="97.739000000000004"/>
    <n v="2.9"/>
    <n v="94.838999999999999"/>
  </r>
  <r>
    <x v="0"/>
    <x v="43"/>
    <n v="97.739000000000004"/>
    <n v="2.75"/>
    <n v="94.989000000000004"/>
  </r>
  <r>
    <x v="0"/>
    <x v="44"/>
    <n v="97.739000000000004"/>
    <n v="2.56"/>
    <n v="95.179000000000002"/>
  </r>
  <r>
    <x v="0"/>
    <x v="45"/>
    <n v="97.739000000000004"/>
    <n v="2.61"/>
    <n v="95.129000000000005"/>
  </r>
  <r>
    <x v="0"/>
    <x v="46"/>
    <n v="97.739000000000004"/>
    <n v="3.08"/>
    <n v="94.659000000000006"/>
  </r>
  <r>
    <x v="0"/>
    <x v="47"/>
    <n v="97.739000000000004"/>
    <n v="2.94"/>
    <n v="94.799000000000007"/>
  </r>
  <r>
    <x v="0"/>
    <x v="48"/>
    <n v="97.739000000000004"/>
    <n v="3.07"/>
    <n v="94.668999999999997"/>
  </r>
  <r>
    <x v="0"/>
    <x v="49"/>
    <n v="97.739000000000004"/>
    <n v="3.21"/>
    <n v="94.528999999999996"/>
  </r>
  <r>
    <x v="0"/>
    <x v="50"/>
    <n v="97.739000000000004"/>
    <n v="3.14"/>
    <n v="94.599000000000004"/>
  </r>
  <r>
    <x v="0"/>
    <x v="51"/>
    <n v="97.739000000000004"/>
    <n v="2.63"/>
    <n v="95.108999999999995"/>
  </r>
  <r>
    <x v="0"/>
    <x v="52"/>
    <n v="97.739000000000004"/>
    <n v="2.59"/>
    <n v="95.149000000000001"/>
  </r>
  <r>
    <x v="0"/>
    <x v="53"/>
    <n v="97.739000000000004"/>
    <n v="2.71"/>
    <n v="95.028999999999996"/>
  </r>
  <r>
    <x v="0"/>
    <x v="54"/>
    <n v="97.739000000000004"/>
    <n v="2.98"/>
    <n v="94.759"/>
  </r>
  <r>
    <x v="0"/>
    <x v="55"/>
    <n v="97.739000000000004"/>
    <n v="2.87"/>
    <n v="94.869"/>
  </r>
  <r>
    <x v="0"/>
    <x v="56"/>
    <n v="97.739000000000004"/>
    <n v="2.81"/>
    <n v="94.929000000000002"/>
  </r>
  <r>
    <x v="0"/>
    <x v="57"/>
    <n v="97.739000000000004"/>
    <n v="3.37"/>
    <n v="94.369"/>
  </r>
  <r>
    <x v="0"/>
    <x v="58"/>
    <n v="97.739000000000004"/>
    <n v="3.15"/>
    <n v="94.588999999999999"/>
  </r>
  <r>
    <x v="0"/>
    <x v="59"/>
    <n v="97.739000000000004"/>
    <n v="3.2"/>
    <n v="94.539000000000001"/>
  </r>
  <r>
    <x v="0"/>
    <x v="60"/>
    <n v="97.739000000000004"/>
    <n v="3.29"/>
    <n v="94.448999999999998"/>
  </r>
  <r>
    <x v="0"/>
    <x v="61"/>
    <n v="97.739000000000004"/>
    <n v="3.11"/>
    <n v="94.629000000000005"/>
  </r>
  <r>
    <x v="0"/>
    <x v="62"/>
    <n v="97.739000000000004"/>
    <n v="2.95"/>
    <n v="94.789000000000001"/>
  </r>
  <r>
    <x v="0"/>
    <x v="63"/>
    <n v="97.739000000000004"/>
    <n v="3.25"/>
    <n v="94.489000000000004"/>
  </r>
  <r>
    <x v="0"/>
    <x v="64"/>
    <n v="97.739000000000004"/>
    <n v="2.87"/>
    <n v="94.869"/>
  </r>
  <r>
    <x v="0"/>
    <x v="65"/>
    <n v="97.739000000000004"/>
    <n v="2.72"/>
    <n v="95.019000000000005"/>
  </r>
  <r>
    <x v="0"/>
    <x v="66"/>
    <n v="97.739000000000004"/>
    <n v="2.93"/>
    <n v="94.808999999999997"/>
  </r>
  <r>
    <x v="0"/>
    <x v="67"/>
    <n v="97.739000000000004"/>
    <n v="2.82"/>
    <n v="94.918999999999997"/>
  </r>
  <r>
    <x v="0"/>
    <x v="68"/>
    <n v="97.739000000000004"/>
    <n v="3.75"/>
    <n v="93.989000000000004"/>
  </r>
  <r>
    <x v="0"/>
    <x v="69"/>
    <n v="97.739000000000004"/>
    <n v="3.91"/>
    <n v="93.828999999999994"/>
  </r>
  <r>
    <x v="0"/>
    <x v="70"/>
    <n v="97.739000000000004"/>
    <n v="4"/>
    <n v="93.739000000000004"/>
  </r>
  <r>
    <x v="0"/>
    <x v="71"/>
    <n v="97.739000000000004"/>
    <n v="4.2"/>
    <n v="93.539000000000001"/>
  </r>
  <r>
    <x v="0"/>
    <x v="72"/>
    <n v="97.739000000000004"/>
    <n v="4.5"/>
    <n v="93.239000000000004"/>
  </r>
  <r>
    <x v="0"/>
    <x v="73"/>
    <n v="97.739000000000004"/>
    <n v="4.9000000000000004"/>
    <n v="92.838999999999999"/>
  </r>
  <r>
    <x v="0"/>
    <x v="74"/>
    <n v="97.739000000000004"/>
    <n v="4.9800000000000004"/>
    <n v="92.759"/>
  </r>
  <r>
    <x v="0"/>
    <x v="75"/>
    <n v="97.739000000000004"/>
    <n v="3.95"/>
    <n v="93.789000000000001"/>
  </r>
  <r>
    <x v="0"/>
    <x v="76"/>
    <n v="97.739000000000004"/>
    <n v="3.76"/>
    <n v="93.978999999999999"/>
  </r>
  <r>
    <x v="0"/>
    <x v="77"/>
    <n v="97.739000000000004"/>
    <n v="3.8"/>
    <n v="93.938999999999993"/>
  </r>
  <r>
    <x v="1"/>
    <x v="0"/>
    <n v="86.921999999999997"/>
    <n v="5.9"/>
    <n v="81.022000000000006"/>
  </r>
  <r>
    <x v="1"/>
    <x v="1"/>
    <n v="86.921999999999997"/>
    <n v="5.5"/>
    <n v="81.421999999999997"/>
  </r>
  <r>
    <x v="1"/>
    <x v="2"/>
    <n v="86.921999999999997"/>
    <n v="5.9"/>
    <n v="81.022000000000006"/>
  </r>
  <r>
    <x v="1"/>
    <x v="3"/>
    <n v="86.921999999999997"/>
    <n v="6"/>
    <n v="80.921999999999997"/>
  </r>
  <r>
    <x v="1"/>
    <x v="4"/>
    <n v="86.921999999999997"/>
    <n v="6"/>
    <n v="80.921999999999997"/>
  </r>
  <r>
    <x v="1"/>
    <x v="5"/>
    <n v="86.921999999999997"/>
    <n v="6"/>
    <n v="80.921999999999997"/>
  </r>
  <r>
    <x v="1"/>
    <x v="6"/>
    <n v="86.921999999999997"/>
    <n v="5.3"/>
    <n v="81.622"/>
  </r>
  <r>
    <x v="1"/>
    <x v="78"/>
    <n v="86.921999999999997"/>
    <n v="5.3"/>
    <n v="81.622"/>
  </r>
  <r>
    <x v="1"/>
    <x v="7"/>
    <n v="86.921999999999997"/>
    <n v="5.3"/>
    <n v="81.622"/>
  </r>
  <r>
    <x v="1"/>
    <x v="8"/>
    <n v="86.921999999999997"/>
    <n v="5.4"/>
    <n v="81.522000000000006"/>
  </r>
  <r>
    <x v="1"/>
    <x v="9"/>
    <n v="86.921999999999997"/>
    <n v="5.45"/>
    <n v="81.471999999999994"/>
  </r>
  <r>
    <x v="1"/>
    <x v="79"/>
    <n v="86.921999999999997"/>
    <n v="5.4"/>
    <n v="81.522000000000006"/>
  </r>
  <r>
    <x v="1"/>
    <x v="80"/>
    <n v="86.921999999999997"/>
    <n v="5.55"/>
    <n v="81.372"/>
  </r>
  <r>
    <x v="1"/>
    <x v="81"/>
    <n v="86.921999999999997"/>
    <n v="6.15"/>
    <n v="80.772000000000006"/>
  </r>
  <r>
    <x v="1"/>
    <x v="82"/>
    <n v="86.921999999999997"/>
    <n v="6.25"/>
    <n v="80.671999999999997"/>
  </r>
  <r>
    <x v="1"/>
    <x v="83"/>
    <n v="86.921999999999997"/>
    <n v="6.6"/>
    <n v="80.322000000000003"/>
  </r>
  <r>
    <x v="1"/>
    <x v="84"/>
    <n v="86.921999999999997"/>
    <n v="6.6"/>
    <n v="80.322000000000003"/>
  </r>
  <r>
    <x v="1"/>
    <x v="85"/>
    <n v="86.921999999999997"/>
    <n v="6.45"/>
    <n v="80.471999999999994"/>
  </r>
  <r>
    <x v="1"/>
    <x v="86"/>
    <n v="86.921999999999997"/>
    <n v="6.4"/>
    <n v="80.522000000000006"/>
  </r>
  <r>
    <x v="1"/>
    <x v="87"/>
    <n v="86.921999999999997"/>
    <n v="6.5"/>
    <n v="80.421999999999997"/>
  </r>
  <r>
    <x v="1"/>
    <x v="88"/>
    <n v="86.921999999999997"/>
    <n v="6.4"/>
    <n v="80.522000000000006"/>
  </r>
  <r>
    <x v="1"/>
    <x v="89"/>
    <n v="86.921999999999997"/>
    <n v="5.9"/>
    <n v="81.022000000000006"/>
  </r>
  <r>
    <x v="1"/>
    <x v="90"/>
    <n v="86.921999999999997"/>
    <n v="6.2"/>
    <n v="80.721999999999994"/>
  </r>
  <r>
    <x v="1"/>
    <x v="91"/>
    <n v="86.921999999999997"/>
    <n v="5.45"/>
    <n v="81.471999999999994"/>
  </r>
  <r>
    <x v="1"/>
    <x v="92"/>
    <n v="86.921999999999997"/>
    <n v="5.5"/>
    <n v="81.421999999999997"/>
  </r>
  <r>
    <x v="1"/>
    <x v="93"/>
    <n v="86.921999999999997"/>
    <n v="5.45"/>
    <n v="81.471999999999994"/>
  </r>
  <r>
    <x v="1"/>
    <x v="94"/>
    <n v="86.921999999999997"/>
    <n v="5.5"/>
    <n v="81.421999999999997"/>
  </r>
  <r>
    <x v="1"/>
    <x v="95"/>
    <n v="86.921999999999997"/>
    <n v="5.4"/>
    <n v="81.522000000000006"/>
  </r>
  <r>
    <x v="1"/>
    <x v="96"/>
    <n v="86.921999999999997"/>
    <n v="5.4"/>
    <n v="81.522000000000006"/>
  </r>
  <r>
    <x v="1"/>
    <x v="97"/>
    <n v="86.921999999999997"/>
    <n v="5.6"/>
    <n v="81.322000000000003"/>
  </r>
  <r>
    <x v="1"/>
    <x v="28"/>
    <n v="86.921999999999997"/>
    <n v="5.6"/>
    <n v="81.322000000000003"/>
  </r>
  <r>
    <x v="1"/>
    <x v="29"/>
    <n v="86.921999999999997"/>
    <n v="5.4"/>
    <n v="81.522000000000006"/>
  </r>
  <r>
    <x v="1"/>
    <x v="98"/>
    <n v="86.921999999999997"/>
    <n v="5.6"/>
    <n v="81.322000000000003"/>
  </r>
  <r>
    <x v="1"/>
    <x v="31"/>
    <n v="86.921999999999997"/>
    <n v="5.6"/>
    <n v="81.322000000000003"/>
  </r>
  <r>
    <x v="1"/>
    <x v="99"/>
    <n v="86.921999999999997"/>
    <n v="5.65"/>
    <n v="81.272000000000006"/>
  </r>
  <r>
    <x v="1"/>
    <x v="100"/>
    <n v="86.921999999999997"/>
    <n v="6"/>
    <n v="80.921999999999997"/>
  </r>
  <r>
    <x v="1"/>
    <x v="101"/>
    <n v="86.921999999999997"/>
    <n v="6"/>
    <n v="80.921999999999997"/>
  </r>
  <r>
    <x v="1"/>
    <x v="102"/>
    <n v="86.921999999999997"/>
    <n v="6"/>
    <n v="80.921999999999997"/>
  </r>
  <r>
    <x v="1"/>
    <x v="103"/>
    <n v="86.921999999999997"/>
    <n v="5.8"/>
    <n v="81.122"/>
  </r>
  <r>
    <x v="1"/>
    <x v="104"/>
    <n v="86.921999999999997"/>
    <n v="5.7"/>
    <n v="81.221999999999994"/>
  </r>
  <r>
    <x v="1"/>
    <x v="105"/>
    <n v="86.921999999999997"/>
    <n v="5.8"/>
    <n v="81.122"/>
  </r>
  <r>
    <x v="1"/>
    <x v="106"/>
    <n v="86.921999999999997"/>
    <n v="5"/>
    <n v="81.921999999999997"/>
  </r>
  <r>
    <x v="1"/>
    <x v="40"/>
    <n v="86.921999999999997"/>
    <n v="5.3"/>
    <n v="81.622"/>
  </r>
  <r>
    <x v="1"/>
    <x v="41"/>
    <n v="86.921999999999997"/>
    <n v="5.5"/>
    <n v="81.421999999999997"/>
  </r>
  <r>
    <x v="1"/>
    <x v="42"/>
    <n v="86.921999999999997"/>
    <n v="5.5"/>
    <n v="81.421999999999997"/>
  </r>
  <r>
    <x v="1"/>
    <x v="43"/>
    <n v="86.921999999999997"/>
    <n v="5.5"/>
    <n v="81.421999999999997"/>
  </r>
  <r>
    <x v="1"/>
    <x v="44"/>
    <n v="86.921999999999997"/>
    <n v="5.45"/>
    <n v="81.471999999999994"/>
  </r>
  <r>
    <x v="1"/>
    <x v="45"/>
    <n v="86.921999999999997"/>
    <n v="5.6"/>
    <n v="81.322000000000003"/>
  </r>
  <r>
    <x v="1"/>
    <x v="46"/>
    <n v="86.921999999999997"/>
    <n v="5.61"/>
    <n v="81.311999999999998"/>
  </r>
  <r>
    <x v="1"/>
    <x v="47"/>
    <n v="86.921999999999997"/>
    <n v="5.76"/>
    <n v="81.162000000000006"/>
  </r>
  <r>
    <x v="1"/>
    <x v="48"/>
    <n v="86.921999999999997"/>
    <n v="5.66"/>
    <n v="81.262"/>
  </r>
  <r>
    <x v="1"/>
    <x v="49"/>
    <n v="86.921999999999997"/>
    <n v="6.01"/>
    <n v="80.912000000000006"/>
  </r>
  <r>
    <x v="1"/>
    <x v="50"/>
    <n v="86.921999999999997"/>
    <n v="6.06"/>
    <n v="80.861999999999995"/>
  </r>
  <r>
    <x v="1"/>
    <x v="51"/>
    <n v="86.921999999999997"/>
    <n v="5.44"/>
    <n v="81.481999999999999"/>
  </r>
  <r>
    <x v="1"/>
    <x v="52"/>
    <n v="86.921999999999997"/>
    <n v="5.1100000000000003"/>
    <n v="81.811999999999998"/>
  </r>
  <r>
    <x v="1"/>
    <x v="107"/>
    <n v="86.921999999999997"/>
    <n v="4.8099999999999996"/>
    <n v="82.111999999999995"/>
  </r>
  <r>
    <x v="1"/>
    <x v="53"/>
    <n v="86.921999999999997"/>
    <n v="5.16"/>
    <n v="81.762"/>
  </r>
  <r>
    <x v="1"/>
    <x v="54"/>
    <n v="86.921999999999997"/>
    <n v="5.36"/>
    <n v="81.561999999999998"/>
  </r>
  <r>
    <x v="1"/>
    <x v="55"/>
    <n v="86.921999999999997"/>
    <n v="5.51"/>
    <n v="81.412000000000006"/>
  </r>
  <r>
    <x v="1"/>
    <x v="56"/>
    <n v="86.921999999999997"/>
    <n v="5.66"/>
    <n v="81.262"/>
  </r>
  <r>
    <x v="1"/>
    <x v="57"/>
    <n v="86.921999999999997"/>
    <n v="5.91"/>
    <n v="81.012"/>
  </r>
  <r>
    <x v="1"/>
    <x v="58"/>
    <n v="86.921999999999997"/>
    <n v="6.21"/>
    <n v="80.712000000000003"/>
  </r>
  <r>
    <x v="1"/>
    <x v="59"/>
    <n v="86.921999999999997"/>
    <n v="6.11"/>
    <n v="80.811999999999998"/>
  </r>
  <r>
    <x v="1"/>
    <x v="60"/>
    <n v="86.921999999999997"/>
    <n v="6.21"/>
    <n v="80.712000000000003"/>
  </r>
  <r>
    <x v="1"/>
    <x v="61"/>
    <n v="86.921999999999997"/>
    <n v="6.21"/>
    <n v="80.712000000000003"/>
  </r>
  <r>
    <x v="1"/>
    <x v="62"/>
    <n v="86.921999999999997"/>
    <n v="6.26"/>
    <n v="80.662000000000006"/>
  </r>
  <r>
    <x v="1"/>
    <x v="63"/>
    <n v="86.921999999999997"/>
    <n v="6.31"/>
    <n v="80.611999999999995"/>
  </r>
  <r>
    <x v="1"/>
    <x v="64"/>
    <n v="86.921999999999997"/>
    <n v="4.91"/>
    <n v="82.012"/>
  </r>
  <r>
    <x v="1"/>
    <x v="65"/>
    <n v="86.921999999999997"/>
    <n v="5.1100000000000003"/>
    <n v="81.811999999999998"/>
  </r>
  <r>
    <x v="1"/>
    <x v="66"/>
    <n v="86.921999999999997"/>
    <n v="5.36"/>
    <n v="81.561999999999998"/>
  </r>
  <r>
    <x v="1"/>
    <x v="67"/>
    <n v="86.921999999999997"/>
    <n v="5.21"/>
    <n v="81.712000000000003"/>
  </r>
  <r>
    <x v="1"/>
    <x v="108"/>
    <n v="86.921999999999997"/>
    <n v="5.01"/>
    <n v="81.912000000000006"/>
  </r>
  <r>
    <x v="1"/>
    <x v="68"/>
    <n v="86.921999999999997"/>
    <n v="4.66"/>
    <n v="82.262"/>
  </r>
  <r>
    <x v="1"/>
    <x v="70"/>
    <n v="86.921999999999997"/>
    <n v="4.71"/>
    <n v="82.212000000000003"/>
  </r>
  <r>
    <x v="1"/>
    <x v="71"/>
    <n v="86.921999999999997"/>
    <n v="6.41"/>
    <n v="80.512"/>
  </r>
  <r>
    <x v="1"/>
    <x v="72"/>
    <n v="86.921999999999997"/>
    <n v="6.41"/>
    <n v="80.512"/>
  </r>
  <r>
    <x v="1"/>
    <x v="73"/>
    <n v="86.921999999999997"/>
    <n v="5.0599999999999996"/>
    <n v="81.861999999999995"/>
  </r>
  <r>
    <x v="1"/>
    <x v="109"/>
    <n v="86.921999999999997"/>
    <n v="5.66"/>
    <n v="81.262"/>
  </r>
  <r>
    <x v="1"/>
    <x v="74"/>
    <n v="86.921999999999997"/>
    <n v="4.71"/>
    <n v="82.212000000000003"/>
  </r>
  <r>
    <x v="1"/>
    <x v="75"/>
    <n v="86.921999999999997"/>
    <n v="5.16"/>
    <n v="81.762"/>
  </r>
  <r>
    <x v="1"/>
    <x v="76"/>
    <n v="86.921999999999997"/>
    <n v="5.0599999999999996"/>
    <n v="81.861999999999995"/>
  </r>
  <r>
    <x v="1"/>
    <x v="77"/>
    <n v="86.921999999999997"/>
    <n v="5.56"/>
    <n v="81.361999999999995"/>
  </r>
  <r>
    <x v="1"/>
    <x v="110"/>
    <n v="86.921999999999997"/>
    <n v="5.16"/>
    <n v="81.762"/>
  </r>
  <r>
    <x v="1"/>
    <x v="111"/>
    <n v="86.921999999999997"/>
    <n v="4.71"/>
    <n v="82.212000000000003"/>
  </r>
  <r>
    <x v="1"/>
    <x v="112"/>
    <n v="86.921999999999997"/>
    <n v="6.06"/>
    <n v="80.861999999999995"/>
  </r>
  <r>
    <x v="1"/>
    <x v="113"/>
    <n v="86.921999999999997"/>
    <n v="5.16"/>
    <n v="81.762"/>
  </r>
  <r>
    <x v="1"/>
    <x v="114"/>
    <n v="86.921999999999997"/>
    <n v="4.66"/>
    <n v="82.262"/>
  </r>
  <r>
    <x v="1"/>
    <x v="115"/>
    <n v="86.921999999999997"/>
    <n v="4.71"/>
    <n v="82.212000000000003"/>
  </r>
  <r>
    <x v="1"/>
    <x v="116"/>
    <n v="86.921999999999997"/>
    <n v="5.1100000000000003"/>
    <n v="81.811999999999998"/>
  </r>
  <r>
    <x v="1"/>
    <x v="117"/>
    <n v="86.921999999999997"/>
    <n v="5.01"/>
    <n v="81.912000000000006"/>
  </r>
  <r>
    <x v="1"/>
    <x v="118"/>
    <n v="86.921999999999997"/>
    <n v="5.0599999999999996"/>
    <n v="81.861999999999995"/>
  </r>
  <r>
    <x v="1"/>
    <x v="119"/>
    <n v="86.921999999999997"/>
    <n v="5.0599999999999996"/>
    <n v="81.861999999999995"/>
  </r>
  <r>
    <x v="1"/>
    <x v="120"/>
    <n v="86.921999999999997"/>
    <n v="5.16"/>
    <n v="81.762"/>
  </r>
  <r>
    <x v="1"/>
    <x v="121"/>
    <n v="86.921999999999997"/>
    <n v="5.21"/>
    <n v="81.712000000000003"/>
  </r>
  <r>
    <x v="1"/>
    <x v="122"/>
    <n v="86.921999999999997"/>
    <n v="5.16"/>
    <n v="81.762"/>
  </r>
  <r>
    <x v="1"/>
    <x v="123"/>
    <n v="86.921999999999997"/>
    <n v="5.91"/>
    <n v="81.012"/>
  </r>
  <r>
    <x v="1"/>
    <x v="124"/>
    <n v="86.921999999999997"/>
    <n v="6.21"/>
    <n v="80.712000000000003"/>
  </r>
  <r>
    <x v="1"/>
    <x v="125"/>
    <n v="86.921999999999997"/>
    <n v="6.11"/>
    <n v="80.811999999999998"/>
  </r>
  <r>
    <x v="1"/>
    <x v="126"/>
    <n v="86.921999999999997"/>
    <n v="6.21"/>
    <n v="80.712000000000003"/>
  </r>
  <r>
    <x v="1"/>
    <x v="127"/>
    <n v="86.921999999999997"/>
    <n v="6.21"/>
    <n v="80.712000000000003"/>
  </r>
  <r>
    <x v="1"/>
    <x v="128"/>
    <n v="86.921999999999997"/>
    <n v="6.26"/>
    <n v="80.662000000000006"/>
  </r>
  <r>
    <x v="1"/>
    <x v="129"/>
    <n v="86.921999999999997"/>
    <n v="5.09"/>
    <n v="81.831999999999994"/>
  </r>
  <r>
    <x v="1"/>
    <x v="130"/>
    <n v="86.921999999999997"/>
    <n v="6.41"/>
    <n v="80.512"/>
  </r>
  <r>
    <x v="1"/>
    <x v="131"/>
    <n v="86.921999999999997"/>
    <n v="5.56"/>
    <n v="81.361999999999995"/>
  </r>
  <r>
    <x v="1"/>
    <x v="132"/>
    <n v="86.921999999999997"/>
    <n v="4.71"/>
    <n v="82.212000000000003"/>
  </r>
  <r>
    <x v="1"/>
    <x v="133"/>
    <n v="86.921999999999997"/>
    <n v="4.66"/>
    <n v="82.262"/>
  </r>
  <r>
    <x v="1"/>
    <x v="134"/>
    <n v="86.921999999999997"/>
    <n v="5.16"/>
    <n v="81.762"/>
  </r>
  <r>
    <x v="1"/>
    <x v="135"/>
    <n v="86.921999999999997"/>
    <n v="5.16"/>
    <n v="81.762"/>
  </r>
  <r>
    <x v="1"/>
    <x v="136"/>
    <n v="86.921999999999997"/>
    <n v="5.0599999999999996"/>
    <n v="81.861999999999995"/>
  </r>
  <r>
    <x v="1"/>
    <x v="137"/>
    <n v="86.921999999999997"/>
    <n v="5.66"/>
    <n v="81.262"/>
  </r>
  <r>
    <x v="1"/>
    <x v="138"/>
    <n v="86.921999999999997"/>
    <n v="6.06"/>
    <n v="80.861999999999995"/>
  </r>
  <r>
    <x v="1"/>
    <x v="139"/>
    <n v="86.921999999999997"/>
    <n v="5.16"/>
    <n v="81.762"/>
  </r>
  <r>
    <x v="2"/>
    <x v="0"/>
    <n v="99.238"/>
    <n v="5.8"/>
    <n v="93.438000000000002"/>
  </r>
  <r>
    <x v="2"/>
    <x v="1"/>
    <n v="99.238"/>
    <n v="6"/>
    <n v="93.238"/>
  </r>
  <r>
    <x v="2"/>
    <x v="2"/>
    <n v="99.238"/>
    <n v="6"/>
    <n v="93.238"/>
  </r>
  <r>
    <x v="2"/>
    <x v="3"/>
    <n v="99.238"/>
    <n v="6"/>
    <n v="93.238"/>
  </r>
  <r>
    <x v="2"/>
    <x v="4"/>
    <n v="99.238"/>
    <n v="6"/>
    <n v="93.238"/>
  </r>
  <r>
    <x v="2"/>
    <x v="5"/>
    <n v="99.238"/>
    <n v="5.8"/>
    <n v="93.438000000000002"/>
  </r>
  <r>
    <x v="2"/>
    <x v="6"/>
    <n v="99.238"/>
    <n v="5.3"/>
    <n v="93.938000000000002"/>
  </r>
  <r>
    <x v="2"/>
    <x v="78"/>
    <n v="99.238"/>
    <n v="5.35"/>
    <n v="93.888000000000005"/>
  </r>
  <r>
    <x v="2"/>
    <x v="7"/>
    <n v="99.238"/>
    <n v="5.4"/>
    <n v="93.837999999999994"/>
  </r>
  <r>
    <x v="2"/>
    <x v="8"/>
    <n v="99.238"/>
    <n v="5.45"/>
    <n v="93.787999999999997"/>
  </r>
  <r>
    <x v="2"/>
    <x v="9"/>
    <n v="99.238"/>
    <n v="5.6"/>
    <n v="93.638000000000005"/>
  </r>
  <r>
    <x v="2"/>
    <x v="79"/>
    <n v="99.238"/>
    <n v="5.5"/>
    <n v="93.738"/>
  </r>
  <r>
    <x v="2"/>
    <x v="80"/>
    <n v="99.238"/>
    <n v="6.1"/>
    <n v="93.138000000000005"/>
  </r>
  <r>
    <x v="2"/>
    <x v="81"/>
    <n v="99.238"/>
    <n v="6.3"/>
    <n v="92.938000000000002"/>
  </r>
  <r>
    <x v="2"/>
    <x v="82"/>
    <n v="99.238"/>
    <n v="6.4"/>
    <n v="92.837999999999994"/>
  </r>
  <r>
    <x v="2"/>
    <x v="83"/>
    <n v="99.238"/>
    <n v="6.4"/>
    <n v="92.837999999999994"/>
  </r>
  <r>
    <x v="2"/>
    <x v="84"/>
    <n v="99.238"/>
    <n v="6.45"/>
    <n v="92.787999999999997"/>
  </r>
  <r>
    <x v="2"/>
    <x v="85"/>
    <n v="99.238"/>
    <n v="6"/>
    <n v="93.238"/>
  </r>
  <r>
    <x v="2"/>
    <x v="86"/>
    <n v="99.238"/>
    <n v="6"/>
    <n v="93.238"/>
  </r>
  <r>
    <x v="2"/>
    <x v="87"/>
    <n v="99.238"/>
    <n v="6.3"/>
    <n v="92.938000000000002"/>
  </r>
  <r>
    <x v="2"/>
    <x v="88"/>
    <n v="99.238"/>
    <n v="6"/>
    <n v="93.238"/>
  </r>
  <r>
    <x v="2"/>
    <x v="89"/>
    <n v="99.238"/>
    <n v="6"/>
    <n v="93.238"/>
  </r>
  <r>
    <x v="2"/>
    <x v="140"/>
    <n v="99.238"/>
    <n v="6.25"/>
    <n v="92.988"/>
  </r>
  <r>
    <x v="2"/>
    <x v="91"/>
    <n v="99.238"/>
    <n v="5.3"/>
    <n v="93.938000000000002"/>
  </r>
  <r>
    <x v="2"/>
    <x v="92"/>
    <n v="99.238"/>
    <n v="5.3"/>
    <n v="93.938000000000002"/>
  </r>
  <r>
    <x v="2"/>
    <x v="93"/>
    <n v="99.238"/>
    <n v="5.3"/>
    <n v="93.938000000000002"/>
  </r>
  <r>
    <x v="2"/>
    <x v="94"/>
    <n v="99.238"/>
    <n v="5.4"/>
    <n v="93.837999999999994"/>
  </r>
  <r>
    <x v="2"/>
    <x v="95"/>
    <n v="99.238"/>
    <n v="5.3"/>
    <n v="93.938000000000002"/>
  </r>
  <r>
    <x v="2"/>
    <x v="96"/>
    <n v="99.238"/>
    <n v="5.3"/>
    <n v="93.938000000000002"/>
  </r>
  <r>
    <x v="2"/>
    <x v="97"/>
    <n v="99.238"/>
    <n v="5.45"/>
    <n v="93.787999999999997"/>
  </r>
  <r>
    <x v="2"/>
    <x v="28"/>
    <n v="99.238"/>
    <n v="5.4"/>
    <n v="93.837999999999994"/>
  </r>
  <r>
    <x v="2"/>
    <x v="29"/>
    <n v="99.238"/>
    <n v="5.3"/>
    <n v="93.938000000000002"/>
  </r>
  <r>
    <x v="2"/>
    <x v="98"/>
    <n v="99.238"/>
    <n v="5.4"/>
    <n v="93.837999999999994"/>
  </r>
  <r>
    <x v="2"/>
    <x v="31"/>
    <n v="99.238"/>
    <n v="5.6"/>
    <n v="93.638000000000005"/>
  </r>
  <r>
    <x v="2"/>
    <x v="99"/>
    <n v="99.238"/>
    <n v="5.95"/>
    <n v="93.287999999999997"/>
  </r>
  <r>
    <x v="2"/>
    <x v="100"/>
    <n v="99.238"/>
    <n v="5.45"/>
    <n v="93.787999999999997"/>
  </r>
  <r>
    <x v="2"/>
    <x v="101"/>
    <n v="99.238"/>
    <n v="5.4"/>
    <n v="93.837999999999994"/>
  </r>
  <r>
    <x v="2"/>
    <x v="102"/>
    <n v="99.238"/>
    <n v="5.5"/>
    <n v="93.738"/>
  </r>
  <r>
    <x v="2"/>
    <x v="103"/>
    <n v="99.238"/>
    <n v="5.45"/>
    <n v="93.787999999999997"/>
  </r>
  <r>
    <x v="2"/>
    <x v="104"/>
    <n v="99.238"/>
    <n v="5.5"/>
    <n v="93.738"/>
  </r>
  <r>
    <x v="2"/>
    <x v="105"/>
    <n v="99.238"/>
    <n v="5.6"/>
    <n v="93.638000000000005"/>
  </r>
  <r>
    <x v="2"/>
    <x v="106"/>
    <n v="99.238"/>
    <n v="5.36"/>
    <n v="93.878"/>
  </r>
  <r>
    <x v="2"/>
    <x v="40"/>
    <n v="99.238"/>
    <n v="5.3"/>
    <n v="93.938000000000002"/>
  </r>
  <r>
    <x v="2"/>
    <x v="41"/>
    <n v="99.238"/>
    <n v="5.3"/>
    <n v="93.938000000000002"/>
  </r>
  <r>
    <x v="2"/>
    <x v="42"/>
    <n v="99.238"/>
    <n v="5.5"/>
    <n v="93.738"/>
  </r>
  <r>
    <x v="2"/>
    <x v="43"/>
    <n v="99.238"/>
    <n v="5.8"/>
    <n v="93.438000000000002"/>
  </r>
  <r>
    <x v="2"/>
    <x v="44"/>
    <n v="99.238"/>
    <n v="5.6"/>
    <n v="93.638000000000005"/>
  </r>
  <r>
    <x v="2"/>
    <x v="45"/>
    <n v="99.238"/>
    <n v="5.5"/>
    <n v="93.738"/>
  </r>
  <r>
    <x v="2"/>
    <x v="46"/>
    <n v="99.238"/>
    <n v="5.66"/>
    <n v="93.578000000000003"/>
  </r>
  <r>
    <x v="2"/>
    <x v="47"/>
    <n v="99.238"/>
    <n v="5.96"/>
    <n v="93.278000000000006"/>
  </r>
  <r>
    <x v="2"/>
    <x v="48"/>
    <n v="99.238"/>
    <n v="6.06"/>
    <n v="93.177999999999997"/>
  </r>
  <r>
    <x v="2"/>
    <x v="49"/>
    <n v="99.238"/>
    <n v="6.26"/>
    <n v="92.977999999999994"/>
  </r>
  <r>
    <x v="2"/>
    <x v="50"/>
    <n v="99.238"/>
    <n v="6.16"/>
    <n v="93.078000000000003"/>
  </r>
  <r>
    <x v="2"/>
    <x v="51"/>
    <n v="99.238"/>
    <n v="5.91"/>
    <n v="93.328000000000003"/>
  </r>
  <r>
    <x v="2"/>
    <x v="52"/>
    <n v="99.238"/>
    <n v="5.31"/>
    <n v="93.927999999999997"/>
  </r>
  <r>
    <x v="2"/>
    <x v="107"/>
    <n v="99.238"/>
    <n v="5.26"/>
    <n v="93.977999999999994"/>
  </r>
  <r>
    <x v="2"/>
    <x v="53"/>
    <n v="99.238"/>
    <n v="5.36"/>
    <n v="93.878"/>
  </r>
  <r>
    <x v="2"/>
    <x v="54"/>
    <n v="99.238"/>
    <n v="5.26"/>
    <n v="93.977999999999994"/>
  </r>
  <r>
    <x v="2"/>
    <x v="55"/>
    <n v="99.238"/>
    <n v="5.56"/>
    <n v="93.677999999999997"/>
  </r>
  <r>
    <x v="2"/>
    <x v="56"/>
    <n v="99.238"/>
    <n v="5.71"/>
    <n v="93.528000000000006"/>
  </r>
  <r>
    <x v="2"/>
    <x v="57"/>
    <n v="99.238"/>
    <n v="5.96"/>
    <n v="93.278000000000006"/>
  </r>
  <r>
    <x v="2"/>
    <x v="58"/>
    <n v="99.238"/>
    <n v="6.06"/>
    <n v="93.177999999999997"/>
  </r>
  <r>
    <x v="2"/>
    <x v="59"/>
    <n v="99.238"/>
    <n v="6.01"/>
    <n v="93.227999999999994"/>
  </r>
  <r>
    <x v="2"/>
    <x v="60"/>
    <n v="99.238"/>
    <n v="6.01"/>
    <n v="93.227999999999994"/>
  </r>
  <r>
    <x v="2"/>
    <x v="61"/>
    <n v="99.238"/>
    <n v="6.06"/>
    <n v="93.177999999999997"/>
  </r>
  <r>
    <x v="2"/>
    <x v="62"/>
    <n v="99.238"/>
    <n v="5.86"/>
    <n v="93.378"/>
  </r>
  <r>
    <x v="2"/>
    <x v="63"/>
    <n v="99.238"/>
    <n v="6.06"/>
    <n v="93.177999999999997"/>
  </r>
  <r>
    <x v="2"/>
    <x v="64"/>
    <n v="99.238"/>
    <n v="5.76"/>
    <n v="93.477999999999994"/>
  </r>
  <r>
    <x v="2"/>
    <x v="65"/>
    <n v="99.238"/>
    <n v="5.86"/>
    <n v="93.378"/>
  </r>
  <r>
    <x v="2"/>
    <x v="66"/>
    <n v="99.238"/>
    <n v="6.06"/>
    <n v="93.177999999999997"/>
  </r>
  <r>
    <x v="2"/>
    <x v="67"/>
    <n v="99.238"/>
    <n v="6.06"/>
    <n v="93.177999999999997"/>
  </r>
  <r>
    <x v="2"/>
    <x v="108"/>
    <n v="99.238"/>
    <n v="5.36"/>
    <n v="93.878"/>
  </r>
  <r>
    <x v="2"/>
    <x v="68"/>
    <n v="99.238"/>
    <n v="4.8600000000000003"/>
    <n v="94.378"/>
  </r>
  <r>
    <x v="2"/>
    <x v="70"/>
    <n v="99.238"/>
    <n v="6.26"/>
    <n v="92.977999999999994"/>
  </r>
  <r>
    <x v="2"/>
    <x v="71"/>
    <n v="99.238"/>
    <n v="6.86"/>
    <n v="92.378"/>
  </r>
  <r>
    <x v="2"/>
    <x v="72"/>
    <n v="99.238"/>
    <n v="6.86"/>
    <n v="92.378"/>
  </r>
  <r>
    <x v="2"/>
    <x v="73"/>
    <n v="99.238"/>
    <n v="6.76"/>
    <n v="92.477999999999994"/>
  </r>
  <r>
    <x v="2"/>
    <x v="109"/>
    <n v="99.238"/>
    <n v="6.86"/>
    <n v="92.378"/>
  </r>
  <r>
    <x v="2"/>
    <x v="74"/>
    <n v="99.238"/>
    <n v="6.26"/>
    <n v="92.977999999999994"/>
  </r>
  <r>
    <x v="2"/>
    <x v="75"/>
    <n v="99.238"/>
    <n v="6.86"/>
    <n v="92.378"/>
  </r>
  <r>
    <x v="2"/>
    <x v="76"/>
    <n v="99.238"/>
    <n v="6.26"/>
    <n v="92.977999999999994"/>
  </r>
  <r>
    <x v="2"/>
    <x v="77"/>
    <n v="99.238"/>
    <n v="5.79"/>
    <n v="93.447999999999993"/>
  </r>
  <r>
    <x v="2"/>
    <x v="110"/>
    <n v="99.238"/>
    <n v="6.16"/>
    <n v="93.078000000000003"/>
  </r>
  <r>
    <x v="2"/>
    <x v="111"/>
    <n v="99.238"/>
    <n v="6.26"/>
    <n v="92.977999999999994"/>
  </r>
  <r>
    <x v="2"/>
    <x v="112"/>
    <n v="99.238"/>
    <n v="6.41"/>
    <n v="92.828000000000003"/>
  </r>
  <r>
    <x v="2"/>
    <x v="113"/>
    <n v="99.238"/>
    <n v="6.26"/>
    <n v="92.977999999999994"/>
  </r>
  <r>
    <x v="2"/>
    <x v="114"/>
    <n v="99.238"/>
    <n v="6.16"/>
    <n v="93.078000000000003"/>
  </r>
  <r>
    <x v="2"/>
    <x v="115"/>
    <n v="99.238"/>
    <n v="6.26"/>
    <n v="92.977999999999994"/>
  </r>
  <r>
    <x v="2"/>
    <x v="116"/>
    <n v="99.238"/>
    <n v="5.46"/>
    <n v="93.778000000000006"/>
  </r>
  <r>
    <x v="2"/>
    <x v="117"/>
    <n v="99.238"/>
    <n v="4.51"/>
    <n v="94.727999999999994"/>
  </r>
  <r>
    <x v="2"/>
    <x v="118"/>
    <n v="99.238"/>
    <n v="6.06"/>
    <n v="93.177999999999997"/>
  </r>
  <r>
    <x v="2"/>
    <x v="119"/>
    <n v="99.238"/>
    <n v="6.11"/>
    <n v="93.128"/>
  </r>
  <r>
    <x v="2"/>
    <x v="120"/>
    <n v="99.238"/>
    <n v="6.11"/>
    <n v="93.128"/>
  </r>
  <r>
    <x v="2"/>
    <x v="121"/>
    <n v="99.238"/>
    <n v="6.16"/>
    <n v="93.078000000000003"/>
  </r>
  <r>
    <x v="2"/>
    <x v="122"/>
    <n v="99.238"/>
    <n v="6.16"/>
    <n v="93.078000000000003"/>
  </r>
  <r>
    <x v="2"/>
    <x v="123"/>
    <n v="99.238"/>
    <n v="5.96"/>
    <n v="93.278000000000006"/>
  </r>
  <r>
    <x v="2"/>
    <x v="124"/>
    <n v="99.238"/>
    <n v="6.06"/>
    <n v="93.177999999999997"/>
  </r>
  <r>
    <x v="2"/>
    <x v="125"/>
    <n v="99.238"/>
    <n v="6.11"/>
    <n v="93.128"/>
  </r>
  <r>
    <x v="2"/>
    <x v="126"/>
    <n v="99.238"/>
    <n v="6.01"/>
    <n v="93.227999999999994"/>
  </r>
  <r>
    <x v="2"/>
    <x v="127"/>
    <n v="99.238"/>
    <n v="6.06"/>
    <n v="93.177999999999997"/>
  </r>
  <r>
    <x v="2"/>
    <x v="128"/>
    <n v="99.238"/>
    <n v="5.86"/>
    <n v="93.378"/>
  </r>
  <r>
    <x v="2"/>
    <x v="129"/>
    <n v="99.238"/>
    <n v="5.46"/>
    <n v="93.778000000000006"/>
  </r>
  <r>
    <x v="2"/>
    <x v="130"/>
    <n v="99.238"/>
    <n v="6.86"/>
    <n v="92.378"/>
  </r>
  <r>
    <x v="2"/>
    <x v="131"/>
    <n v="99.238"/>
    <n v="5.79"/>
    <n v="93.447999999999993"/>
  </r>
  <r>
    <x v="2"/>
    <x v="132"/>
    <n v="99.238"/>
    <n v="6.26"/>
    <n v="92.977999999999994"/>
  </r>
  <r>
    <x v="2"/>
    <x v="133"/>
    <n v="99.238"/>
    <n v="6.16"/>
    <n v="93.078000000000003"/>
  </r>
  <r>
    <x v="2"/>
    <x v="134"/>
    <n v="99.238"/>
    <n v="6.16"/>
    <n v="93.078000000000003"/>
  </r>
  <r>
    <x v="2"/>
    <x v="135"/>
    <n v="99.238"/>
    <n v="6.86"/>
    <n v="92.378"/>
  </r>
  <r>
    <x v="2"/>
    <x v="136"/>
    <n v="99.238"/>
    <n v="6.16"/>
    <n v="93.078000000000003"/>
  </r>
  <r>
    <x v="2"/>
    <x v="137"/>
    <n v="99.238"/>
    <n v="6.86"/>
    <n v="92.378"/>
  </r>
  <r>
    <x v="2"/>
    <x v="138"/>
    <n v="99.238"/>
    <n v="6.41"/>
    <n v="92.828000000000003"/>
  </r>
  <r>
    <x v="2"/>
    <x v="139"/>
    <n v="99.238"/>
    <n v="6.86"/>
    <n v="92.3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n v="97.739000000000004"/>
    <n v="4.3"/>
    <n v="93.438999999999993"/>
  </r>
  <r>
    <x v="0"/>
    <x v="1"/>
    <n v="97.739000000000004"/>
    <n v="4.12"/>
    <n v="93.619"/>
  </r>
  <r>
    <x v="0"/>
    <x v="2"/>
    <n v="97.739000000000004"/>
    <n v="4.16"/>
    <n v="93.578999999999994"/>
  </r>
  <r>
    <x v="0"/>
    <x v="3"/>
    <n v="97.739000000000004"/>
    <n v="4.37"/>
    <n v="93.369"/>
  </r>
  <r>
    <x v="0"/>
    <x v="4"/>
    <n v="97.739000000000004"/>
    <n v="4.28"/>
    <n v="93.459000000000003"/>
  </r>
  <r>
    <x v="0"/>
    <x v="5"/>
    <n v="97.739000000000004"/>
    <n v="4.0599999999999996"/>
    <n v="93.679000000000002"/>
  </r>
  <r>
    <x v="0"/>
    <x v="6"/>
    <n v="97.739000000000004"/>
    <n v="4.1100000000000003"/>
    <n v="93.629000000000005"/>
  </r>
  <r>
    <x v="0"/>
    <x v="7"/>
    <n v="97.739000000000004"/>
    <n v="4.21"/>
    <n v="93.528999999999996"/>
  </r>
  <r>
    <x v="0"/>
    <x v="8"/>
    <n v="97.739000000000004"/>
    <n v="4.24"/>
    <n v="93.498999999999995"/>
  </r>
  <r>
    <x v="0"/>
    <x v="9"/>
    <n v="97.739000000000004"/>
    <n v="4.21"/>
    <n v="93.528999999999996"/>
  </r>
  <r>
    <x v="0"/>
    <x v="10"/>
    <n v="97.739000000000004"/>
    <n v="4.1900000000000004"/>
    <n v="93.549000000000007"/>
  </r>
  <r>
    <x v="0"/>
    <x v="11"/>
    <n v="97.739000000000004"/>
    <n v="3.75"/>
    <n v="93.989000000000004"/>
  </r>
  <r>
    <x v="0"/>
    <x v="12"/>
    <n v="97.739000000000004"/>
    <n v="3.59"/>
    <n v="94.149000000000001"/>
  </r>
  <r>
    <x v="0"/>
    <x v="13"/>
    <n v="97.739000000000004"/>
    <n v="3.67"/>
    <n v="94.069000000000003"/>
  </r>
  <r>
    <x v="0"/>
    <x v="14"/>
    <n v="97.739000000000004"/>
    <n v="3.28"/>
    <n v="94.459000000000003"/>
  </r>
  <r>
    <x v="0"/>
    <x v="15"/>
    <n v="97.739000000000004"/>
    <n v="2.96"/>
    <n v="94.778999999999996"/>
  </r>
  <r>
    <x v="0"/>
    <x v="16"/>
    <n v="97.739000000000004"/>
    <n v="3.27"/>
    <n v="94.468999999999994"/>
  </r>
  <r>
    <x v="0"/>
    <x v="17"/>
    <n v="97.739000000000004"/>
    <n v="3.35"/>
    <n v="94.388999999999996"/>
  </r>
  <r>
    <x v="0"/>
    <x v="18"/>
    <n v="97.739000000000004"/>
    <n v="3.54"/>
    <n v="94.198999999999998"/>
  </r>
  <r>
    <x v="0"/>
    <x v="19"/>
    <n v="97.739000000000004"/>
    <n v="2.17"/>
    <n v="95.569000000000003"/>
  </r>
  <r>
    <x v="0"/>
    <x v="20"/>
    <n v="97.739000000000004"/>
    <n v="3.41"/>
    <n v="94.328999999999994"/>
  </r>
  <r>
    <x v="0"/>
    <x v="21"/>
    <n v="97.739000000000004"/>
    <n v="3.51"/>
    <n v="94.228999999999999"/>
  </r>
  <r>
    <x v="0"/>
    <x v="22"/>
    <n v="97.739000000000004"/>
    <n v="3.46"/>
    <n v="94.278999999999996"/>
  </r>
  <r>
    <x v="0"/>
    <x v="23"/>
    <n v="97.739000000000004"/>
    <n v="3.44"/>
    <n v="94.299000000000007"/>
  </r>
  <r>
    <x v="0"/>
    <x v="24"/>
    <n v="97.739000000000004"/>
    <n v="2.81"/>
    <n v="94.929000000000002"/>
  </r>
  <r>
    <x v="0"/>
    <x v="25"/>
    <n v="97.739000000000004"/>
    <n v="2.76"/>
    <n v="94.978999999999999"/>
  </r>
  <r>
    <x v="0"/>
    <x v="26"/>
    <n v="97.739000000000004"/>
    <n v="2.66"/>
    <n v="95.078999999999994"/>
  </r>
  <r>
    <x v="0"/>
    <x v="27"/>
    <n v="97.739000000000004"/>
    <n v="2.69"/>
    <n v="95.049000000000007"/>
  </r>
  <r>
    <x v="0"/>
    <x v="28"/>
    <n v="97.739000000000004"/>
    <n v="2.93"/>
    <n v="94.808999999999997"/>
  </r>
  <r>
    <x v="0"/>
    <x v="29"/>
    <n v="97.739000000000004"/>
    <n v="2.74"/>
    <n v="94.998999999999995"/>
  </r>
  <r>
    <x v="0"/>
    <x v="30"/>
    <n v="97.739000000000004"/>
    <n v="2.87"/>
    <n v="94.869"/>
  </r>
  <r>
    <x v="0"/>
    <x v="31"/>
    <n v="97.739000000000004"/>
    <n v="2.81"/>
    <n v="94.929000000000002"/>
  </r>
  <r>
    <x v="0"/>
    <x v="32"/>
    <n v="97.739000000000004"/>
    <n v="2.95"/>
    <n v="94.789000000000001"/>
  </r>
  <r>
    <x v="0"/>
    <x v="33"/>
    <n v="97.739000000000004"/>
    <n v="3.07"/>
    <n v="94.668999999999997"/>
  </r>
  <r>
    <x v="0"/>
    <x v="34"/>
    <n v="97.739000000000004"/>
    <n v="3"/>
    <n v="94.739000000000004"/>
  </r>
  <r>
    <x v="0"/>
    <x v="35"/>
    <n v="97.739000000000004"/>
    <n v="2.63"/>
    <n v="95.108999999999995"/>
  </r>
  <r>
    <x v="0"/>
    <x v="36"/>
    <n v="97.739000000000004"/>
    <n v="2.64"/>
    <n v="95.099000000000004"/>
  </r>
  <r>
    <x v="0"/>
    <x v="37"/>
    <n v="97.739000000000004"/>
    <n v="2.57"/>
    <n v="95.168999999999997"/>
  </r>
  <r>
    <x v="0"/>
    <x v="38"/>
    <n v="97.739000000000004"/>
    <n v="2.5099999999999998"/>
    <n v="95.228999999999999"/>
  </r>
  <r>
    <x v="0"/>
    <x v="39"/>
    <n v="97.739000000000004"/>
    <n v="2.74"/>
    <n v="94.998999999999995"/>
  </r>
  <r>
    <x v="0"/>
    <x v="40"/>
    <n v="97.739000000000004"/>
    <n v="2.66"/>
    <n v="95.078999999999994"/>
  </r>
  <r>
    <x v="0"/>
    <x v="41"/>
    <n v="97.739000000000004"/>
    <n v="2.71"/>
    <n v="95.028999999999996"/>
  </r>
  <r>
    <x v="0"/>
    <x v="42"/>
    <n v="97.739000000000004"/>
    <n v="2.63"/>
    <n v="95.108999999999995"/>
  </r>
  <r>
    <x v="0"/>
    <x v="43"/>
    <n v="97.739000000000004"/>
    <n v="2.54"/>
    <n v="95.198999999999998"/>
  </r>
  <r>
    <x v="0"/>
    <x v="44"/>
    <n v="97.739000000000004"/>
    <n v="2.62"/>
    <n v="95.119"/>
  </r>
  <r>
    <x v="0"/>
    <x v="45"/>
    <n v="97.739000000000004"/>
    <n v="2.81"/>
    <n v="94.929000000000002"/>
  </r>
  <r>
    <x v="0"/>
    <x v="46"/>
    <n v="97.739000000000004"/>
    <n v="3.19"/>
    <n v="94.549000000000007"/>
  </r>
  <r>
    <x v="0"/>
    <x v="47"/>
    <n v="97.739000000000004"/>
    <n v="3.21"/>
    <n v="94.528999999999996"/>
  </r>
  <r>
    <x v="0"/>
    <x v="48"/>
    <n v="97.739000000000004"/>
    <n v="2.97"/>
    <n v="94.769000000000005"/>
  </r>
  <r>
    <x v="0"/>
    <x v="49"/>
    <n v="97.739000000000004"/>
    <n v="2.86"/>
    <n v="94.879000000000005"/>
  </r>
  <r>
    <x v="0"/>
    <x v="50"/>
    <n v="97.739000000000004"/>
    <n v="2.68"/>
    <n v="95.058999999999997"/>
  </r>
  <r>
    <x v="0"/>
    <x v="51"/>
    <n v="97.739000000000004"/>
    <n v="2.9"/>
    <n v="94.838999999999999"/>
  </r>
  <r>
    <x v="0"/>
    <x v="52"/>
    <n v="97.739000000000004"/>
    <n v="2.75"/>
    <n v="94.989000000000004"/>
  </r>
  <r>
    <x v="0"/>
    <x v="53"/>
    <n v="97.739000000000004"/>
    <n v="2.56"/>
    <n v="95.179000000000002"/>
  </r>
  <r>
    <x v="0"/>
    <x v="54"/>
    <n v="97.739000000000004"/>
    <n v="2.61"/>
    <n v="95.129000000000005"/>
  </r>
  <r>
    <x v="0"/>
    <x v="55"/>
    <n v="97.739000000000004"/>
    <n v="3.08"/>
    <n v="94.659000000000006"/>
  </r>
  <r>
    <x v="0"/>
    <x v="56"/>
    <n v="97.739000000000004"/>
    <n v="2.94"/>
    <n v="94.799000000000007"/>
  </r>
  <r>
    <x v="0"/>
    <x v="57"/>
    <n v="97.739000000000004"/>
    <n v="3.07"/>
    <n v="94.668999999999997"/>
  </r>
  <r>
    <x v="0"/>
    <x v="58"/>
    <n v="97.739000000000004"/>
    <n v="3.21"/>
    <n v="94.528999999999996"/>
  </r>
  <r>
    <x v="0"/>
    <x v="59"/>
    <n v="97.739000000000004"/>
    <n v="3.14"/>
    <n v="94.599000000000004"/>
  </r>
  <r>
    <x v="0"/>
    <x v="60"/>
    <n v="97.739000000000004"/>
    <n v="2.63"/>
    <n v="95.108999999999995"/>
  </r>
  <r>
    <x v="0"/>
    <x v="61"/>
    <n v="97.739000000000004"/>
    <n v="2.59"/>
    <n v="95.149000000000001"/>
  </r>
  <r>
    <x v="0"/>
    <x v="62"/>
    <n v="97.739000000000004"/>
    <n v="2.71"/>
    <n v="95.028999999999996"/>
  </r>
  <r>
    <x v="0"/>
    <x v="63"/>
    <n v="97.739000000000004"/>
    <n v="2.98"/>
    <n v="94.759"/>
  </r>
  <r>
    <x v="0"/>
    <x v="64"/>
    <n v="97.739000000000004"/>
    <n v="2.87"/>
    <n v="94.869"/>
  </r>
  <r>
    <x v="0"/>
    <x v="65"/>
    <n v="97.739000000000004"/>
    <n v="2.81"/>
    <n v="94.929000000000002"/>
  </r>
  <r>
    <x v="0"/>
    <x v="66"/>
    <n v="97.739000000000004"/>
    <n v="3.37"/>
    <n v="94.369"/>
  </r>
  <r>
    <x v="0"/>
    <x v="67"/>
    <n v="97.739000000000004"/>
    <n v="3.15"/>
    <n v="94.588999999999999"/>
  </r>
  <r>
    <x v="0"/>
    <x v="68"/>
    <n v="97.739000000000004"/>
    <n v="3.2"/>
    <n v="94.539000000000001"/>
  </r>
  <r>
    <x v="0"/>
    <x v="69"/>
    <n v="97.739000000000004"/>
    <n v="3.29"/>
    <n v="94.448999999999998"/>
  </r>
  <r>
    <x v="0"/>
    <x v="70"/>
    <n v="97.739000000000004"/>
    <n v="3.11"/>
    <n v="94.629000000000005"/>
  </r>
  <r>
    <x v="0"/>
    <x v="71"/>
    <n v="97.739000000000004"/>
    <n v="2.95"/>
    <n v="94.789000000000001"/>
  </r>
  <r>
    <x v="0"/>
    <x v="72"/>
    <n v="97.739000000000004"/>
    <n v="3.25"/>
    <n v="94.489000000000004"/>
  </r>
  <r>
    <x v="0"/>
    <x v="73"/>
    <n v="97.739000000000004"/>
    <n v="2.87"/>
    <n v="94.869"/>
  </r>
  <r>
    <x v="0"/>
    <x v="74"/>
    <n v="97.739000000000004"/>
    <n v="2.72"/>
    <n v="95.019000000000005"/>
  </r>
  <r>
    <x v="0"/>
    <x v="75"/>
    <n v="97.739000000000004"/>
    <n v="2.93"/>
    <n v="94.808999999999997"/>
  </r>
  <r>
    <x v="0"/>
    <x v="76"/>
    <n v="97.739000000000004"/>
    <n v="2.82"/>
    <n v="94.918999999999997"/>
  </r>
  <r>
    <x v="0"/>
    <x v="77"/>
    <n v="97.739000000000004"/>
    <n v="3.75"/>
    <n v="93.989000000000004"/>
  </r>
  <r>
    <x v="0"/>
    <x v="78"/>
    <n v="97.739000000000004"/>
    <n v="3.91"/>
    <n v="93.828999999999994"/>
  </r>
  <r>
    <x v="0"/>
    <x v="79"/>
    <n v="97.739000000000004"/>
    <n v="4"/>
    <n v="93.739000000000004"/>
  </r>
  <r>
    <x v="0"/>
    <x v="80"/>
    <n v="97.739000000000004"/>
    <n v="4.2"/>
    <n v="93.539000000000001"/>
  </r>
  <r>
    <x v="0"/>
    <x v="81"/>
    <n v="97.739000000000004"/>
    <n v="4.5"/>
    <n v="93.239000000000004"/>
  </r>
  <r>
    <x v="0"/>
    <x v="82"/>
    <n v="97.739000000000004"/>
    <n v="4.9000000000000004"/>
    <n v="92.838999999999999"/>
  </r>
  <r>
    <x v="0"/>
    <x v="83"/>
    <n v="97.739000000000004"/>
    <n v="4.9800000000000004"/>
    <n v="92.759"/>
  </r>
  <r>
    <x v="0"/>
    <x v="84"/>
    <n v="97.739000000000004"/>
    <n v="3.95"/>
    <n v="93.789000000000001"/>
  </r>
  <r>
    <x v="0"/>
    <x v="85"/>
    <n v="97.739000000000004"/>
    <n v="3.76"/>
    <n v="93.978999999999999"/>
  </r>
  <r>
    <x v="0"/>
    <x v="86"/>
    <n v="97.739000000000004"/>
    <n v="3.8"/>
    <n v="93.938999999999993"/>
  </r>
  <r>
    <x v="1"/>
    <x v="87"/>
    <n v="86.921999999999997"/>
    <n v="4.33"/>
    <n v="82.591999999999999"/>
  </r>
  <r>
    <x v="1"/>
    <x v="88"/>
    <n v="86.921999999999997"/>
    <n v="5.47"/>
    <n v="81.451999999999998"/>
  </r>
  <r>
    <x v="1"/>
    <x v="89"/>
    <n v="86.921999999999997"/>
    <n v="5.6"/>
    <n v="81.322000000000003"/>
  </r>
  <r>
    <x v="1"/>
    <x v="90"/>
    <n v="86.921999999999997"/>
    <n v="5.78"/>
    <n v="81.141999999999996"/>
  </r>
  <r>
    <x v="1"/>
    <x v="91"/>
    <n v="86.921999999999997"/>
    <n v="5.67"/>
    <n v="81.251999999999995"/>
  </r>
  <r>
    <x v="1"/>
    <x v="92"/>
    <n v="86.921999999999997"/>
    <n v="4.83"/>
    <n v="82.091999999999999"/>
  </r>
  <r>
    <x v="1"/>
    <x v="93"/>
    <n v="86.921999999999997"/>
    <n v="5.88"/>
    <n v="81.042000000000002"/>
  </r>
  <r>
    <x v="1"/>
    <x v="94"/>
    <n v="86.921999999999997"/>
    <n v="5.95"/>
    <n v="80.971999999999994"/>
  </r>
  <r>
    <x v="1"/>
    <x v="95"/>
    <n v="86.921999999999997"/>
    <n v="4.7"/>
    <n v="82.221999999999994"/>
  </r>
  <r>
    <x v="1"/>
    <x v="96"/>
    <n v="86.921999999999997"/>
    <n v="6.8"/>
    <n v="80.122"/>
  </r>
  <r>
    <x v="1"/>
    <x v="97"/>
    <n v="86.921999999999997"/>
    <n v="5.63"/>
    <n v="81.292000000000002"/>
  </r>
  <r>
    <x v="1"/>
    <x v="98"/>
    <n v="86.921999999999997"/>
    <n v="5.8"/>
    <n v="81.122"/>
  </r>
  <r>
    <x v="1"/>
    <x v="99"/>
    <n v="86.921999999999997"/>
    <n v="5.8"/>
    <n v="81.122"/>
  </r>
  <r>
    <x v="1"/>
    <x v="100"/>
    <n v="86.921999999999997"/>
    <n v="5.2"/>
    <n v="81.721999999999994"/>
  </r>
  <r>
    <x v="1"/>
    <x v="101"/>
    <n v="86.921999999999997"/>
    <n v="5.3"/>
    <n v="81.622"/>
  </r>
  <r>
    <x v="1"/>
    <x v="102"/>
    <n v="86.921999999999997"/>
    <n v="5.25"/>
    <n v="81.671999999999997"/>
  </r>
  <r>
    <x v="1"/>
    <x v="103"/>
    <n v="86.921999999999997"/>
    <n v="5.5"/>
    <n v="81.421999999999997"/>
  </r>
  <r>
    <x v="1"/>
    <x v="104"/>
    <n v="86.921999999999997"/>
    <n v="5.3"/>
    <n v="81.622"/>
  </r>
  <r>
    <x v="1"/>
    <x v="105"/>
    <n v="86.921999999999997"/>
    <n v="5.26"/>
    <n v="81.662000000000006"/>
  </r>
  <r>
    <x v="1"/>
    <x v="106"/>
    <n v="86.921999999999997"/>
    <n v="5.5"/>
    <n v="81.421999999999997"/>
  </r>
  <r>
    <x v="1"/>
    <x v="107"/>
    <n v="86.921999999999997"/>
    <n v="5.5"/>
    <n v="81.421999999999997"/>
  </r>
  <r>
    <x v="1"/>
    <x v="108"/>
    <n v="86.921999999999997"/>
    <n v="5.42"/>
    <n v="81.501999999999995"/>
  </r>
  <r>
    <x v="1"/>
    <x v="109"/>
    <n v="86.921999999999997"/>
    <n v="5.61"/>
    <n v="81.311999999999998"/>
  </r>
  <r>
    <x v="1"/>
    <x v="9"/>
    <n v="86.921999999999997"/>
    <n v="5.9"/>
    <n v="81.022000000000006"/>
  </r>
  <r>
    <x v="1"/>
    <x v="10"/>
    <n v="86.921999999999997"/>
    <n v="5.5"/>
    <n v="81.421999999999997"/>
  </r>
  <r>
    <x v="1"/>
    <x v="11"/>
    <n v="86.921999999999997"/>
    <n v="5.9"/>
    <n v="81.022000000000006"/>
  </r>
  <r>
    <x v="1"/>
    <x v="12"/>
    <n v="86.921999999999997"/>
    <n v="6"/>
    <n v="80.921999999999997"/>
  </r>
  <r>
    <x v="1"/>
    <x v="13"/>
    <n v="86.921999999999997"/>
    <n v="6"/>
    <n v="80.921999999999997"/>
  </r>
  <r>
    <x v="1"/>
    <x v="14"/>
    <n v="86.921999999999997"/>
    <n v="6"/>
    <n v="80.921999999999997"/>
  </r>
  <r>
    <x v="1"/>
    <x v="15"/>
    <n v="86.921999999999997"/>
    <n v="5.3"/>
    <n v="81.622"/>
  </r>
  <r>
    <x v="1"/>
    <x v="110"/>
    <n v="86.921999999999997"/>
    <n v="5.3"/>
    <n v="81.622"/>
  </r>
  <r>
    <x v="1"/>
    <x v="16"/>
    <n v="86.921999999999997"/>
    <n v="5.3"/>
    <n v="81.622"/>
  </r>
  <r>
    <x v="1"/>
    <x v="17"/>
    <n v="86.921999999999997"/>
    <n v="5.4"/>
    <n v="81.522000000000006"/>
  </r>
  <r>
    <x v="1"/>
    <x v="18"/>
    <n v="86.921999999999997"/>
    <n v="5.45"/>
    <n v="81.471999999999994"/>
  </r>
  <r>
    <x v="1"/>
    <x v="111"/>
    <n v="86.921999999999997"/>
    <n v="5.4"/>
    <n v="81.522000000000006"/>
  </r>
  <r>
    <x v="1"/>
    <x v="112"/>
    <n v="86.921999999999997"/>
    <n v="5.55"/>
    <n v="81.372"/>
  </r>
  <r>
    <x v="1"/>
    <x v="113"/>
    <n v="86.921999999999997"/>
    <n v="6.15"/>
    <n v="80.772000000000006"/>
  </r>
  <r>
    <x v="1"/>
    <x v="114"/>
    <n v="86.921999999999997"/>
    <n v="6.25"/>
    <n v="80.671999999999997"/>
  </r>
  <r>
    <x v="1"/>
    <x v="115"/>
    <n v="86.921999999999997"/>
    <n v="6.6"/>
    <n v="80.322000000000003"/>
  </r>
  <r>
    <x v="1"/>
    <x v="116"/>
    <n v="86.921999999999997"/>
    <n v="6.6"/>
    <n v="80.322000000000003"/>
  </r>
  <r>
    <x v="1"/>
    <x v="117"/>
    <n v="86.921999999999997"/>
    <n v="6.45"/>
    <n v="80.471999999999994"/>
  </r>
  <r>
    <x v="1"/>
    <x v="118"/>
    <n v="86.921999999999997"/>
    <n v="6.4"/>
    <n v="80.522000000000006"/>
  </r>
  <r>
    <x v="1"/>
    <x v="119"/>
    <n v="86.921999999999997"/>
    <n v="6.5"/>
    <n v="80.421999999999997"/>
  </r>
  <r>
    <x v="1"/>
    <x v="120"/>
    <n v="86.921999999999997"/>
    <n v="6.4"/>
    <n v="80.522000000000006"/>
  </r>
  <r>
    <x v="1"/>
    <x v="121"/>
    <n v="86.921999999999997"/>
    <n v="5.9"/>
    <n v="81.022000000000006"/>
  </r>
  <r>
    <x v="1"/>
    <x v="122"/>
    <n v="86.921999999999997"/>
    <n v="6.2"/>
    <n v="80.721999999999994"/>
  </r>
  <r>
    <x v="1"/>
    <x v="123"/>
    <n v="86.921999999999997"/>
    <n v="5.45"/>
    <n v="81.471999999999994"/>
  </r>
  <r>
    <x v="1"/>
    <x v="124"/>
    <n v="86.921999999999997"/>
    <n v="5.5"/>
    <n v="81.421999999999997"/>
  </r>
  <r>
    <x v="1"/>
    <x v="125"/>
    <n v="86.921999999999997"/>
    <n v="5.45"/>
    <n v="81.471999999999994"/>
  </r>
  <r>
    <x v="1"/>
    <x v="126"/>
    <n v="86.921999999999997"/>
    <n v="5.5"/>
    <n v="81.421999999999997"/>
  </r>
  <r>
    <x v="1"/>
    <x v="127"/>
    <n v="86.921999999999997"/>
    <n v="5.4"/>
    <n v="81.522000000000006"/>
  </r>
  <r>
    <x v="1"/>
    <x v="128"/>
    <n v="86.921999999999997"/>
    <n v="5.4"/>
    <n v="81.522000000000006"/>
  </r>
  <r>
    <x v="1"/>
    <x v="129"/>
    <n v="86.921999999999997"/>
    <n v="5.6"/>
    <n v="81.322000000000003"/>
  </r>
  <r>
    <x v="1"/>
    <x v="37"/>
    <n v="86.921999999999997"/>
    <n v="5.6"/>
    <n v="81.322000000000003"/>
  </r>
  <r>
    <x v="1"/>
    <x v="38"/>
    <n v="86.921999999999997"/>
    <n v="5.4"/>
    <n v="81.522000000000006"/>
  </r>
  <r>
    <x v="1"/>
    <x v="130"/>
    <n v="86.921999999999997"/>
    <n v="5.6"/>
    <n v="81.322000000000003"/>
  </r>
  <r>
    <x v="1"/>
    <x v="40"/>
    <n v="86.921999999999997"/>
    <n v="5.6"/>
    <n v="81.322000000000003"/>
  </r>
  <r>
    <x v="1"/>
    <x v="131"/>
    <n v="86.921999999999997"/>
    <n v="5.65"/>
    <n v="81.272000000000006"/>
  </r>
  <r>
    <x v="1"/>
    <x v="132"/>
    <n v="86.921999999999997"/>
    <n v="6"/>
    <n v="80.921999999999997"/>
  </r>
  <r>
    <x v="1"/>
    <x v="133"/>
    <n v="86.921999999999997"/>
    <n v="6"/>
    <n v="80.921999999999997"/>
  </r>
  <r>
    <x v="1"/>
    <x v="134"/>
    <n v="86.921999999999997"/>
    <n v="6"/>
    <n v="80.921999999999997"/>
  </r>
  <r>
    <x v="1"/>
    <x v="135"/>
    <n v="86.921999999999997"/>
    <n v="5.8"/>
    <n v="81.122"/>
  </r>
  <r>
    <x v="1"/>
    <x v="136"/>
    <n v="86.921999999999997"/>
    <n v="5.7"/>
    <n v="81.221999999999994"/>
  </r>
  <r>
    <x v="1"/>
    <x v="137"/>
    <n v="86.921999999999997"/>
    <n v="5.8"/>
    <n v="81.122"/>
  </r>
  <r>
    <x v="1"/>
    <x v="138"/>
    <n v="86.921999999999997"/>
    <n v="5"/>
    <n v="81.921999999999997"/>
  </r>
  <r>
    <x v="1"/>
    <x v="49"/>
    <n v="86.921999999999997"/>
    <n v="5.3"/>
    <n v="81.622"/>
  </r>
  <r>
    <x v="1"/>
    <x v="50"/>
    <n v="86.921999999999997"/>
    <n v="5.5"/>
    <n v="81.421999999999997"/>
  </r>
  <r>
    <x v="1"/>
    <x v="51"/>
    <n v="86.921999999999997"/>
    <n v="5.5"/>
    <n v="81.421999999999997"/>
  </r>
  <r>
    <x v="1"/>
    <x v="52"/>
    <n v="86.921999999999997"/>
    <n v="5.5"/>
    <n v="81.421999999999997"/>
  </r>
  <r>
    <x v="1"/>
    <x v="53"/>
    <n v="86.921999999999997"/>
    <n v="5.45"/>
    <n v="81.471999999999994"/>
  </r>
  <r>
    <x v="1"/>
    <x v="54"/>
    <n v="86.921999999999997"/>
    <n v="5.6"/>
    <n v="81.322000000000003"/>
  </r>
  <r>
    <x v="1"/>
    <x v="55"/>
    <n v="86.921999999999997"/>
    <n v="5.61"/>
    <n v="81.311999999999998"/>
  </r>
  <r>
    <x v="1"/>
    <x v="56"/>
    <n v="86.921999999999997"/>
    <n v="5.76"/>
    <n v="81.162000000000006"/>
  </r>
  <r>
    <x v="1"/>
    <x v="57"/>
    <n v="86.921999999999997"/>
    <n v="5.66"/>
    <n v="81.262"/>
  </r>
  <r>
    <x v="1"/>
    <x v="58"/>
    <n v="86.921999999999997"/>
    <n v="6.01"/>
    <n v="80.912000000000006"/>
  </r>
  <r>
    <x v="1"/>
    <x v="59"/>
    <n v="86.921999999999997"/>
    <n v="6.06"/>
    <n v="80.861999999999995"/>
  </r>
  <r>
    <x v="1"/>
    <x v="60"/>
    <n v="86.921999999999997"/>
    <n v="5.44"/>
    <n v="81.481999999999999"/>
  </r>
  <r>
    <x v="1"/>
    <x v="61"/>
    <n v="86.921999999999997"/>
    <n v="5.1100000000000003"/>
    <n v="81.811999999999998"/>
  </r>
  <r>
    <x v="1"/>
    <x v="139"/>
    <n v="86.921999999999997"/>
    <n v="4.8099999999999996"/>
    <n v="82.111999999999995"/>
  </r>
  <r>
    <x v="1"/>
    <x v="62"/>
    <n v="86.921999999999997"/>
    <n v="5.16"/>
    <n v="81.762"/>
  </r>
  <r>
    <x v="1"/>
    <x v="63"/>
    <n v="86.921999999999997"/>
    <n v="5.36"/>
    <n v="81.561999999999998"/>
  </r>
  <r>
    <x v="1"/>
    <x v="64"/>
    <n v="86.921999999999997"/>
    <n v="5.51"/>
    <n v="81.412000000000006"/>
  </r>
  <r>
    <x v="1"/>
    <x v="65"/>
    <n v="86.921999999999997"/>
    <n v="5.66"/>
    <n v="81.262"/>
  </r>
  <r>
    <x v="1"/>
    <x v="66"/>
    <n v="86.921999999999997"/>
    <n v="5.91"/>
    <n v="81.012"/>
  </r>
  <r>
    <x v="1"/>
    <x v="67"/>
    <n v="86.921999999999997"/>
    <n v="6.21"/>
    <n v="80.712000000000003"/>
  </r>
  <r>
    <x v="1"/>
    <x v="68"/>
    <n v="86.921999999999997"/>
    <n v="6.11"/>
    <n v="80.811999999999998"/>
  </r>
  <r>
    <x v="1"/>
    <x v="69"/>
    <n v="86.921999999999997"/>
    <n v="6.21"/>
    <n v="80.712000000000003"/>
  </r>
  <r>
    <x v="1"/>
    <x v="70"/>
    <n v="86.921999999999997"/>
    <n v="6.21"/>
    <n v="80.712000000000003"/>
  </r>
  <r>
    <x v="1"/>
    <x v="71"/>
    <n v="86.921999999999997"/>
    <n v="6.26"/>
    <n v="80.662000000000006"/>
  </r>
  <r>
    <x v="1"/>
    <x v="72"/>
    <n v="86.921999999999997"/>
    <n v="6.31"/>
    <n v="80.611999999999995"/>
  </r>
  <r>
    <x v="1"/>
    <x v="73"/>
    <n v="86.921999999999997"/>
    <n v="4.91"/>
    <n v="82.012"/>
  </r>
  <r>
    <x v="1"/>
    <x v="74"/>
    <n v="86.921999999999997"/>
    <n v="5.1100000000000003"/>
    <n v="81.811999999999998"/>
  </r>
  <r>
    <x v="1"/>
    <x v="75"/>
    <n v="86.921999999999997"/>
    <n v="5.36"/>
    <n v="81.561999999999998"/>
  </r>
  <r>
    <x v="1"/>
    <x v="76"/>
    <n v="86.921999999999997"/>
    <n v="5.21"/>
    <n v="81.712000000000003"/>
  </r>
  <r>
    <x v="1"/>
    <x v="140"/>
    <n v="86.921999999999997"/>
    <n v="5.01"/>
    <n v="81.912000000000006"/>
  </r>
  <r>
    <x v="1"/>
    <x v="77"/>
    <n v="86.921999999999997"/>
    <n v="4.66"/>
    <n v="82.262"/>
  </r>
  <r>
    <x v="1"/>
    <x v="79"/>
    <n v="86.921999999999997"/>
    <n v="4.71"/>
    <n v="82.212000000000003"/>
  </r>
  <r>
    <x v="1"/>
    <x v="80"/>
    <n v="86.921999999999997"/>
    <n v="6.41"/>
    <n v="80.512"/>
  </r>
  <r>
    <x v="1"/>
    <x v="81"/>
    <n v="86.921999999999997"/>
    <n v="6.41"/>
    <n v="80.512"/>
  </r>
  <r>
    <x v="1"/>
    <x v="82"/>
    <n v="86.921999999999997"/>
    <n v="5.0599999999999996"/>
    <n v="81.861999999999995"/>
  </r>
  <r>
    <x v="1"/>
    <x v="141"/>
    <n v="86.921999999999997"/>
    <n v="5.66"/>
    <n v="81.262"/>
  </r>
  <r>
    <x v="1"/>
    <x v="83"/>
    <n v="86.921999999999997"/>
    <n v="4.71"/>
    <n v="82.212000000000003"/>
  </r>
  <r>
    <x v="1"/>
    <x v="84"/>
    <n v="86.921999999999997"/>
    <n v="5.16"/>
    <n v="81.762"/>
  </r>
  <r>
    <x v="1"/>
    <x v="85"/>
    <n v="86.921999999999997"/>
    <n v="5.0599999999999996"/>
    <n v="81.861999999999995"/>
  </r>
  <r>
    <x v="1"/>
    <x v="86"/>
    <n v="86.921999999999997"/>
    <n v="5.56"/>
    <n v="81.361999999999995"/>
  </r>
  <r>
    <x v="1"/>
    <x v="142"/>
    <n v="86.921999999999997"/>
    <n v="5.16"/>
    <n v="81.762"/>
  </r>
  <r>
    <x v="1"/>
    <x v="143"/>
    <n v="86.921999999999997"/>
    <n v="4.71"/>
    <n v="82.212000000000003"/>
  </r>
  <r>
    <x v="1"/>
    <x v="144"/>
    <n v="86.921999999999997"/>
    <n v="6.06"/>
    <n v="80.861999999999995"/>
  </r>
  <r>
    <x v="1"/>
    <x v="145"/>
    <n v="86.921999999999997"/>
    <n v="5.16"/>
    <n v="81.762"/>
  </r>
  <r>
    <x v="1"/>
    <x v="146"/>
    <n v="86.921999999999997"/>
    <n v="4.66"/>
    <n v="82.262"/>
  </r>
  <r>
    <x v="1"/>
    <x v="147"/>
    <n v="86.921999999999997"/>
    <n v="4.71"/>
    <n v="82.212000000000003"/>
  </r>
  <r>
    <x v="1"/>
    <x v="148"/>
    <n v="86.921999999999997"/>
    <n v="5.1100000000000003"/>
    <n v="81.811999999999998"/>
  </r>
  <r>
    <x v="1"/>
    <x v="149"/>
    <n v="86.921999999999997"/>
    <n v="5.01"/>
    <n v="81.912000000000006"/>
  </r>
  <r>
    <x v="1"/>
    <x v="150"/>
    <n v="86.921999999999997"/>
    <n v="5.0599999999999996"/>
    <n v="81.861999999999995"/>
  </r>
  <r>
    <x v="1"/>
    <x v="151"/>
    <n v="86.921999999999997"/>
    <n v="5.0599999999999996"/>
    <n v="81.861999999999995"/>
  </r>
  <r>
    <x v="1"/>
    <x v="152"/>
    <n v="86.921999999999997"/>
    <n v="5.16"/>
    <n v="81.762"/>
  </r>
  <r>
    <x v="1"/>
    <x v="153"/>
    <n v="86.921999999999997"/>
    <n v="5.21"/>
    <n v="81.712000000000003"/>
  </r>
  <r>
    <x v="1"/>
    <x v="154"/>
    <n v="86.921999999999997"/>
    <n v="5.16"/>
    <n v="81.762"/>
  </r>
  <r>
    <x v="1"/>
    <x v="155"/>
    <n v="86.921999999999997"/>
    <n v="5.91"/>
    <n v="81.012"/>
  </r>
  <r>
    <x v="1"/>
    <x v="156"/>
    <n v="86.921999999999997"/>
    <n v="6.21"/>
    <n v="80.712000000000003"/>
  </r>
  <r>
    <x v="1"/>
    <x v="157"/>
    <n v="86.921999999999997"/>
    <n v="6.11"/>
    <n v="80.811999999999998"/>
  </r>
  <r>
    <x v="1"/>
    <x v="158"/>
    <n v="86.921999999999997"/>
    <n v="6.21"/>
    <n v="80.712000000000003"/>
  </r>
  <r>
    <x v="1"/>
    <x v="159"/>
    <n v="86.921999999999997"/>
    <n v="6.21"/>
    <n v="80.712000000000003"/>
  </r>
  <r>
    <x v="1"/>
    <x v="160"/>
    <n v="86.921999999999997"/>
    <n v="6.26"/>
    <n v="80.662000000000006"/>
  </r>
  <r>
    <x v="1"/>
    <x v="161"/>
    <n v="86.921999999999997"/>
    <n v="5.09"/>
    <n v="81.831999999999994"/>
  </r>
  <r>
    <x v="1"/>
    <x v="162"/>
    <n v="86.921999999999997"/>
    <n v="6.41"/>
    <n v="80.512"/>
  </r>
  <r>
    <x v="1"/>
    <x v="163"/>
    <n v="86.921999999999997"/>
    <n v="5.56"/>
    <n v="81.361999999999995"/>
  </r>
  <r>
    <x v="1"/>
    <x v="164"/>
    <n v="86.921999999999997"/>
    <n v="4.71"/>
    <n v="82.212000000000003"/>
  </r>
  <r>
    <x v="1"/>
    <x v="165"/>
    <n v="86.921999999999997"/>
    <n v="4.66"/>
    <n v="82.262"/>
  </r>
  <r>
    <x v="1"/>
    <x v="166"/>
    <n v="86.921999999999997"/>
    <n v="5.16"/>
    <n v="81.762"/>
  </r>
  <r>
    <x v="2"/>
    <x v="87"/>
    <n v="99.238"/>
    <n v="5.96"/>
    <n v="93.278000000000006"/>
  </r>
  <r>
    <x v="2"/>
    <x v="88"/>
    <n v="99.238"/>
    <n v="5.5"/>
    <n v="93.738"/>
  </r>
  <r>
    <x v="2"/>
    <x v="89"/>
    <n v="99.238"/>
    <n v="5.75"/>
    <n v="93.488"/>
  </r>
  <r>
    <x v="2"/>
    <x v="90"/>
    <n v="99.238"/>
    <n v="6.1"/>
    <n v="93.138000000000005"/>
  </r>
  <r>
    <x v="2"/>
    <x v="91"/>
    <n v="99.238"/>
    <n v="5.75"/>
    <n v="93.488"/>
  </r>
  <r>
    <x v="2"/>
    <x v="92"/>
    <n v="99.238"/>
    <n v="5.8"/>
    <n v="93.438000000000002"/>
  </r>
  <r>
    <x v="2"/>
    <x v="93"/>
    <n v="99.238"/>
    <n v="6.05"/>
    <n v="93.188000000000002"/>
  </r>
  <r>
    <x v="2"/>
    <x v="94"/>
    <n v="99.238"/>
    <n v="6.32"/>
    <n v="92.918000000000006"/>
  </r>
  <r>
    <x v="2"/>
    <x v="95"/>
    <n v="99.238"/>
    <n v="5.1100000000000003"/>
    <n v="94.128"/>
  </r>
  <r>
    <x v="2"/>
    <x v="96"/>
    <n v="99.238"/>
    <n v="6.56"/>
    <n v="92.677999999999997"/>
  </r>
  <r>
    <x v="2"/>
    <x v="97"/>
    <n v="99.238"/>
    <n v="5.72"/>
    <n v="93.518000000000001"/>
  </r>
  <r>
    <x v="2"/>
    <x v="98"/>
    <n v="99.238"/>
    <n v="5.9"/>
    <n v="93.337999999999994"/>
  </r>
  <r>
    <x v="2"/>
    <x v="99"/>
    <n v="99.238"/>
    <n v="6.5"/>
    <n v="92.738"/>
  </r>
  <r>
    <x v="2"/>
    <x v="101"/>
    <n v="99.238"/>
    <n v="5.8"/>
    <n v="93.438000000000002"/>
  </r>
  <r>
    <x v="2"/>
    <x v="102"/>
    <n v="99.238"/>
    <n v="5"/>
    <n v="94.238"/>
  </r>
  <r>
    <x v="2"/>
    <x v="103"/>
    <n v="99.238"/>
    <n v="5.9"/>
    <n v="93.337999999999994"/>
  </r>
  <r>
    <x v="2"/>
    <x v="104"/>
    <n v="99.238"/>
    <n v="5.8"/>
    <n v="93.438000000000002"/>
  </r>
  <r>
    <x v="2"/>
    <x v="105"/>
    <n v="99.238"/>
    <n v="6.52"/>
    <n v="92.718000000000004"/>
  </r>
  <r>
    <x v="2"/>
    <x v="106"/>
    <n v="99.238"/>
    <n v="5.53"/>
    <n v="93.707999999999998"/>
  </r>
  <r>
    <x v="2"/>
    <x v="107"/>
    <n v="99.238"/>
    <n v="5.8"/>
    <n v="93.438000000000002"/>
  </r>
  <r>
    <x v="2"/>
    <x v="108"/>
    <n v="99.238"/>
    <n v="5.9"/>
    <n v="93.337999999999994"/>
  </r>
  <r>
    <x v="2"/>
    <x v="109"/>
    <n v="99.238"/>
    <n v="6.1"/>
    <n v="93.138000000000005"/>
  </r>
  <r>
    <x v="2"/>
    <x v="9"/>
    <n v="99.238"/>
    <n v="5.8"/>
    <n v="93.438000000000002"/>
  </r>
  <r>
    <x v="2"/>
    <x v="10"/>
    <n v="99.238"/>
    <n v="6"/>
    <n v="93.238"/>
  </r>
  <r>
    <x v="2"/>
    <x v="11"/>
    <n v="99.238"/>
    <n v="6"/>
    <n v="93.238"/>
  </r>
  <r>
    <x v="2"/>
    <x v="12"/>
    <n v="99.238"/>
    <n v="6"/>
    <n v="93.238"/>
  </r>
  <r>
    <x v="2"/>
    <x v="13"/>
    <n v="99.238"/>
    <n v="6"/>
    <n v="93.238"/>
  </r>
  <r>
    <x v="2"/>
    <x v="14"/>
    <n v="99.238"/>
    <n v="5.8"/>
    <n v="93.438000000000002"/>
  </r>
  <r>
    <x v="2"/>
    <x v="15"/>
    <n v="99.238"/>
    <n v="5.3"/>
    <n v="93.938000000000002"/>
  </r>
  <r>
    <x v="2"/>
    <x v="110"/>
    <n v="99.238"/>
    <n v="5.35"/>
    <n v="93.888000000000005"/>
  </r>
  <r>
    <x v="2"/>
    <x v="16"/>
    <n v="99.238"/>
    <n v="5.4"/>
    <n v="93.837999999999994"/>
  </r>
  <r>
    <x v="2"/>
    <x v="17"/>
    <n v="99.238"/>
    <n v="5.45"/>
    <n v="93.787999999999997"/>
  </r>
  <r>
    <x v="2"/>
    <x v="18"/>
    <n v="99.238"/>
    <n v="5.6"/>
    <n v="93.638000000000005"/>
  </r>
  <r>
    <x v="2"/>
    <x v="111"/>
    <n v="99.238"/>
    <n v="5.5"/>
    <n v="93.738"/>
  </r>
  <r>
    <x v="2"/>
    <x v="112"/>
    <n v="99.238"/>
    <n v="6.1"/>
    <n v="93.138000000000005"/>
  </r>
  <r>
    <x v="2"/>
    <x v="113"/>
    <n v="99.238"/>
    <n v="6.3"/>
    <n v="92.938000000000002"/>
  </r>
  <r>
    <x v="2"/>
    <x v="114"/>
    <n v="99.238"/>
    <n v="6.4"/>
    <n v="92.837999999999994"/>
  </r>
  <r>
    <x v="2"/>
    <x v="115"/>
    <n v="99.238"/>
    <n v="6.4"/>
    <n v="92.837999999999994"/>
  </r>
  <r>
    <x v="2"/>
    <x v="116"/>
    <n v="99.238"/>
    <n v="6.45"/>
    <n v="92.787999999999997"/>
  </r>
  <r>
    <x v="2"/>
    <x v="117"/>
    <n v="99.238"/>
    <n v="6"/>
    <n v="93.238"/>
  </r>
  <r>
    <x v="2"/>
    <x v="118"/>
    <n v="99.238"/>
    <n v="6"/>
    <n v="93.238"/>
  </r>
  <r>
    <x v="2"/>
    <x v="119"/>
    <n v="99.238"/>
    <n v="6.3"/>
    <n v="92.938000000000002"/>
  </r>
  <r>
    <x v="2"/>
    <x v="120"/>
    <n v="99.238"/>
    <n v="6"/>
    <n v="93.238"/>
  </r>
  <r>
    <x v="2"/>
    <x v="121"/>
    <n v="99.238"/>
    <n v="6"/>
    <n v="93.238"/>
  </r>
  <r>
    <x v="2"/>
    <x v="167"/>
    <n v="99.238"/>
    <n v="6.25"/>
    <n v="92.988"/>
  </r>
  <r>
    <x v="2"/>
    <x v="123"/>
    <n v="99.238"/>
    <n v="5.3"/>
    <n v="93.938000000000002"/>
  </r>
  <r>
    <x v="2"/>
    <x v="124"/>
    <n v="99.238"/>
    <n v="5.3"/>
    <n v="93.938000000000002"/>
  </r>
  <r>
    <x v="2"/>
    <x v="125"/>
    <n v="99.238"/>
    <n v="5.3"/>
    <n v="93.938000000000002"/>
  </r>
  <r>
    <x v="2"/>
    <x v="126"/>
    <n v="99.238"/>
    <n v="5.4"/>
    <n v="93.837999999999994"/>
  </r>
  <r>
    <x v="2"/>
    <x v="127"/>
    <n v="99.238"/>
    <n v="5.3"/>
    <n v="93.938000000000002"/>
  </r>
  <r>
    <x v="2"/>
    <x v="128"/>
    <n v="99.238"/>
    <n v="5.3"/>
    <n v="93.938000000000002"/>
  </r>
  <r>
    <x v="2"/>
    <x v="129"/>
    <n v="99.238"/>
    <n v="5.45"/>
    <n v="93.787999999999997"/>
  </r>
  <r>
    <x v="2"/>
    <x v="37"/>
    <n v="99.238"/>
    <n v="5.4"/>
    <n v="93.837999999999994"/>
  </r>
  <r>
    <x v="2"/>
    <x v="38"/>
    <n v="99.238"/>
    <n v="5.3"/>
    <n v="93.938000000000002"/>
  </r>
  <r>
    <x v="2"/>
    <x v="130"/>
    <n v="99.238"/>
    <n v="5.4"/>
    <n v="93.837999999999994"/>
  </r>
  <r>
    <x v="2"/>
    <x v="40"/>
    <n v="99.238"/>
    <n v="5.6"/>
    <n v="93.638000000000005"/>
  </r>
  <r>
    <x v="2"/>
    <x v="131"/>
    <n v="99.238"/>
    <n v="5.95"/>
    <n v="93.287999999999997"/>
  </r>
  <r>
    <x v="2"/>
    <x v="132"/>
    <n v="99.238"/>
    <n v="5.45"/>
    <n v="93.787999999999997"/>
  </r>
  <r>
    <x v="2"/>
    <x v="133"/>
    <n v="99.238"/>
    <n v="5.4"/>
    <n v="93.837999999999994"/>
  </r>
  <r>
    <x v="2"/>
    <x v="134"/>
    <n v="99.238"/>
    <n v="5.5"/>
    <n v="93.738"/>
  </r>
  <r>
    <x v="2"/>
    <x v="135"/>
    <n v="99.238"/>
    <n v="5.45"/>
    <n v="93.787999999999997"/>
  </r>
  <r>
    <x v="2"/>
    <x v="136"/>
    <n v="99.238"/>
    <n v="5.5"/>
    <n v="93.738"/>
  </r>
  <r>
    <x v="2"/>
    <x v="137"/>
    <n v="99.238"/>
    <n v="5.6"/>
    <n v="93.638000000000005"/>
  </r>
  <r>
    <x v="2"/>
    <x v="138"/>
    <n v="99.238"/>
    <n v="5.36"/>
    <n v="93.878"/>
  </r>
  <r>
    <x v="2"/>
    <x v="49"/>
    <n v="99.238"/>
    <n v="5.3"/>
    <n v="93.938000000000002"/>
  </r>
  <r>
    <x v="2"/>
    <x v="50"/>
    <n v="99.238"/>
    <n v="5.3"/>
    <n v="93.938000000000002"/>
  </r>
  <r>
    <x v="2"/>
    <x v="51"/>
    <n v="99.238"/>
    <n v="5.5"/>
    <n v="93.738"/>
  </r>
  <r>
    <x v="2"/>
    <x v="52"/>
    <n v="99.238"/>
    <n v="5.8"/>
    <n v="93.438000000000002"/>
  </r>
  <r>
    <x v="2"/>
    <x v="53"/>
    <n v="99.238"/>
    <n v="5.6"/>
    <n v="93.638000000000005"/>
  </r>
  <r>
    <x v="2"/>
    <x v="54"/>
    <n v="99.238"/>
    <n v="5.5"/>
    <n v="93.738"/>
  </r>
  <r>
    <x v="2"/>
    <x v="55"/>
    <n v="99.238"/>
    <n v="5.66"/>
    <n v="93.578000000000003"/>
  </r>
  <r>
    <x v="2"/>
    <x v="56"/>
    <n v="99.238"/>
    <n v="5.96"/>
    <n v="93.278000000000006"/>
  </r>
  <r>
    <x v="2"/>
    <x v="57"/>
    <n v="99.238"/>
    <n v="6.06"/>
    <n v="93.177999999999997"/>
  </r>
  <r>
    <x v="2"/>
    <x v="58"/>
    <n v="99.238"/>
    <n v="6.26"/>
    <n v="92.977999999999994"/>
  </r>
  <r>
    <x v="2"/>
    <x v="59"/>
    <n v="99.238"/>
    <n v="6.16"/>
    <n v="93.078000000000003"/>
  </r>
  <r>
    <x v="2"/>
    <x v="60"/>
    <n v="99.238"/>
    <n v="5.91"/>
    <n v="93.328000000000003"/>
  </r>
  <r>
    <x v="2"/>
    <x v="61"/>
    <n v="99.238"/>
    <n v="5.31"/>
    <n v="93.927999999999997"/>
  </r>
  <r>
    <x v="2"/>
    <x v="139"/>
    <n v="99.238"/>
    <n v="5.26"/>
    <n v="93.977999999999994"/>
  </r>
  <r>
    <x v="2"/>
    <x v="62"/>
    <n v="99.238"/>
    <n v="5.36"/>
    <n v="93.878"/>
  </r>
  <r>
    <x v="2"/>
    <x v="63"/>
    <n v="99.238"/>
    <n v="5.26"/>
    <n v="93.977999999999994"/>
  </r>
  <r>
    <x v="2"/>
    <x v="64"/>
    <n v="99.238"/>
    <n v="5.56"/>
    <n v="93.677999999999997"/>
  </r>
  <r>
    <x v="2"/>
    <x v="65"/>
    <n v="99.238"/>
    <n v="5.71"/>
    <n v="93.528000000000006"/>
  </r>
  <r>
    <x v="2"/>
    <x v="66"/>
    <n v="99.238"/>
    <n v="5.96"/>
    <n v="93.278000000000006"/>
  </r>
  <r>
    <x v="2"/>
    <x v="67"/>
    <n v="99.238"/>
    <n v="6.06"/>
    <n v="93.177999999999997"/>
  </r>
  <r>
    <x v="2"/>
    <x v="68"/>
    <n v="99.238"/>
    <n v="6.01"/>
    <n v="93.227999999999994"/>
  </r>
  <r>
    <x v="2"/>
    <x v="69"/>
    <n v="99.238"/>
    <n v="6.01"/>
    <n v="93.227999999999994"/>
  </r>
  <r>
    <x v="2"/>
    <x v="70"/>
    <n v="99.238"/>
    <n v="6.06"/>
    <n v="93.177999999999997"/>
  </r>
  <r>
    <x v="2"/>
    <x v="71"/>
    <n v="99.238"/>
    <n v="5.86"/>
    <n v="93.378"/>
  </r>
  <r>
    <x v="2"/>
    <x v="72"/>
    <n v="99.238"/>
    <n v="6.06"/>
    <n v="93.177999999999997"/>
  </r>
  <r>
    <x v="2"/>
    <x v="73"/>
    <n v="99.238"/>
    <n v="5.76"/>
    <n v="93.477999999999994"/>
  </r>
  <r>
    <x v="2"/>
    <x v="74"/>
    <n v="99.238"/>
    <n v="5.86"/>
    <n v="93.378"/>
  </r>
  <r>
    <x v="2"/>
    <x v="75"/>
    <n v="99.238"/>
    <n v="6.06"/>
    <n v="93.177999999999997"/>
  </r>
  <r>
    <x v="2"/>
    <x v="76"/>
    <n v="99.238"/>
    <n v="6.06"/>
    <n v="93.177999999999997"/>
  </r>
  <r>
    <x v="2"/>
    <x v="140"/>
    <n v="99.238"/>
    <n v="5.36"/>
    <n v="93.878"/>
  </r>
  <r>
    <x v="2"/>
    <x v="77"/>
    <n v="99.238"/>
    <n v="4.8600000000000003"/>
    <n v="94.378"/>
  </r>
  <r>
    <x v="2"/>
    <x v="79"/>
    <n v="99.238"/>
    <n v="6.26"/>
    <n v="92.977999999999994"/>
  </r>
  <r>
    <x v="2"/>
    <x v="80"/>
    <n v="99.238"/>
    <n v="6.86"/>
    <n v="92.378"/>
  </r>
  <r>
    <x v="2"/>
    <x v="81"/>
    <n v="99.238"/>
    <n v="6.86"/>
    <n v="92.378"/>
  </r>
  <r>
    <x v="2"/>
    <x v="82"/>
    <n v="99.238"/>
    <n v="6.76"/>
    <n v="92.477999999999994"/>
  </r>
  <r>
    <x v="2"/>
    <x v="141"/>
    <n v="99.238"/>
    <n v="6.86"/>
    <n v="92.378"/>
  </r>
  <r>
    <x v="2"/>
    <x v="83"/>
    <n v="99.238"/>
    <n v="6.26"/>
    <n v="92.977999999999994"/>
  </r>
  <r>
    <x v="2"/>
    <x v="84"/>
    <n v="99.238"/>
    <n v="6.86"/>
    <n v="92.378"/>
  </r>
  <r>
    <x v="2"/>
    <x v="85"/>
    <n v="99.238"/>
    <n v="6.26"/>
    <n v="92.977999999999994"/>
  </r>
  <r>
    <x v="2"/>
    <x v="86"/>
    <n v="99.238"/>
    <n v="5.79"/>
    <n v="93.447999999999993"/>
  </r>
  <r>
    <x v="2"/>
    <x v="142"/>
    <n v="99.238"/>
    <n v="6.16"/>
    <n v="93.078000000000003"/>
  </r>
  <r>
    <x v="2"/>
    <x v="143"/>
    <n v="99.238"/>
    <n v="6.26"/>
    <n v="92.977999999999994"/>
  </r>
  <r>
    <x v="2"/>
    <x v="144"/>
    <n v="99.238"/>
    <n v="6.41"/>
    <n v="92.828000000000003"/>
  </r>
  <r>
    <x v="2"/>
    <x v="145"/>
    <n v="99.238"/>
    <n v="6.26"/>
    <n v="92.977999999999994"/>
  </r>
  <r>
    <x v="2"/>
    <x v="146"/>
    <n v="99.238"/>
    <n v="6.16"/>
    <n v="93.078000000000003"/>
  </r>
  <r>
    <x v="2"/>
    <x v="147"/>
    <n v="99.238"/>
    <n v="6.26"/>
    <n v="92.977999999999994"/>
  </r>
  <r>
    <x v="2"/>
    <x v="148"/>
    <n v="99.238"/>
    <n v="5.46"/>
    <n v="93.778000000000006"/>
  </r>
  <r>
    <x v="2"/>
    <x v="149"/>
    <n v="99.238"/>
    <n v="4.51"/>
    <n v="94.727999999999994"/>
  </r>
  <r>
    <x v="2"/>
    <x v="150"/>
    <n v="99.238"/>
    <n v="6.06"/>
    <n v="93.177999999999997"/>
  </r>
  <r>
    <x v="2"/>
    <x v="151"/>
    <n v="99.238"/>
    <n v="6.11"/>
    <n v="93.128"/>
  </r>
  <r>
    <x v="2"/>
    <x v="152"/>
    <n v="99.238"/>
    <n v="6.11"/>
    <n v="93.128"/>
  </r>
  <r>
    <x v="2"/>
    <x v="153"/>
    <n v="99.238"/>
    <n v="6.16"/>
    <n v="93.078000000000003"/>
  </r>
  <r>
    <x v="2"/>
    <x v="154"/>
    <n v="99.238"/>
    <n v="6.16"/>
    <n v="93.078000000000003"/>
  </r>
  <r>
    <x v="2"/>
    <x v="155"/>
    <n v="99.238"/>
    <n v="5.96"/>
    <n v="93.278000000000006"/>
  </r>
  <r>
    <x v="2"/>
    <x v="156"/>
    <n v="99.238"/>
    <n v="6.06"/>
    <n v="93.177999999999997"/>
  </r>
  <r>
    <x v="2"/>
    <x v="157"/>
    <n v="99.238"/>
    <n v="6.11"/>
    <n v="93.128"/>
  </r>
  <r>
    <x v="2"/>
    <x v="158"/>
    <n v="99.238"/>
    <n v="6.01"/>
    <n v="93.227999999999994"/>
  </r>
  <r>
    <x v="2"/>
    <x v="159"/>
    <n v="99.238"/>
    <n v="6.06"/>
    <n v="93.177999999999997"/>
  </r>
  <r>
    <x v="2"/>
    <x v="160"/>
    <n v="99.238"/>
    <n v="5.86"/>
    <n v="93.378"/>
  </r>
  <r>
    <x v="2"/>
    <x v="161"/>
    <n v="99.238"/>
    <n v="5.46"/>
    <n v="93.778000000000006"/>
  </r>
  <r>
    <x v="2"/>
    <x v="162"/>
    <n v="99.238"/>
    <n v="6.86"/>
    <n v="92.378"/>
  </r>
  <r>
    <x v="2"/>
    <x v="163"/>
    <n v="99.238"/>
    <n v="5.79"/>
    <n v="93.447999999999993"/>
  </r>
  <r>
    <x v="2"/>
    <x v="164"/>
    <n v="99.238"/>
    <n v="6.26"/>
    <n v="92.977999999999994"/>
  </r>
  <r>
    <x v="2"/>
    <x v="165"/>
    <n v="99.238"/>
    <n v="6.16"/>
    <n v="93.078000000000003"/>
  </r>
  <r>
    <x v="2"/>
    <x v="166"/>
    <n v="99.238"/>
    <n v="6.16"/>
    <n v="93.078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BE7BB-6BF6-4D74-8CF9-9B73D6966E40}" name="Tabella pivot1" cacheId="1657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HS9" firstHeaderRow="1" firstDataRow="3" firstDataCol="1"/>
  <pivotFields count="10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2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sd="0" x="2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9"/>
    <field x="3"/>
  </colFields>
  <colItems count="226">
    <i>
      <x v="1"/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3"/>
      <x v="1"/>
    </i>
    <i r="1">
      <x v="2"/>
    </i>
    <i r="1">
      <x v="3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5"/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  <x v="1"/>
    </i>
    <i r="1">
      <x v="2"/>
    </i>
    <i r="1">
      <x v="3"/>
    </i>
    <i r="1">
      <x v="4"/>
    </i>
    <i r="1">
      <x v="5"/>
    </i>
    <i t="grand">
      <x/>
    </i>
  </colItems>
  <dataFields count="1">
    <dataField name="Conteggio di MISURA SOGGIACENZA [m]" fld="6" subtotal="count" baseField="9" baseItem="1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21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82E0A-B16C-452F-BD8D-93910494FFED}" name="Tabella pivot7" cacheId="16578" applyNumberFormats="0" applyBorderFormats="0" applyFontFormats="0" applyPatternFormats="0" applyAlignmentFormats="0" applyWidthHeightFormats="1" dataCaption="Valori" tag="e3a14dd1-f7a2-4515-8736-1279ebe093cf" updatedVersion="7" minRefreshableVersion="3" useAutoFormatting="1" rowGrandTotals="0" colGrandTotals="0" itemPrintTitles="1" createdVersion="7" indent="0" outline="1" outlineData="1" multipleFieldFilters="0">
  <location ref="Y1:AW6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2">
    <field x="1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dataFields count="2">
    <dataField fld="2" subtotal="count" baseField="0" baseItem="0"/>
    <dataField fld="3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 1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EF20-BFBD-41FB-A947-2416D9A02A83}" name="Tabella pivot15" cacheId="16577" applyNumberFormats="0" applyBorderFormats="0" applyFontFormats="0" applyPatternFormats="0" applyAlignmentFormats="0" applyWidthHeightFormats="1" dataCaption="Valori" tag="043530b7-4ac2-4ec7-a2e8-acc24baae272" updatedVersion="7" minRefreshableVersion="3" useAutoFormatting="1" itemPrintTitles="1" createdVersion="7" indent="0" outline="1" outlineData="1" multipleFieldFilters="0">
  <location ref="S1:W5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484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1D7F7-D790-48A4-832C-AA0317C64F2A}" name="Tabella pivot14" cacheId="1657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G1:EL7" firstHeaderRow="1" firstDataRow="3" firstDataCol="1"/>
  <pivotFields count="7">
    <pivotField axis="axisRow" showAll="0">
      <items count="4">
        <item x="0"/>
        <item x="1"/>
        <item x="2"/>
        <item t="default"/>
      </items>
    </pivotField>
    <pivotField axis="axisCol" numFmtId="14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defaultSubtotal="0">
      <items count="1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6"/>
    <field x="1"/>
  </colFields>
  <colItems count="135">
    <i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t="grand">
      <x/>
    </i>
  </colItems>
  <dataFields count="1">
    <dataField name="Conteggio di MISURA SOGGIACENZA [m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F25DF-23BF-4669-8BDA-B909D8D9DA1B}" name="Tabella pivot2" cacheId="16576" applyNumberFormats="0" applyBorderFormats="0" applyFontFormats="0" applyPatternFormats="0" applyAlignmentFormats="0" applyWidthHeightFormats="1" dataCaption="Valori" missingCaption="0" updatedVersion="7" minRefreshableVersion="3" useAutoFormatting="1" itemPrintTitles="1" createdVersion="7" indent="0" outline="1" outlineData="1" multipleFieldFilters="0">
  <location ref="G19:S25" firstHeaderRow="1" firstDataRow="3" firstDataCol="1"/>
  <pivotFields count="7">
    <pivotField axis="axisRow" showAll="0">
      <items count="4">
        <item x="0"/>
        <item x="1"/>
        <item x="2"/>
        <item t="default"/>
      </items>
    </pivotField>
    <pivotField axis="axisCol" numFmtId="14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6"/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MISURA SOGGIACENZA [m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CB7AF-3C4E-4BF3-A633-FB18C038FB9A}" name="Tabella pivot1" cacheId="16575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394" firstHeaderRow="1" firstDataRow="1" firstDataCol="1"/>
  <pivotFields count="7">
    <pivotField axis="axisRow" subtotalTop="0" defaultSubtotal="0">
      <items count="3">
        <item x="0"/>
        <item x="1"/>
        <item x="2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defaultSubtotal="0">
      <items count="12">
        <item h="1" sd="0" x="0"/>
        <item x="1"/>
        <item x="2"/>
        <item x="3"/>
        <item x="4"/>
        <item x="5"/>
        <item x="6"/>
        <item x="7"/>
        <item x="8"/>
        <item x="9"/>
        <item x="10"/>
        <item h="1" sd="0" x="11"/>
      </items>
    </pivotField>
  </pivotFields>
  <rowFields count="3">
    <field x="0"/>
    <field x="6"/>
    <field x="1"/>
  </rowFields>
  <rowItems count="393">
    <i>
      <x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B176-C96A-4C55-933B-07909DB8210F}">
  <dimension ref="A1:Y8"/>
  <sheetViews>
    <sheetView topLeftCell="F1" zoomScale="60" zoomScaleNormal="60" workbookViewId="0">
      <selection activeCell="U5" sqref="U5"/>
    </sheetView>
  </sheetViews>
  <sheetFormatPr defaultColWidth="20.85546875" defaultRowHeight="14.45"/>
  <sheetData>
    <row r="1" spans="1:25" ht="29.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</row>
    <row r="2" spans="1:25" ht="56.1">
      <c r="A2" s="10" t="s">
        <v>25</v>
      </c>
      <c r="B2" s="10" t="s">
        <v>26</v>
      </c>
      <c r="C2" s="11" t="s">
        <v>27</v>
      </c>
      <c r="D2" s="10" t="s">
        <v>28</v>
      </c>
      <c r="E2" s="10">
        <v>3</v>
      </c>
      <c r="F2" s="10">
        <v>2</v>
      </c>
      <c r="G2" s="10" t="s">
        <v>29</v>
      </c>
      <c r="H2" s="12">
        <v>38718</v>
      </c>
      <c r="I2" s="10">
        <v>533273</v>
      </c>
      <c r="J2" s="10">
        <v>5024618</v>
      </c>
      <c r="K2" s="13">
        <v>86.921999999999997</v>
      </c>
      <c r="L2" s="13">
        <v>87.162000000000006</v>
      </c>
      <c r="M2" s="13">
        <v>-0.24</v>
      </c>
      <c r="N2" s="13">
        <v>55</v>
      </c>
      <c r="O2" s="10" t="s">
        <v>30</v>
      </c>
      <c r="P2" s="13">
        <v>41.5</v>
      </c>
      <c r="Q2" s="13">
        <v>50.5</v>
      </c>
      <c r="R2" s="13" t="s">
        <v>31</v>
      </c>
      <c r="S2" s="13" t="s">
        <v>32</v>
      </c>
      <c r="T2" s="10" t="s">
        <v>33</v>
      </c>
      <c r="U2" s="14" t="s">
        <v>34</v>
      </c>
      <c r="V2" s="14" t="s">
        <v>35</v>
      </c>
      <c r="W2" s="15" t="s">
        <v>36</v>
      </c>
      <c r="X2" s="16"/>
      <c r="Y2" s="17"/>
    </row>
    <row r="3" spans="1:25" ht="56.1">
      <c r="A3" s="10" t="s">
        <v>25</v>
      </c>
      <c r="B3" s="10" t="s">
        <v>37</v>
      </c>
      <c r="C3" s="11" t="s">
        <v>38</v>
      </c>
      <c r="D3" s="10" t="s">
        <v>39</v>
      </c>
      <c r="E3" s="10">
        <v>1</v>
      </c>
      <c r="F3" s="10">
        <v>2</v>
      </c>
      <c r="G3" s="10" t="s">
        <v>29</v>
      </c>
      <c r="H3" s="12">
        <v>39142</v>
      </c>
      <c r="I3" s="10">
        <v>536223</v>
      </c>
      <c r="J3" s="10">
        <v>5032262</v>
      </c>
      <c r="K3" s="13">
        <v>99.238</v>
      </c>
      <c r="L3" s="13">
        <v>98.783000000000001</v>
      </c>
      <c r="M3" s="13">
        <v>0.45500000000000002</v>
      </c>
      <c r="N3" s="13">
        <v>41</v>
      </c>
      <c r="O3" s="10" t="s">
        <v>30</v>
      </c>
      <c r="P3" s="13">
        <v>29</v>
      </c>
      <c r="Q3" s="13">
        <v>41</v>
      </c>
      <c r="R3" s="13" t="s">
        <v>31</v>
      </c>
      <c r="S3" s="13" t="s">
        <v>32</v>
      </c>
      <c r="T3" s="10" t="s">
        <v>33</v>
      </c>
      <c r="U3" s="14" t="s">
        <v>34</v>
      </c>
      <c r="V3" s="14" t="s">
        <v>35</v>
      </c>
      <c r="W3" s="15" t="s">
        <v>36</v>
      </c>
      <c r="X3" s="16"/>
      <c r="Y3" s="17"/>
    </row>
    <row r="4" spans="1:25" ht="56.1">
      <c r="A4" s="10" t="s">
        <v>25</v>
      </c>
      <c r="B4" s="10" t="s">
        <v>40</v>
      </c>
      <c r="C4" s="11" t="s">
        <v>41</v>
      </c>
      <c r="D4" s="10" t="s">
        <v>42</v>
      </c>
      <c r="E4" s="10">
        <v>2</v>
      </c>
      <c r="F4" s="10"/>
      <c r="G4" s="10" t="s">
        <v>29</v>
      </c>
      <c r="H4" s="12">
        <v>38718</v>
      </c>
      <c r="I4" s="10">
        <v>531423</v>
      </c>
      <c r="J4" s="10">
        <v>5021560</v>
      </c>
      <c r="K4" s="13" t="s">
        <v>43</v>
      </c>
      <c r="L4" s="13">
        <v>85.28</v>
      </c>
      <c r="M4" s="13" t="s">
        <v>43</v>
      </c>
      <c r="N4" s="13">
        <v>30</v>
      </c>
      <c r="O4" s="10" t="s">
        <v>43</v>
      </c>
      <c r="P4" s="13" t="s">
        <v>43</v>
      </c>
      <c r="Q4" s="13" t="s">
        <v>43</v>
      </c>
      <c r="R4" s="13" t="s">
        <v>44</v>
      </c>
      <c r="S4" s="13" t="s">
        <v>32</v>
      </c>
      <c r="T4" s="10" t="s">
        <v>33</v>
      </c>
      <c r="U4" s="14" t="s">
        <v>34</v>
      </c>
      <c r="V4" s="14" t="s">
        <v>35</v>
      </c>
      <c r="W4" s="15" t="s">
        <v>36</v>
      </c>
      <c r="X4" s="16"/>
      <c r="Y4" s="17"/>
    </row>
    <row r="5" spans="1:25" ht="56.1">
      <c r="A5" s="10" t="s">
        <v>25</v>
      </c>
      <c r="B5" s="10" t="s">
        <v>45</v>
      </c>
      <c r="C5" s="11" t="s">
        <v>46</v>
      </c>
      <c r="D5" s="10" t="s">
        <v>47</v>
      </c>
      <c r="E5" s="10">
        <v>2</v>
      </c>
      <c r="F5" s="10"/>
      <c r="G5" s="10" t="s">
        <v>29</v>
      </c>
      <c r="H5" s="12">
        <v>38718</v>
      </c>
      <c r="I5" s="10">
        <v>533952</v>
      </c>
      <c r="J5" s="10">
        <v>5028705</v>
      </c>
      <c r="K5" s="13" t="s">
        <v>43</v>
      </c>
      <c r="L5" s="13">
        <v>95.03</v>
      </c>
      <c r="M5" s="13" t="s">
        <v>43</v>
      </c>
      <c r="N5" s="13">
        <v>61</v>
      </c>
      <c r="O5" s="10" t="s">
        <v>48</v>
      </c>
      <c r="P5" s="13">
        <v>31</v>
      </c>
      <c r="Q5" s="13">
        <v>55</v>
      </c>
      <c r="R5" s="13" t="s">
        <v>31</v>
      </c>
      <c r="S5" s="13" t="s">
        <v>32</v>
      </c>
      <c r="T5" s="10" t="s">
        <v>33</v>
      </c>
      <c r="U5" s="14" t="s">
        <v>34</v>
      </c>
      <c r="V5" s="14" t="s">
        <v>35</v>
      </c>
      <c r="W5" s="15" t="s">
        <v>36</v>
      </c>
      <c r="X5" s="16"/>
      <c r="Y5" s="17"/>
    </row>
    <row r="6" spans="1:25" ht="56.1">
      <c r="A6" s="10" t="s">
        <v>49</v>
      </c>
      <c r="B6" s="10" t="s">
        <v>50</v>
      </c>
      <c r="C6" s="11" t="s">
        <v>51</v>
      </c>
      <c r="D6" s="10" t="s">
        <v>52</v>
      </c>
      <c r="E6" s="10">
        <v>1</v>
      </c>
      <c r="F6" s="10">
        <v>2</v>
      </c>
      <c r="G6" s="10" t="s">
        <v>29</v>
      </c>
      <c r="H6" s="12">
        <v>38353</v>
      </c>
      <c r="I6" s="10">
        <v>530914</v>
      </c>
      <c r="J6" s="10">
        <v>5030976</v>
      </c>
      <c r="K6" s="13">
        <v>97.739000000000004</v>
      </c>
      <c r="L6" s="13">
        <v>97.739000000000004</v>
      </c>
      <c r="M6" s="13">
        <v>0</v>
      </c>
      <c r="N6" s="13">
        <v>43</v>
      </c>
      <c r="O6" s="10" t="s">
        <v>53</v>
      </c>
      <c r="P6" s="13">
        <v>14</v>
      </c>
      <c r="Q6" s="13">
        <v>39</v>
      </c>
      <c r="R6" s="13" t="s">
        <v>54</v>
      </c>
      <c r="S6" s="13" t="s">
        <v>32</v>
      </c>
      <c r="T6" s="10" t="s">
        <v>33</v>
      </c>
      <c r="U6" s="14" t="s">
        <v>34</v>
      </c>
      <c r="V6" s="14" t="s">
        <v>35</v>
      </c>
      <c r="W6" s="15" t="s">
        <v>36</v>
      </c>
      <c r="X6" s="16"/>
      <c r="Y6" s="17"/>
    </row>
    <row r="7" spans="1:25" ht="56.1">
      <c r="A7" s="10" t="s">
        <v>49</v>
      </c>
      <c r="B7" s="10" t="s">
        <v>50</v>
      </c>
      <c r="C7" s="11" t="s">
        <v>55</v>
      </c>
      <c r="D7" s="10" t="s">
        <v>56</v>
      </c>
      <c r="E7" s="10">
        <v>2</v>
      </c>
      <c r="F7" s="10"/>
      <c r="G7" s="10" t="s">
        <v>29</v>
      </c>
      <c r="H7" s="12">
        <v>38718</v>
      </c>
      <c r="I7" s="10">
        <v>529722</v>
      </c>
      <c r="J7" s="10">
        <v>5030665</v>
      </c>
      <c r="K7" s="13" t="s">
        <v>43</v>
      </c>
      <c r="L7" s="13">
        <v>98.76</v>
      </c>
      <c r="M7" s="13" t="s">
        <v>43</v>
      </c>
      <c r="N7" s="13">
        <v>40</v>
      </c>
      <c r="O7" s="10" t="s">
        <v>57</v>
      </c>
      <c r="P7" s="13">
        <v>18</v>
      </c>
      <c r="Q7" s="13">
        <v>38.5</v>
      </c>
      <c r="R7" s="13" t="s">
        <v>58</v>
      </c>
      <c r="S7" s="13" t="s">
        <v>32</v>
      </c>
      <c r="T7" s="10" t="s">
        <v>33</v>
      </c>
      <c r="U7" s="14" t="s">
        <v>34</v>
      </c>
      <c r="V7" s="14" t="s">
        <v>35</v>
      </c>
      <c r="W7" s="15" t="s">
        <v>36</v>
      </c>
      <c r="X7" s="16"/>
      <c r="Y7" s="17"/>
    </row>
    <row r="8" spans="1:25" ht="56.1">
      <c r="A8" s="10" t="s">
        <v>49</v>
      </c>
      <c r="B8" s="10" t="s">
        <v>59</v>
      </c>
      <c r="C8" s="11" t="s">
        <v>60</v>
      </c>
      <c r="D8" s="10" t="s">
        <v>61</v>
      </c>
      <c r="E8" s="10">
        <v>2</v>
      </c>
      <c r="F8" s="10"/>
      <c r="G8" s="10" t="s">
        <v>29</v>
      </c>
      <c r="H8" s="12">
        <v>40848</v>
      </c>
      <c r="I8" s="10">
        <v>528183</v>
      </c>
      <c r="J8" s="10">
        <v>5028430</v>
      </c>
      <c r="K8" s="13" t="s">
        <v>43</v>
      </c>
      <c r="L8" s="13">
        <v>95.39</v>
      </c>
      <c r="M8" s="13" t="s">
        <v>43</v>
      </c>
      <c r="N8" s="13">
        <v>40</v>
      </c>
      <c r="O8" s="10" t="s">
        <v>30</v>
      </c>
      <c r="P8" s="13">
        <v>26</v>
      </c>
      <c r="Q8" s="13">
        <v>38</v>
      </c>
      <c r="R8" s="13" t="s">
        <v>54</v>
      </c>
      <c r="S8" s="13" t="s">
        <v>32</v>
      </c>
      <c r="T8" s="10" t="s">
        <v>33</v>
      </c>
      <c r="U8" s="14" t="s">
        <v>34</v>
      </c>
      <c r="V8" s="14" t="s">
        <v>35</v>
      </c>
      <c r="W8" s="15" t="s">
        <v>36</v>
      </c>
      <c r="X8" s="16"/>
      <c r="Y8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F515-1DF5-4DCC-9E18-4E96FA10CA02}">
  <dimension ref="A3:HS9"/>
  <sheetViews>
    <sheetView workbookViewId="0">
      <selection activeCell="A3" sqref="A3"/>
    </sheetView>
  </sheetViews>
  <sheetFormatPr defaultRowHeight="14.45"/>
  <cols>
    <col min="1" max="1" width="35.85546875" bestFit="1" customWidth="1"/>
    <col min="2" max="2" width="20.140625" bestFit="1" customWidth="1"/>
    <col min="3" max="3" width="4" bestFit="1" customWidth="1"/>
    <col min="4" max="4" width="4.42578125" bestFit="1" customWidth="1"/>
    <col min="5" max="5" width="4.85546875" bestFit="1" customWidth="1"/>
    <col min="6" max="6" width="3.85546875" bestFit="1" customWidth="1"/>
    <col min="7" max="7" width="4.42578125" bestFit="1" customWidth="1"/>
    <col min="8" max="8" width="4.140625" bestFit="1" customWidth="1"/>
    <col min="9" max="9" width="3.85546875" bestFit="1" customWidth="1"/>
    <col min="10" max="10" width="4.140625" bestFit="1" customWidth="1"/>
    <col min="11" max="11" width="7" bestFit="1" customWidth="1"/>
    <col min="12" max="12" width="4" bestFit="1" customWidth="1"/>
    <col min="13" max="13" width="4.42578125" bestFit="1" customWidth="1"/>
    <col min="14" max="14" width="4" bestFit="1" customWidth="1"/>
    <col min="15" max="15" width="4.85546875" bestFit="1" customWidth="1"/>
    <col min="16" max="16" width="3.85546875" bestFit="1" customWidth="1"/>
    <col min="17" max="17" width="3.140625" bestFit="1" customWidth="1"/>
    <col min="18" max="18" width="4.140625" bestFit="1" customWidth="1"/>
    <col min="19" max="19" width="7" bestFit="1" customWidth="1"/>
    <col min="20" max="20" width="4" bestFit="1" customWidth="1"/>
    <col min="21" max="22" width="4.42578125" bestFit="1" customWidth="1"/>
    <col min="23" max="23" width="4.140625" bestFit="1" customWidth="1"/>
    <col min="24" max="24" width="3.85546875" bestFit="1" customWidth="1"/>
    <col min="25" max="25" width="4.42578125" bestFit="1" customWidth="1"/>
    <col min="26" max="26" width="4.140625" bestFit="1" customWidth="1"/>
    <col min="27" max="27" width="7" bestFit="1" customWidth="1"/>
    <col min="28" max="28" width="4" bestFit="1" customWidth="1"/>
    <col min="29" max="29" width="4.42578125" bestFit="1" customWidth="1"/>
    <col min="30" max="30" width="4" bestFit="1" customWidth="1"/>
    <col min="31" max="31" width="4.85546875" bestFit="1" customWidth="1"/>
    <col min="32" max="32" width="3.85546875" bestFit="1" customWidth="1"/>
    <col min="33" max="33" width="4.42578125" bestFit="1" customWidth="1"/>
    <col min="34" max="34" width="4.140625" bestFit="1" customWidth="1"/>
    <col min="35" max="35" width="3.85546875" bestFit="1" customWidth="1"/>
    <col min="36" max="36" width="4.42578125" bestFit="1" customWidth="1"/>
    <col min="37" max="37" width="4.140625" bestFit="1" customWidth="1"/>
    <col min="38" max="38" width="7" bestFit="1" customWidth="1"/>
    <col min="39" max="39" width="4.42578125" bestFit="1" customWidth="1"/>
    <col min="40" max="40" width="3.85546875" bestFit="1" customWidth="1"/>
    <col min="41" max="41" width="3.140625" bestFit="1" customWidth="1"/>
    <col min="42" max="42" width="4.140625" bestFit="1" customWidth="1"/>
    <col min="43" max="43" width="3.85546875" bestFit="1" customWidth="1"/>
    <col min="44" max="44" width="4.42578125" bestFit="1" customWidth="1"/>
    <col min="45" max="45" width="4.140625" bestFit="1" customWidth="1"/>
    <col min="46" max="46" width="7" bestFit="1" customWidth="1"/>
    <col min="47" max="47" width="4" bestFit="1" customWidth="1"/>
    <col min="48" max="48" width="4.42578125" bestFit="1" customWidth="1"/>
    <col min="49" max="49" width="4" bestFit="1" customWidth="1"/>
    <col min="50" max="50" width="4.85546875" bestFit="1" customWidth="1"/>
    <col min="51" max="51" width="3.85546875" bestFit="1" customWidth="1"/>
    <col min="52" max="52" width="3.140625" bestFit="1" customWidth="1"/>
    <col min="53" max="53" width="4.42578125" bestFit="1" customWidth="1"/>
    <col min="54" max="54" width="4.140625" bestFit="1" customWidth="1"/>
    <col min="55" max="55" width="3.85546875" bestFit="1" customWidth="1"/>
    <col min="56" max="56" width="4.42578125" bestFit="1" customWidth="1"/>
    <col min="57" max="57" width="4.140625" bestFit="1" customWidth="1"/>
    <col min="58" max="58" width="7" bestFit="1" customWidth="1"/>
    <col min="59" max="59" width="4" bestFit="1" customWidth="1"/>
    <col min="60" max="60" width="4.42578125" bestFit="1" customWidth="1"/>
    <col min="61" max="61" width="4" bestFit="1" customWidth="1"/>
    <col min="62" max="62" width="4.85546875" bestFit="1" customWidth="1"/>
    <col min="63" max="63" width="3.85546875" bestFit="1" customWidth="1"/>
    <col min="64" max="64" width="4.42578125" bestFit="1" customWidth="1"/>
    <col min="65" max="65" width="4.140625" bestFit="1" customWidth="1"/>
    <col min="66" max="66" width="3.85546875" bestFit="1" customWidth="1"/>
    <col min="67" max="67" width="4.42578125" bestFit="1" customWidth="1"/>
    <col min="68" max="68" width="4.140625" bestFit="1" customWidth="1"/>
    <col min="69" max="69" width="7" bestFit="1" customWidth="1"/>
    <col min="70" max="70" width="4.42578125" bestFit="1" customWidth="1"/>
    <col min="71" max="71" width="4" bestFit="1" customWidth="1"/>
    <col min="72" max="72" width="4.85546875" bestFit="1" customWidth="1"/>
    <col min="73" max="73" width="3.85546875" bestFit="1" customWidth="1"/>
    <col min="74" max="74" width="4.42578125" bestFit="1" customWidth="1"/>
    <col min="75" max="75" width="4.140625" bestFit="1" customWidth="1"/>
    <col min="76" max="76" width="3.85546875" bestFit="1" customWidth="1"/>
    <col min="77" max="77" width="4.42578125" bestFit="1" customWidth="1"/>
    <col min="78" max="78" width="4.140625" bestFit="1" customWidth="1"/>
    <col min="79" max="79" width="7" bestFit="1" customWidth="1"/>
    <col min="80" max="80" width="4" bestFit="1" customWidth="1"/>
    <col min="81" max="81" width="4.42578125" bestFit="1" customWidth="1"/>
    <col min="82" max="82" width="4" bestFit="1" customWidth="1"/>
    <col min="83" max="83" width="4.85546875" bestFit="1" customWidth="1"/>
    <col min="84" max="84" width="3.85546875" bestFit="1" customWidth="1"/>
    <col min="85" max="85" width="3.140625" bestFit="1" customWidth="1"/>
    <col min="86" max="86" width="4.42578125" bestFit="1" customWidth="1"/>
    <col min="87" max="87" width="4.140625" bestFit="1" customWidth="1"/>
    <col min="88" max="88" width="3.85546875" bestFit="1" customWidth="1"/>
    <col min="89" max="89" width="4.42578125" bestFit="1" customWidth="1"/>
    <col min="90" max="90" width="4.140625" bestFit="1" customWidth="1"/>
    <col min="91" max="91" width="7" bestFit="1" customWidth="1"/>
    <col min="92" max="92" width="4" bestFit="1" customWidth="1"/>
    <col min="93" max="93" width="4.42578125" bestFit="1" customWidth="1"/>
    <col min="94" max="94" width="4" bestFit="1" customWidth="1"/>
    <col min="95" max="95" width="4.85546875" bestFit="1" customWidth="1"/>
    <col min="96" max="96" width="3.85546875" bestFit="1" customWidth="1"/>
    <col min="97" max="97" width="3.140625" bestFit="1" customWidth="1"/>
    <col min="98" max="98" width="4.42578125" bestFit="1" customWidth="1"/>
    <col min="99" max="99" width="4.140625" bestFit="1" customWidth="1"/>
    <col min="100" max="100" width="3.85546875" bestFit="1" customWidth="1"/>
    <col min="101" max="101" width="4.140625" bestFit="1" customWidth="1"/>
    <col min="102" max="102" width="7" bestFit="1" customWidth="1"/>
    <col min="103" max="103" width="4" bestFit="1" customWidth="1"/>
    <col min="104" max="104" width="4.42578125" bestFit="1" customWidth="1"/>
    <col min="105" max="105" width="4" bestFit="1" customWidth="1"/>
    <col min="106" max="106" width="4.85546875" bestFit="1" customWidth="1"/>
    <col min="107" max="107" width="3.85546875" bestFit="1" customWidth="1"/>
    <col min="108" max="108" width="3.140625" bestFit="1" customWidth="1"/>
    <col min="109" max="109" width="4.42578125" bestFit="1" customWidth="1"/>
    <col min="110" max="110" width="4.140625" bestFit="1" customWidth="1"/>
    <col min="111" max="111" width="3.85546875" bestFit="1" customWidth="1"/>
    <col min="112" max="112" width="4.42578125" bestFit="1" customWidth="1"/>
    <col min="113" max="113" width="4.140625" bestFit="1" customWidth="1"/>
    <col min="114" max="114" width="7" bestFit="1" customWidth="1"/>
    <col min="115" max="115" width="4" bestFit="1" customWidth="1"/>
    <col min="116" max="116" width="4.42578125" bestFit="1" customWidth="1"/>
    <col min="117" max="117" width="4" bestFit="1" customWidth="1"/>
    <col min="118" max="118" width="4.85546875" bestFit="1" customWidth="1"/>
    <col min="119" max="119" width="3.85546875" bestFit="1" customWidth="1"/>
    <col min="120" max="120" width="3.140625" bestFit="1" customWidth="1"/>
    <col min="121" max="121" width="4.42578125" bestFit="1" customWidth="1"/>
    <col min="122" max="122" width="4.140625" bestFit="1" customWidth="1"/>
    <col min="123" max="123" width="3.85546875" bestFit="1" customWidth="1"/>
    <col min="124" max="124" width="4.42578125" bestFit="1" customWidth="1"/>
    <col min="125" max="125" width="4.140625" bestFit="1" customWidth="1"/>
    <col min="126" max="126" width="7" bestFit="1" customWidth="1"/>
    <col min="127" max="127" width="4" bestFit="1" customWidth="1"/>
    <col min="128" max="128" width="4.42578125" bestFit="1" customWidth="1"/>
    <col min="129" max="129" width="4" bestFit="1" customWidth="1"/>
    <col min="130" max="130" width="4.85546875" bestFit="1" customWidth="1"/>
    <col min="131" max="131" width="3.85546875" bestFit="1" customWidth="1"/>
    <col min="132" max="132" width="3.140625" bestFit="1" customWidth="1"/>
    <col min="133" max="133" width="4.42578125" bestFit="1" customWidth="1"/>
    <col min="134" max="134" width="4.140625" bestFit="1" customWidth="1"/>
    <col min="135" max="135" width="3.85546875" bestFit="1" customWidth="1"/>
    <col min="136" max="136" width="4.42578125" bestFit="1" customWidth="1"/>
    <col min="137" max="137" width="4.140625" bestFit="1" customWidth="1"/>
    <col min="138" max="138" width="7" bestFit="1" customWidth="1"/>
    <col min="139" max="139" width="4" bestFit="1" customWidth="1"/>
    <col min="140" max="140" width="4.42578125" bestFit="1" customWidth="1"/>
    <col min="141" max="141" width="4" bestFit="1" customWidth="1"/>
    <col min="142" max="142" width="4.85546875" bestFit="1" customWidth="1"/>
    <col min="143" max="143" width="3.85546875" bestFit="1" customWidth="1"/>
    <col min="144" max="144" width="3.140625" bestFit="1" customWidth="1"/>
    <col min="145" max="145" width="4.42578125" bestFit="1" customWidth="1"/>
    <col min="146" max="146" width="4.140625" bestFit="1" customWidth="1"/>
    <col min="147" max="147" width="3.85546875" bestFit="1" customWidth="1"/>
    <col min="148" max="148" width="4.42578125" bestFit="1" customWidth="1"/>
    <col min="149" max="149" width="4.140625" bestFit="1" customWidth="1"/>
    <col min="150" max="150" width="7" bestFit="1" customWidth="1"/>
    <col min="151" max="151" width="4" bestFit="1" customWidth="1"/>
    <col min="152" max="152" width="4.42578125" bestFit="1" customWidth="1"/>
    <col min="153" max="153" width="4" bestFit="1" customWidth="1"/>
    <col min="154" max="154" width="4.85546875" bestFit="1" customWidth="1"/>
    <col min="155" max="155" width="3.85546875" bestFit="1" customWidth="1"/>
    <col min="156" max="156" width="3.140625" bestFit="1" customWidth="1"/>
    <col min="157" max="157" width="4.42578125" bestFit="1" customWidth="1"/>
    <col min="158" max="158" width="4.140625" bestFit="1" customWidth="1"/>
    <col min="159" max="159" width="3.85546875" bestFit="1" customWidth="1"/>
    <col min="160" max="160" width="4.42578125" bestFit="1" customWidth="1"/>
    <col min="161" max="161" width="4.140625" bestFit="1" customWidth="1"/>
    <col min="162" max="162" width="7" bestFit="1" customWidth="1"/>
    <col min="163" max="163" width="4" bestFit="1" customWidth="1"/>
    <col min="164" max="164" width="4.42578125" bestFit="1" customWidth="1"/>
    <col min="165" max="165" width="4" bestFit="1" customWidth="1"/>
    <col min="166" max="166" width="4.85546875" bestFit="1" customWidth="1"/>
    <col min="167" max="167" width="3.85546875" bestFit="1" customWidth="1"/>
    <col min="168" max="168" width="3.140625" bestFit="1" customWidth="1"/>
    <col min="169" max="169" width="4.42578125" bestFit="1" customWidth="1"/>
    <col min="170" max="170" width="4.140625" bestFit="1" customWidth="1"/>
    <col min="171" max="171" width="3.85546875" bestFit="1" customWidth="1"/>
    <col min="172" max="172" width="4.42578125" bestFit="1" customWidth="1"/>
    <col min="173" max="173" width="4.140625" bestFit="1" customWidth="1"/>
    <col min="174" max="174" width="7" bestFit="1" customWidth="1"/>
    <col min="175" max="175" width="4" bestFit="1" customWidth="1"/>
    <col min="176" max="176" width="4.42578125" bestFit="1" customWidth="1"/>
    <col min="177" max="177" width="4" bestFit="1" customWidth="1"/>
    <col min="178" max="178" width="4.85546875" bestFit="1" customWidth="1"/>
    <col min="179" max="179" width="3.85546875" bestFit="1" customWidth="1"/>
    <col min="180" max="180" width="3.140625" bestFit="1" customWidth="1"/>
    <col min="181" max="181" width="4.42578125" bestFit="1" customWidth="1"/>
    <col min="182" max="182" width="4.140625" bestFit="1" customWidth="1"/>
    <col min="183" max="183" width="3.85546875" bestFit="1" customWidth="1"/>
    <col min="184" max="184" width="4.42578125" bestFit="1" customWidth="1"/>
    <col min="185" max="185" width="4.140625" bestFit="1" customWidth="1"/>
    <col min="186" max="186" width="7" bestFit="1" customWidth="1"/>
    <col min="187" max="187" width="4" bestFit="1" customWidth="1"/>
    <col min="188" max="188" width="4.42578125" bestFit="1" customWidth="1"/>
    <col min="189" max="189" width="4" bestFit="1" customWidth="1"/>
    <col min="190" max="190" width="4.85546875" bestFit="1" customWidth="1"/>
    <col min="191" max="191" width="3.85546875" bestFit="1" customWidth="1"/>
    <col min="192" max="192" width="3.140625" bestFit="1" customWidth="1"/>
    <col min="193" max="193" width="4.42578125" bestFit="1" customWidth="1"/>
    <col min="194" max="194" width="4.140625" bestFit="1" customWidth="1"/>
    <col min="195" max="195" width="3.85546875" bestFit="1" customWidth="1"/>
    <col min="196" max="196" width="4.42578125" bestFit="1" customWidth="1"/>
    <col min="197" max="197" width="4.140625" bestFit="1" customWidth="1"/>
    <col min="198" max="198" width="7" bestFit="1" customWidth="1"/>
    <col min="199" max="199" width="4" bestFit="1" customWidth="1"/>
    <col min="200" max="200" width="4.42578125" bestFit="1" customWidth="1"/>
    <col min="201" max="201" width="4" bestFit="1" customWidth="1"/>
    <col min="202" max="202" width="4.85546875" bestFit="1" customWidth="1"/>
    <col min="203" max="203" width="3.85546875" bestFit="1" customWidth="1"/>
    <col min="204" max="204" width="3.140625" bestFit="1" customWidth="1"/>
    <col min="205" max="205" width="4.42578125" bestFit="1" customWidth="1"/>
    <col min="206" max="206" width="4.140625" bestFit="1" customWidth="1"/>
    <col min="207" max="207" width="3.85546875" bestFit="1" customWidth="1"/>
    <col min="208" max="208" width="4.42578125" bestFit="1" customWidth="1"/>
    <col min="209" max="209" width="4.140625" bestFit="1" customWidth="1"/>
    <col min="210" max="210" width="7" bestFit="1" customWidth="1"/>
    <col min="211" max="211" width="4" bestFit="1" customWidth="1"/>
    <col min="212" max="212" width="4.42578125" bestFit="1" customWidth="1"/>
    <col min="213" max="213" width="4" bestFit="1" customWidth="1"/>
    <col min="214" max="214" width="4.85546875" bestFit="1" customWidth="1"/>
    <col min="215" max="215" width="3.85546875" bestFit="1" customWidth="1"/>
    <col min="216" max="216" width="3.140625" bestFit="1" customWidth="1"/>
    <col min="217" max="217" width="4.42578125" bestFit="1" customWidth="1"/>
    <col min="218" max="218" width="4.140625" bestFit="1" customWidth="1"/>
    <col min="219" max="219" width="3.85546875" bestFit="1" customWidth="1"/>
    <col min="220" max="220" width="4.42578125" bestFit="1" customWidth="1"/>
    <col min="221" max="221" width="4.140625" bestFit="1" customWidth="1"/>
    <col min="222" max="222" width="7" bestFit="1" customWidth="1"/>
    <col min="223" max="223" width="4" bestFit="1" customWidth="1"/>
    <col min="224" max="224" width="4.42578125" bestFit="1" customWidth="1"/>
    <col min="225" max="225" width="4" bestFit="1" customWidth="1"/>
    <col min="226" max="226" width="4.85546875" bestFit="1" customWidth="1"/>
    <col min="227" max="227" width="17.140625" bestFit="1" customWidth="1"/>
    <col min="228" max="228" width="11.42578125" bestFit="1" customWidth="1"/>
    <col min="229" max="231" width="7.85546875" bestFit="1" customWidth="1"/>
    <col min="232" max="232" width="11.42578125" bestFit="1" customWidth="1"/>
    <col min="233" max="233" width="10.5703125" bestFit="1" customWidth="1"/>
    <col min="234" max="236" width="7.85546875" bestFit="1" customWidth="1"/>
    <col min="237" max="237" width="11.42578125" bestFit="1" customWidth="1"/>
    <col min="238" max="240" width="7.85546875" bestFit="1" customWidth="1"/>
    <col min="241" max="241" width="11.42578125" bestFit="1" customWidth="1"/>
    <col min="242" max="244" width="7.85546875" bestFit="1" customWidth="1"/>
    <col min="245" max="245" width="11.42578125" bestFit="1" customWidth="1"/>
    <col min="246" max="248" width="7.85546875" bestFit="1" customWidth="1"/>
    <col min="249" max="249" width="11.42578125" bestFit="1" customWidth="1"/>
    <col min="250" max="250" width="10.5703125" bestFit="1" customWidth="1"/>
    <col min="251" max="253" width="7.85546875" bestFit="1" customWidth="1"/>
    <col min="254" max="254" width="11.42578125" bestFit="1" customWidth="1"/>
    <col min="255" max="257" width="7.85546875" bestFit="1" customWidth="1"/>
    <col min="258" max="258" width="11.42578125" bestFit="1" customWidth="1"/>
    <col min="259" max="261" width="7.85546875" bestFit="1" customWidth="1"/>
    <col min="262" max="262" width="11.42578125" bestFit="1" customWidth="1"/>
    <col min="263" max="265" width="7.85546875" bestFit="1" customWidth="1"/>
    <col min="266" max="266" width="11.42578125" bestFit="1" customWidth="1"/>
    <col min="267" max="267" width="10.5703125" bestFit="1" customWidth="1"/>
    <col min="268" max="270" width="7.85546875" bestFit="1" customWidth="1"/>
    <col min="271" max="271" width="11.42578125" bestFit="1" customWidth="1"/>
    <col min="272" max="274" width="7.85546875" bestFit="1" customWidth="1"/>
    <col min="275" max="275" width="11.42578125" bestFit="1" customWidth="1"/>
    <col min="276" max="278" width="7.85546875" bestFit="1" customWidth="1"/>
    <col min="279" max="279" width="11.42578125" bestFit="1" customWidth="1"/>
    <col min="280" max="282" width="7.85546875" bestFit="1" customWidth="1"/>
    <col min="283" max="283" width="11.42578125" bestFit="1" customWidth="1"/>
    <col min="284" max="284" width="10.5703125" bestFit="1" customWidth="1"/>
    <col min="285" max="287" width="7.85546875" bestFit="1" customWidth="1"/>
    <col min="288" max="288" width="11.42578125" bestFit="1" customWidth="1"/>
    <col min="289" max="291" width="7.85546875" bestFit="1" customWidth="1"/>
    <col min="292" max="292" width="11.42578125" bestFit="1" customWidth="1"/>
    <col min="293" max="295" width="7.85546875" bestFit="1" customWidth="1"/>
    <col min="296" max="296" width="11.42578125" bestFit="1" customWidth="1"/>
    <col min="297" max="299" width="7.85546875" bestFit="1" customWidth="1"/>
    <col min="300" max="300" width="11.42578125" bestFit="1" customWidth="1"/>
    <col min="301" max="301" width="10.5703125" bestFit="1" customWidth="1"/>
    <col min="302" max="304" width="7.85546875" bestFit="1" customWidth="1"/>
    <col min="305" max="305" width="11.42578125" bestFit="1" customWidth="1"/>
    <col min="306" max="308" width="7.85546875" bestFit="1" customWidth="1"/>
    <col min="309" max="309" width="11.42578125" bestFit="1" customWidth="1"/>
    <col min="310" max="312" width="7.85546875" bestFit="1" customWidth="1"/>
    <col min="313" max="313" width="11.42578125" bestFit="1" customWidth="1"/>
    <col min="314" max="316" width="7.85546875" bestFit="1" customWidth="1"/>
    <col min="317" max="317" width="11.42578125" bestFit="1" customWidth="1"/>
    <col min="318" max="318" width="10.5703125" bestFit="1" customWidth="1"/>
    <col min="319" max="321" width="7.85546875" bestFit="1" customWidth="1"/>
    <col min="322" max="322" width="11.42578125" bestFit="1" customWidth="1"/>
    <col min="323" max="324" width="7.85546875" bestFit="1" customWidth="1"/>
    <col min="325" max="325" width="11.42578125" bestFit="1" customWidth="1"/>
    <col min="326" max="326" width="10.5703125" bestFit="1" customWidth="1"/>
    <col min="327" max="327" width="17.140625" bestFit="1" customWidth="1"/>
  </cols>
  <sheetData>
    <row r="3" spans="1:227">
      <c r="A3" s="21" t="s">
        <v>62</v>
      </c>
      <c r="B3" s="21" t="s">
        <v>63</v>
      </c>
    </row>
    <row r="4" spans="1:227">
      <c r="B4" t="s">
        <v>64</v>
      </c>
      <c r="K4" t="s">
        <v>65</v>
      </c>
      <c r="S4" t="s">
        <v>66</v>
      </c>
      <c r="AA4" t="s">
        <v>67</v>
      </c>
      <c r="AL4" t="s">
        <v>68</v>
      </c>
      <c r="AT4" t="s">
        <v>69</v>
      </c>
      <c r="BF4" t="s">
        <v>70</v>
      </c>
      <c r="BQ4" t="s">
        <v>71</v>
      </c>
      <c r="CA4" t="s">
        <v>72</v>
      </c>
      <c r="CM4" t="s">
        <v>73</v>
      </c>
      <c r="CX4" t="s">
        <v>74</v>
      </c>
      <c r="DJ4" t="s">
        <v>75</v>
      </c>
      <c r="DV4" t="s">
        <v>76</v>
      </c>
      <c r="EH4" t="s">
        <v>77</v>
      </c>
      <c r="ET4" t="s">
        <v>78</v>
      </c>
      <c r="FF4" t="s">
        <v>79</v>
      </c>
      <c r="FR4" t="s">
        <v>80</v>
      </c>
      <c r="GD4" t="s">
        <v>81</v>
      </c>
      <c r="GP4" t="s">
        <v>82</v>
      </c>
      <c r="HB4" t="s">
        <v>83</v>
      </c>
      <c r="HN4" t="s">
        <v>84</v>
      </c>
      <c r="HS4" t="s">
        <v>85</v>
      </c>
    </row>
    <row r="5" spans="1:227">
      <c r="A5" s="21" t="s">
        <v>86</v>
      </c>
      <c r="B5" s="22" t="s">
        <v>87</v>
      </c>
      <c r="C5" s="22" t="s">
        <v>88</v>
      </c>
      <c r="D5" s="22" t="s">
        <v>89</v>
      </c>
      <c r="E5" s="22" t="s">
        <v>90</v>
      </c>
      <c r="F5" s="22" t="s">
        <v>91</v>
      </c>
      <c r="G5" s="22" t="s">
        <v>92</v>
      </c>
      <c r="H5" s="22" t="s">
        <v>93</v>
      </c>
      <c r="I5" s="22" t="s">
        <v>94</v>
      </c>
      <c r="J5" s="22" t="s">
        <v>95</v>
      </c>
      <c r="K5" s="22" t="s">
        <v>87</v>
      </c>
      <c r="L5" s="22" t="s">
        <v>88</v>
      </c>
      <c r="M5" s="22" t="s">
        <v>89</v>
      </c>
      <c r="N5" s="22" t="s">
        <v>96</v>
      </c>
      <c r="O5" s="22" t="s">
        <v>90</v>
      </c>
      <c r="P5" s="22" t="s">
        <v>91</v>
      </c>
      <c r="Q5" s="22" t="s">
        <v>97</v>
      </c>
      <c r="R5" s="22" t="s">
        <v>93</v>
      </c>
      <c r="S5" s="22" t="s">
        <v>87</v>
      </c>
      <c r="T5" s="22" t="s">
        <v>88</v>
      </c>
      <c r="U5" s="22" t="s">
        <v>89</v>
      </c>
      <c r="V5" s="22" t="s">
        <v>92</v>
      </c>
      <c r="W5" s="22" t="s">
        <v>93</v>
      </c>
      <c r="X5" s="22" t="s">
        <v>94</v>
      </c>
      <c r="Y5" s="22" t="s">
        <v>98</v>
      </c>
      <c r="Z5" s="22" t="s">
        <v>95</v>
      </c>
      <c r="AA5" s="22" t="s">
        <v>87</v>
      </c>
      <c r="AB5" s="22" t="s">
        <v>88</v>
      </c>
      <c r="AC5" s="22" t="s">
        <v>89</v>
      </c>
      <c r="AD5" s="22" t="s">
        <v>96</v>
      </c>
      <c r="AE5" s="22" t="s">
        <v>90</v>
      </c>
      <c r="AF5" s="22" t="s">
        <v>91</v>
      </c>
      <c r="AG5" s="22" t="s">
        <v>92</v>
      </c>
      <c r="AH5" s="22" t="s">
        <v>93</v>
      </c>
      <c r="AI5" s="22" t="s">
        <v>94</v>
      </c>
      <c r="AJ5" s="22" t="s">
        <v>98</v>
      </c>
      <c r="AK5" s="22" t="s">
        <v>95</v>
      </c>
      <c r="AL5" s="22" t="s">
        <v>88</v>
      </c>
      <c r="AM5" s="22" t="s">
        <v>89</v>
      </c>
      <c r="AN5" s="22" t="s">
        <v>91</v>
      </c>
      <c r="AO5" s="22" t="s">
        <v>97</v>
      </c>
      <c r="AP5" s="22" t="s">
        <v>93</v>
      </c>
      <c r="AQ5" s="22" t="s">
        <v>94</v>
      </c>
      <c r="AR5" s="22" t="s">
        <v>98</v>
      </c>
      <c r="AS5" s="22" t="s">
        <v>95</v>
      </c>
      <c r="AT5" s="22" t="s">
        <v>87</v>
      </c>
      <c r="AU5" s="22" t="s">
        <v>88</v>
      </c>
      <c r="AV5" s="22" t="s">
        <v>89</v>
      </c>
      <c r="AW5" s="22" t="s">
        <v>96</v>
      </c>
      <c r="AX5" s="22" t="s">
        <v>90</v>
      </c>
      <c r="AY5" s="22" t="s">
        <v>91</v>
      </c>
      <c r="AZ5" s="22" t="s">
        <v>97</v>
      </c>
      <c r="BA5" s="22" t="s">
        <v>92</v>
      </c>
      <c r="BB5" s="22" t="s">
        <v>93</v>
      </c>
      <c r="BC5" s="22" t="s">
        <v>94</v>
      </c>
      <c r="BD5" s="22" t="s">
        <v>98</v>
      </c>
      <c r="BE5" s="22" t="s">
        <v>95</v>
      </c>
      <c r="BF5" s="22" t="s">
        <v>87</v>
      </c>
      <c r="BG5" s="22" t="s">
        <v>88</v>
      </c>
      <c r="BH5" s="22" t="s">
        <v>89</v>
      </c>
      <c r="BI5" s="22" t="s">
        <v>96</v>
      </c>
      <c r="BJ5" s="22" t="s">
        <v>90</v>
      </c>
      <c r="BK5" s="22" t="s">
        <v>91</v>
      </c>
      <c r="BL5" s="22" t="s">
        <v>92</v>
      </c>
      <c r="BM5" s="22" t="s">
        <v>93</v>
      </c>
      <c r="BN5" s="22" t="s">
        <v>94</v>
      </c>
      <c r="BO5" s="22" t="s">
        <v>98</v>
      </c>
      <c r="BP5" s="22" t="s">
        <v>95</v>
      </c>
      <c r="BQ5" s="22" t="s">
        <v>87</v>
      </c>
      <c r="BR5" s="22" t="s">
        <v>89</v>
      </c>
      <c r="BS5" s="22" t="s">
        <v>96</v>
      </c>
      <c r="BT5" s="22" t="s">
        <v>90</v>
      </c>
      <c r="BU5" s="22" t="s">
        <v>91</v>
      </c>
      <c r="BV5" s="22" t="s">
        <v>92</v>
      </c>
      <c r="BW5" s="22" t="s">
        <v>93</v>
      </c>
      <c r="BX5" s="22" t="s">
        <v>94</v>
      </c>
      <c r="BY5" s="22" t="s">
        <v>98</v>
      </c>
      <c r="BZ5" s="22" t="s">
        <v>95</v>
      </c>
      <c r="CA5" s="22" t="s">
        <v>87</v>
      </c>
      <c r="CB5" s="22" t="s">
        <v>88</v>
      </c>
      <c r="CC5" s="22" t="s">
        <v>89</v>
      </c>
      <c r="CD5" s="22" t="s">
        <v>96</v>
      </c>
      <c r="CE5" s="22" t="s">
        <v>90</v>
      </c>
      <c r="CF5" s="22" t="s">
        <v>91</v>
      </c>
      <c r="CG5" s="22" t="s">
        <v>97</v>
      </c>
      <c r="CH5" s="22" t="s">
        <v>92</v>
      </c>
      <c r="CI5" s="22" t="s">
        <v>93</v>
      </c>
      <c r="CJ5" s="22" t="s">
        <v>94</v>
      </c>
      <c r="CK5" s="22" t="s">
        <v>98</v>
      </c>
      <c r="CL5" s="22" t="s">
        <v>95</v>
      </c>
      <c r="CM5" s="22" t="s">
        <v>87</v>
      </c>
      <c r="CN5" s="22" t="s">
        <v>88</v>
      </c>
      <c r="CO5" s="22" t="s">
        <v>89</v>
      </c>
      <c r="CP5" s="22" t="s">
        <v>96</v>
      </c>
      <c r="CQ5" s="22" t="s">
        <v>90</v>
      </c>
      <c r="CR5" s="22" t="s">
        <v>91</v>
      </c>
      <c r="CS5" s="22" t="s">
        <v>97</v>
      </c>
      <c r="CT5" s="22" t="s">
        <v>92</v>
      </c>
      <c r="CU5" s="22" t="s">
        <v>93</v>
      </c>
      <c r="CV5" s="22" t="s">
        <v>94</v>
      </c>
      <c r="CW5" s="22" t="s">
        <v>95</v>
      </c>
      <c r="CX5" s="22" t="s">
        <v>87</v>
      </c>
      <c r="CY5" s="22" t="s">
        <v>88</v>
      </c>
      <c r="CZ5" s="22" t="s">
        <v>89</v>
      </c>
      <c r="DA5" s="22" t="s">
        <v>96</v>
      </c>
      <c r="DB5" s="22" t="s">
        <v>90</v>
      </c>
      <c r="DC5" s="22" t="s">
        <v>91</v>
      </c>
      <c r="DD5" s="22" t="s">
        <v>97</v>
      </c>
      <c r="DE5" s="22" t="s">
        <v>92</v>
      </c>
      <c r="DF5" s="22" t="s">
        <v>93</v>
      </c>
      <c r="DG5" s="22" t="s">
        <v>94</v>
      </c>
      <c r="DH5" s="22" t="s">
        <v>98</v>
      </c>
      <c r="DI5" s="22" t="s">
        <v>95</v>
      </c>
      <c r="DJ5" s="22" t="s">
        <v>87</v>
      </c>
      <c r="DK5" s="22" t="s">
        <v>88</v>
      </c>
      <c r="DL5" s="22" t="s">
        <v>89</v>
      </c>
      <c r="DM5" s="22" t="s">
        <v>96</v>
      </c>
      <c r="DN5" s="22" t="s">
        <v>90</v>
      </c>
      <c r="DO5" s="22" t="s">
        <v>91</v>
      </c>
      <c r="DP5" s="22" t="s">
        <v>97</v>
      </c>
      <c r="DQ5" s="22" t="s">
        <v>92</v>
      </c>
      <c r="DR5" s="22" t="s">
        <v>93</v>
      </c>
      <c r="DS5" s="22" t="s">
        <v>94</v>
      </c>
      <c r="DT5" s="22" t="s">
        <v>98</v>
      </c>
      <c r="DU5" s="22" t="s">
        <v>95</v>
      </c>
      <c r="DV5" s="22" t="s">
        <v>87</v>
      </c>
      <c r="DW5" s="22" t="s">
        <v>88</v>
      </c>
      <c r="DX5" s="22" t="s">
        <v>89</v>
      </c>
      <c r="DY5" s="22" t="s">
        <v>96</v>
      </c>
      <c r="DZ5" s="22" t="s">
        <v>90</v>
      </c>
      <c r="EA5" s="22" t="s">
        <v>91</v>
      </c>
      <c r="EB5" s="22" t="s">
        <v>97</v>
      </c>
      <c r="EC5" s="22" t="s">
        <v>92</v>
      </c>
      <c r="ED5" s="22" t="s">
        <v>93</v>
      </c>
      <c r="EE5" s="22" t="s">
        <v>94</v>
      </c>
      <c r="EF5" s="22" t="s">
        <v>98</v>
      </c>
      <c r="EG5" s="22" t="s">
        <v>95</v>
      </c>
      <c r="EH5" s="22" t="s">
        <v>87</v>
      </c>
      <c r="EI5" s="22" t="s">
        <v>88</v>
      </c>
      <c r="EJ5" s="22" t="s">
        <v>89</v>
      </c>
      <c r="EK5" s="22" t="s">
        <v>96</v>
      </c>
      <c r="EL5" s="22" t="s">
        <v>90</v>
      </c>
      <c r="EM5" s="22" t="s">
        <v>91</v>
      </c>
      <c r="EN5" s="22" t="s">
        <v>97</v>
      </c>
      <c r="EO5" s="22" t="s">
        <v>92</v>
      </c>
      <c r="EP5" s="22" t="s">
        <v>93</v>
      </c>
      <c r="EQ5" s="22" t="s">
        <v>94</v>
      </c>
      <c r="ER5" s="22" t="s">
        <v>98</v>
      </c>
      <c r="ES5" s="22" t="s">
        <v>95</v>
      </c>
      <c r="ET5" s="22" t="s">
        <v>87</v>
      </c>
      <c r="EU5" s="22" t="s">
        <v>88</v>
      </c>
      <c r="EV5" s="22" t="s">
        <v>89</v>
      </c>
      <c r="EW5" s="22" t="s">
        <v>96</v>
      </c>
      <c r="EX5" s="22" t="s">
        <v>90</v>
      </c>
      <c r="EY5" s="22" t="s">
        <v>91</v>
      </c>
      <c r="EZ5" s="22" t="s">
        <v>97</v>
      </c>
      <c r="FA5" s="22" t="s">
        <v>92</v>
      </c>
      <c r="FB5" s="22" t="s">
        <v>93</v>
      </c>
      <c r="FC5" s="22" t="s">
        <v>94</v>
      </c>
      <c r="FD5" s="22" t="s">
        <v>98</v>
      </c>
      <c r="FE5" s="22" t="s">
        <v>95</v>
      </c>
      <c r="FF5" s="22" t="s">
        <v>87</v>
      </c>
      <c r="FG5" s="22" t="s">
        <v>88</v>
      </c>
      <c r="FH5" s="22" t="s">
        <v>89</v>
      </c>
      <c r="FI5" s="22" t="s">
        <v>96</v>
      </c>
      <c r="FJ5" s="22" t="s">
        <v>90</v>
      </c>
      <c r="FK5" s="22" t="s">
        <v>91</v>
      </c>
      <c r="FL5" s="22" t="s">
        <v>97</v>
      </c>
      <c r="FM5" s="22" t="s">
        <v>92</v>
      </c>
      <c r="FN5" s="22" t="s">
        <v>93</v>
      </c>
      <c r="FO5" s="22" t="s">
        <v>94</v>
      </c>
      <c r="FP5" s="22" t="s">
        <v>98</v>
      </c>
      <c r="FQ5" s="22" t="s">
        <v>95</v>
      </c>
      <c r="FR5" s="22" t="s">
        <v>87</v>
      </c>
      <c r="FS5" s="22" t="s">
        <v>88</v>
      </c>
      <c r="FT5" s="22" t="s">
        <v>89</v>
      </c>
      <c r="FU5" s="22" t="s">
        <v>96</v>
      </c>
      <c r="FV5" s="22" t="s">
        <v>90</v>
      </c>
      <c r="FW5" s="22" t="s">
        <v>91</v>
      </c>
      <c r="FX5" s="22" t="s">
        <v>97</v>
      </c>
      <c r="FY5" s="22" t="s">
        <v>92</v>
      </c>
      <c r="FZ5" s="22" t="s">
        <v>93</v>
      </c>
      <c r="GA5" s="22" t="s">
        <v>94</v>
      </c>
      <c r="GB5" s="22" t="s">
        <v>98</v>
      </c>
      <c r="GC5" s="22" t="s">
        <v>95</v>
      </c>
      <c r="GD5" s="22" t="s">
        <v>87</v>
      </c>
      <c r="GE5" s="22" t="s">
        <v>88</v>
      </c>
      <c r="GF5" s="22" t="s">
        <v>89</v>
      </c>
      <c r="GG5" s="22" t="s">
        <v>96</v>
      </c>
      <c r="GH5" s="22" t="s">
        <v>90</v>
      </c>
      <c r="GI5" s="22" t="s">
        <v>91</v>
      </c>
      <c r="GJ5" s="22" t="s">
        <v>97</v>
      </c>
      <c r="GK5" s="22" t="s">
        <v>92</v>
      </c>
      <c r="GL5" s="22" t="s">
        <v>93</v>
      </c>
      <c r="GM5" s="22" t="s">
        <v>94</v>
      </c>
      <c r="GN5" s="22" t="s">
        <v>98</v>
      </c>
      <c r="GO5" s="22" t="s">
        <v>95</v>
      </c>
      <c r="GP5" s="22" t="s">
        <v>87</v>
      </c>
      <c r="GQ5" s="22" t="s">
        <v>88</v>
      </c>
      <c r="GR5" s="22" t="s">
        <v>89</v>
      </c>
      <c r="GS5" s="22" t="s">
        <v>96</v>
      </c>
      <c r="GT5" s="22" t="s">
        <v>90</v>
      </c>
      <c r="GU5" s="22" t="s">
        <v>91</v>
      </c>
      <c r="GV5" s="22" t="s">
        <v>97</v>
      </c>
      <c r="GW5" s="22" t="s">
        <v>92</v>
      </c>
      <c r="GX5" s="22" t="s">
        <v>93</v>
      </c>
      <c r="GY5" s="22" t="s">
        <v>94</v>
      </c>
      <c r="GZ5" s="22" t="s">
        <v>98</v>
      </c>
      <c r="HA5" s="22" t="s">
        <v>95</v>
      </c>
      <c r="HB5" s="22" t="s">
        <v>87</v>
      </c>
      <c r="HC5" s="22" t="s">
        <v>88</v>
      </c>
      <c r="HD5" s="22" t="s">
        <v>89</v>
      </c>
      <c r="HE5" s="22" t="s">
        <v>96</v>
      </c>
      <c r="HF5" s="22" t="s">
        <v>90</v>
      </c>
      <c r="HG5" s="22" t="s">
        <v>91</v>
      </c>
      <c r="HH5" s="22" t="s">
        <v>97</v>
      </c>
      <c r="HI5" s="22" t="s">
        <v>92</v>
      </c>
      <c r="HJ5" s="22" t="s">
        <v>93</v>
      </c>
      <c r="HK5" s="22" t="s">
        <v>94</v>
      </c>
      <c r="HL5" s="22" t="s">
        <v>98</v>
      </c>
      <c r="HM5" s="22" t="s">
        <v>95</v>
      </c>
      <c r="HN5" s="22" t="s">
        <v>87</v>
      </c>
      <c r="HO5" s="22" t="s">
        <v>88</v>
      </c>
      <c r="HP5" s="22" t="s">
        <v>89</v>
      </c>
      <c r="HQ5" s="22" t="s">
        <v>96</v>
      </c>
      <c r="HR5" s="22" t="s">
        <v>90</v>
      </c>
    </row>
    <row r="6" spans="1:227">
      <c r="A6" s="23" t="s">
        <v>51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U6">
        <v>1</v>
      </c>
      <c r="CV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R6">
        <v>1</v>
      </c>
      <c r="DS6">
        <v>1</v>
      </c>
      <c r="DT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K6">
        <v>1</v>
      </c>
      <c r="GL6">
        <v>1</v>
      </c>
      <c r="GM6">
        <v>1</v>
      </c>
      <c r="GN6">
        <v>1</v>
      </c>
      <c r="HS6">
        <v>122</v>
      </c>
    </row>
    <row r="7" spans="1:227">
      <c r="A7" s="23" t="s">
        <v>27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X7">
        <v>1</v>
      </c>
      <c r="AY7">
        <v>1</v>
      </c>
      <c r="AZ7">
        <v>1</v>
      </c>
      <c r="BA7">
        <v>1</v>
      </c>
      <c r="BB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215</v>
      </c>
    </row>
    <row r="8" spans="1:227">
      <c r="A8" s="23" t="s">
        <v>38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146</v>
      </c>
    </row>
    <row r="9" spans="1:227">
      <c r="A9" s="23" t="s">
        <v>85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1</v>
      </c>
      <c r="AX9">
        <v>2</v>
      </c>
      <c r="AY9">
        <v>2</v>
      </c>
      <c r="AZ9">
        <v>2</v>
      </c>
      <c r="BA9">
        <v>2</v>
      </c>
      <c r="BB9">
        <v>2</v>
      </c>
      <c r="BC9">
        <v>1</v>
      </c>
      <c r="BD9">
        <v>1</v>
      </c>
      <c r="BE9">
        <v>1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2</v>
      </c>
      <c r="CU9">
        <v>3</v>
      </c>
      <c r="CV9">
        <v>3</v>
      </c>
      <c r="CW9">
        <v>2</v>
      </c>
      <c r="CX9">
        <v>2</v>
      </c>
      <c r="CY9">
        <v>2</v>
      </c>
      <c r="CZ9">
        <v>1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2</v>
      </c>
      <c r="DR9">
        <v>3</v>
      </c>
      <c r="DS9">
        <v>3</v>
      </c>
      <c r="DT9">
        <v>3</v>
      </c>
      <c r="DU9">
        <v>2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2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2</v>
      </c>
      <c r="GD9">
        <v>3</v>
      </c>
      <c r="GE9">
        <v>1</v>
      </c>
      <c r="GF9">
        <v>3</v>
      </c>
      <c r="GG9">
        <v>3</v>
      </c>
      <c r="GH9">
        <v>3</v>
      </c>
      <c r="GI9">
        <v>3</v>
      </c>
      <c r="GJ9">
        <v>2</v>
      </c>
      <c r="GK9">
        <v>3</v>
      </c>
      <c r="GL9">
        <v>3</v>
      </c>
      <c r="GM9">
        <v>3</v>
      </c>
      <c r="GN9">
        <v>3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GZ9">
        <v>2</v>
      </c>
      <c r="HA9">
        <v>2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2</v>
      </c>
      <c r="HI9">
        <v>2</v>
      </c>
      <c r="HJ9">
        <v>2</v>
      </c>
      <c r="HK9">
        <v>2</v>
      </c>
      <c r="HL9">
        <v>2</v>
      </c>
      <c r="HM9">
        <v>2</v>
      </c>
      <c r="HN9">
        <v>2</v>
      </c>
      <c r="HO9">
        <v>2</v>
      </c>
      <c r="HP9">
        <v>2</v>
      </c>
      <c r="HQ9">
        <v>2</v>
      </c>
      <c r="HR9">
        <v>2</v>
      </c>
      <c r="HS9">
        <v>483</v>
      </c>
    </row>
  </sheetData>
  <conditionalFormatting pivot="1" sqref="B6:HR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7AA8-DCF1-4326-ACA1-0CD2676C0E84}">
  <dimension ref="A1:AW484"/>
  <sheetViews>
    <sheetView tabSelected="1" workbookViewId="0">
      <selection activeCell="C1" sqref="C1"/>
    </sheetView>
  </sheetViews>
  <sheetFormatPr defaultRowHeight="14.45"/>
  <cols>
    <col min="3" max="3" width="17" customWidth="1"/>
    <col min="19" max="19" width="16.85546875" bestFit="1" customWidth="1"/>
    <col min="20" max="21" width="9" bestFit="1" customWidth="1"/>
    <col min="22" max="23" width="9.140625" bestFit="1" customWidth="1"/>
    <col min="25" max="25" width="16.140625" bestFit="1" customWidth="1"/>
    <col min="26" max="26" width="19.85546875" bestFit="1" customWidth="1"/>
    <col min="27" max="49" width="7.85546875" bestFit="1" customWidth="1"/>
    <col min="50" max="51" width="13.140625" bestFit="1" customWidth="1"/>
    <col min="52" max="52" width="5.5703125" bestFit="1" customWidth="1"/>
    <col min="53" max="53" width="6.140625" bestFit="1" customWidth="1"/>
    <col min="54" max="54" width="7.42578125" bestFit="1" customWidth="1"/>
    <col min="55" max="55" width="6.140625" bestFit="1" customWidth="1"/>
    <col min="56" max="56" width="5.42578125" bestFit="1" customWidth="1"/>
    <col min="57" max="57" width="7.42578125" bestFit="1" customWidth="1"/>
    <col min="58" max="58" width="5.5703125" bestFit="1" customWidth="1"/>
    <col min="59" max="59" width="7.42578125" bestFit="1" customWidth="1"/>
    <col min="60" max="61" width="5.85546875" bestFit="1" customWidth="1"/>
    <col min="62" max="62" width="7.42578125" bestFit="1" customWidth="1"/>
    <col min="63" max="63" width="6.140625" bestFit="1" customWidth="1"/>
    <col min="64" max="65" width="7.42578125" bestFit="1" customWidth="1"/>
    <col min="66" max="66" width="5.5703125" bestFit="1" customWidth="1"/>
    <col min="67" max="67" width="7.42578125" bestFit="1" customWidth="1"/>
    <col min="68" max="69" width="5.85546875" bestFit="1" customWidth="1"/>
    <col min="70" max="70" width="7.42578125" bestFit="1" customWidth="1"/>
    <col min="71" max="71" width="5.5703125" bestFit="1" customWidth="1"/>
    <col min="72" max="72" width="6.140625" bestFit="1" customWidth="1"/>
    <col min="73" max="73" width="7.42578125" bestFit="1" customWidth="1"/>
    <col min="74" max="74" width="6.140625" bestFit="1" customWidth="1"/>
    <col min="75" max="75" width="5.42578125" bestFit="1" customWidth="1"/>
    <col min="76" max="76" width="7.42578125" bestFit="1" customWidth="1"/>
    <col min="77" max="77" width="5.85546875" bestFit="1" customWidth="1"/>
    <col min="78" max="78" width="5.5703125" bestFit="1" customWidth="1"/>
    <col min="79" max="79" width="7.42578125" bestFit="1" customWidth="1"/>
    <col min="80" max="81" width="5.85546875" bestFit="1" customWidth="1"/>
    <col min="82" max="82" width="7.42578125" bestFit="1" customWidth="1"/>
    <col min="83" max="83" width="5.5703125" bestFit="1" customWidth="1"/>
    <col min="84" max="84" width="6.140625" bestFit="1" customWidth="1"/>
    <col min="85" max="85" width="7.42578125" bestFit="1" customWidth="1"/>
    <col min="86" max="86" width="6.140625" bestFit="1" customWidth="1"/>
    <col min="87" max="87" width="5.42578125" bestFit="1" customWidth="1"/>
    <col min="88" max="88" width="7.42578125" bestFit="1" customWidth="1"/>
    <col min="89" max="89" width="5.5703125" bestFit="1" customWidth="1"/>
    <col min="90" max="90" width="7.42578125" bestFit="1" customWidth="1"/>
    <col min="91" max="92" width="5.85546875" bestFit="1" customWidth="1"/>
    <col min="93" max="93" width="7.42578125" bestFit="1" customWidth="1"/>
    <col min="94" max="94" width="6.140625" bestFit="1" customWidth="1"/>
    <col min="95" max="95" width="7.42578125" bestFit="1" customWidth="1"/>
    <col min="96" max="96" width="6.140625" bestFit="1" customWidth="1"/>
    <col min="97" max="97" width="5.42578125" bestFit="1" customWidth="1"/>
    <col min="98" max="98" width="7.42578125" bestFit="1" customWidth="1"/>
    <col min="99" max="99" width="5.5703125" bestFit="1" customWidth="1"/>
    <col min="100" max="100" width="7.42578125" bestFit="1" customWidth="1"/>
    <col min="101" max="102" width="5.85546875" bestFit="1" customWidth="1"/>
    <col min="103" max="103" width="7.42578125" bestFit="1" customWidth="1"/>
    <col min="104" max="104" width="5.5703125" bestFit="1" customWidth="1"/>
    <col min="105" max="105" width="6.140625" bestFit="1" customWidth="1"/>
    <col min="106" max="106" width="7.42578125" bestFit="1" customWidth="1"/>
    <col min="107" max="107" width="6.140625" bestFit="1" customWidth="1"/>
    <col min="108" max="108" width="5.42578125" bestFit="1" customWidth="1"/>
    <col min="109" max="109" width="7.42578125" bestFit="1" customWidth="1"/>
    <col min="110" max="110" width="5.85546875" bestFit="1" customWidth="1"/>
    <col min="111" max="111" width="5.5703125" bestFit="1" customWidth="1"/>
    <col min="112" max="112" width="7.42578125" bestFit="1" customWidth="1"/>
    <col min="113" max="114" width="5.85546875" bestFit="1" customWidth="1"/>
    <col min="115" max="115" width="7.42578125" bestFit="1" customWidth="1"/>
    <col min="116" max="116" width="5.5703125" bestFit="1" customWidth="1"/>
    <col min="117" max="117" width="6.140625" bestFit="1" customWidth="1"/>
    <col min="118" max="118" width="7.42578125" bestFit="1" customWidth="1"/>
    <col min="119" max="119" width="6.140625" bestFit="1" customWidth="1"/>
    <col min="120" max="120" width="5.42578125" bestFit="1" customWidth="1"/>
    <col min="121" max="121" width="7.42578125" bestFit="1" customWidth="1"/>
    <col min="122" max="122" width="5.85546875" bestFit="1" customWidth="1"/>
    <col min="123" max="123" width="5.5703125" bestFit="1" customWidth="1"/>
    <col min="124" max="124" width="7.42578125" bestFit="1" customWidth="1"/>
    <col min="125" max="125" width="5.85546875" bestFit="1" customWidth="1"/>
    <col min="126" max="126" width="7.42578125" bestFit="1" customWidth="1"/>
    <col min="127" max="127" width="5.5703125" bestFit="1" customWidth="1"/>
    <col min="128" max="128" width="6.140625" bestFit="1" customWidth="1"/>
    <col min="129" max="129" width="7.42578125" bestFit="1" customWidth="1"/>
    <col min="130" max="130" width="6.140625" bestFit="1" customWidth="1"/>
    <col min="131" max="131" width="5.42578125" bestFit="1" customWidth="1"/>
    <col min="132" max="132" width="7.42578125" bestFit="1" customWidth="1"/>
    <col min="133" max="133" width="5.85546875" bestFit="1" customWidth="1"/>
    <col min="134" max="134" width="5.5703125" bestFit="1" customWidth="1"/>
    <col min="135" max="135" width="7.42578125" bestFit="1" customWidth="1"/>
    <col min="136" max="137" width="5.85546875" bestFit="1" customWidth="1"/>
    <col min="138" max="138" width="7.42578125" bestFit="1" customWidth="1"/>
    <col min="139" max="139" width="5.5703125" bestFit="1" customWidth="1"/>
    <col min="140" max="140" width="6.140625" bestFit="1" customWidth="1"/>
    <col min="141" max="141" width="7.42578125" bestFit="1" customWidth="1"/>
    <col min="142" max="142" width="6.140625" bestFit="1" customWidth="1"/>
    <col min="143" max="143" width="5.42578125" bestFit="1" customWidth="1"/>
    <col min="144" max="144" width="7.42578125" bestFit="1" customWidth="1"/>
    <col min="145" max="145" width="5.85546875" bestFit="1" customWidth="1"/>
    <col min="146" max="146" width="5.5703125" bestFit="1" customWidth="1"/>
    <col min="147" max="147" width="7.42578125" bestFit="1" customWidth="1"/>
    <col min="148" max="149" width="5.85546875" bestFit="1" customWidth="1"/>
    <col min="150" max="150" width="7.42578125" bestFit="1" customWidth="1"/>
    <col min="151" max="151" width="5.5703125" bestFit="1" customWidth="1"/>
    <col min="152" max="152" width="6.140625" bestFit="1" customWidth="1"/>
    <col min="153" max="153" width="7.42578125" bestFit="1" customWidth="1"/>
    <col min="154" max="154" width="6.140625" bestFit="1" customWidth="1"/>
    <col min="155" max="155" width="5.42578125" bestFit="1" customWidth="1"/>
    <col min="156" max="156" width="7.42578125" bestFit="1" customWidth="1"/>
    <col min="157" max="157" width="5.85546875" bestFit="1" customWidth="1"/>
    <col min="158" max="158" width="5.5703125" bestFit="1" customWidth="1"/>
    <col min="159" max="159" width="7.42578125" bestFit="1" customWidth="1"/>
    <col min="160" max="161" width="5.85546875" bestFit="1" customWidth="1"/>
    <col min="162" max="162" width="7.42578125" bestFit="1" customWidth="1"/>
    <col min="163" max="163" width="5.5703125" bestFit="1" customWidth="1"/>
    <col min="164" max="164" width="6.140625" bestFit="1" customWidth="1"/>
    <col min="165" max="165" width="7.42578125" bestFit="1" customWidth="1"/>
    <col min="166" max="166" width="6.140625" bestFit="1" customWidth="1"/>
    <col min="167" max="167" width="5.42578125" bestFit="1" customWidth="1"/>
    <col min="168" max="168" width="7.42578125" bestFit="1" customWidth="1"/>
    <col min="169" max="169" width="5.85546875" bestFit="1" customWidth="1"/>
    <col min="170" max="170" width="5.5703125" bestFit="1" customWidth="1"/>
    <col min="171" max="171" width="7.42578125" bestFit="1" customWidth="1"/>
    <col min="172" max="173" width="5.85546875" bestFit="1" customWidth="1"/>
    <col min="174" max="174" width="7.42578125" bestFit="1" customWidth="1"/>
    <col min="175" max="175" width="5.5703125" bestFit="1" customWidth="1"/>
    <col min="176" max="176" width="6.140625" bestFit="1" customWidth="1"/>
    <col min="177" max="177" width="7.42578125" bestFit="1" customWidth="1"/>
    <col min="178" max="178" width="6.140625" bestFit="1" customWidth="1"/>
    <col min="179" max="179" width="5.42578125" bestFit="1" customWidth="1"/>
    <col min="180" max="180" width="7.42578125" bestFit="1" customWidth="1"/>
    <col min="181" max="181" width="5.85546875" bestFit="1" customWidth="1"/>
    <col min="182" max="182" width="5.5703125" bestFit="1" customWidth="1"/>
    <col min="183" max="183" width="7.42578125" bestFit="1" customWidth="1"/>
    <col min="184" max="185" width="5.85546875" bestFit="1" customWidth="1"/>
    <col min="186" max="186" width="7.42578125" bestFit="1" customWidth="1"/>
    <col min="187" max="187" width="5.5703125" bestFit="1" customWidth="1"/>
    <col min="188" max="188" width="6.140625" bestFit="1" customWidth="1"/>
    <col min="189" max="189" width="7.42578125" bestFit="1" customWidth="1"/>
    <col min="190" max="190" width="6.140625" bestFit="1" customWidth="1"/>
    <col min="191" max="191" width="5.42578125" bestFit="1" customWidth="1"/>
    <col min="192" max="192" width="7.42578125" bestFit="1" customWidth="1"/>
    <col min="193" max="193" width="5.85546875" bestFit="1" customWidth="1"/>
    <col min="194" max="194" width="5.5703125" bestFit="1" customWidth="1"/>
    <col min="195" max="195" width="7.42578125" bestFit="1" customWidth="1"/>
    <col min="196" max="197" width="5.85546875" bestFit="1" customWidth="1"/>
    <col min="198" max="198" width="7.42578125" bestFit="1" customWidth="1"/>
    <col min="199" max="199" width="5.5703125" bestFit="1" customWidth="1"/>
    <col min="200" max="200" width="6.140625" bestFit="1" customWidth="1"/>
    <col min="201" max="201" width="7.42578125" bestFit="1" customWidth="1"/>
    <col min="202" max="202" width="6.140625" bestFit="1" customWidth="1"/>
    <col min="203" max="203" width="5.42578125" bestFit="1" customWidth="1"/>
    <col min="204" max="204" width="7.42578125" bestFit="1" customWidth="1"/>
    <col min="205" max="205" width="5.85546875" bestFit="1" customWidth="1"/>
    <col min="206" max="206" width="5.5703125" bestFit="1" customWidth="1"/>
    <col min="207" max="207" width="7.42578125" bestFit="1" customWidth="1"/>
    <col min="208" max="209" width="5.85546875" bestFit="1" customWidth="1"/>
    <col min="210" max="210" width="7.42578125" bestFit="1" customWidth="1"/>
    <col min="211" max="211" width="5.5703125" bestFit="1" customWidth="1"/>
    <col min="212" max="212" width="6.140625" bestFit="1" customWidth="1"/>
    <col min="213" max="213" width="7.42578125" bestFit="1" customWidth="1"/>
    <col min="214" max="214" width="6.140625" bestFit="1" customWidth="1"/>
    <col min="215" max="215" width="5.42578125" bestFit="1" customWidth="1"/>
    <col min="216" max="216" width="7.42578125" bestFit="1" customWidth="1"/>
    <col min="217" max="217" width="5.85546875" bestFit="1" customWidth="1"/>
    <col min="218" max="218" width="5.5703125" bestFit="1" customWidth="1"/>
    <col min="219" max="219" width="7.42578125" bestFit="1" customWidth="1"/>
    <col min="220" max="221" width="5.85546875" bestFit="1" customWidth="1"/>
    <col min="222" max="222" width="7.42578125" bestFit="1" customWidth="1"/>
    <col min="223" max="223" width="5.5703125" bestFit="1" customWidth="1"/>
    <col min="224" max="224" width="6.140625" bestFit="1" customWidth="1"/>
    <col min="225" max="225" width="7.42578125" bestFit="1" customWidth="1"/>
    <col min="226" max="226" width="6.140625" bestFit="1" customWidth="1"/>
    <col min="227" max="227" width="5.42578125" bestFit="1" customWidth="1"/>
    <col min="228" max="228" width="7.42578125" bestFit="1" customWidth="1"/>
    <col min="229" max="229" width="5.85546875" bestFit="1" customWidth="1"/>
    <col min="230" max="230" width="5.5703125" bestFit="1" customWidth="1"/>
    <col min="231" max="231" width="7.42578125" bestFit="1" customWidth="1"/>
    <col min="232" max="233" width="5.85546875" bestFit="1" customWidth="1"/>
    <col min="234" max="234" width="7.42578125" bestFit="1" customWidth="1"/>
    <col min="235" max="235" width="5.5703125" bestFit="1" customWidth="1"/>
    <col min="236" max="236" width="6.140625" bestFit="1" customWidth="1"/>
    <col min="237" max="237" width="7.42578125" bestFit="1" customWidth="1"/>
    <col min="238" max="238" width="6.140625" bestFit="1" customWidth="1"/>
    <col min="239" max="239" width="5.42578125" bestFit="1" customWidth="1"/>
    <col min="240" max="240" width="7.42578125" bestFit="1" customWidth="1"/>
    <col min="241" max="241" width="5.85546875" bestFit="1" customWidth="1"/>
    <col min="242" max="242" width="5.5703125" bestFit="1" customWidth="1"/>
    <col min="243" max="243" width="7.42578125" bestFit="1" customWidth="1"/>
    <col min="244" max="245" width="5.85546875" bestFit="1" customWidth="1"/>
    <col min="246" max="246" width="7.42578125" bestFit="1" customWidth="1"/>
    <col min="247" max="247" width="5.5703125" bestFit="1" customWidth="1"/>
    <col min="248" max="248" width="6.140625" bestFit="1" customWidth="1"/>
    <col min="249" max="249" width="7.42578125" bestFit="1" customWidth="1"/>
    <col min="250" max="250" width="6.140625" bestFit="1" customWidth="1"/>
    <col min="251" max="251" width="16.85546875" bestFit="1" customWidth="1"/>
    <col min="252" max="287" width="10.42578125" bestFit="1" customWidth="1"/>
    <col min="288" max="288" width="16.85546875" bestFit="1" customWidth="1"/>
  </cols>
  <sheetData>
    <row r="1" spans="1:49">
      <c r="A1" s="18" t="s">
        <v>0</v>
      </c>
      <c r="B1" s="18" t="s">
        <v>1</v>
      </c>
      <c r="C1" s="18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  <c r="J1" s="18" t="s">
        <v>106</v>
      </c>
      <c r="K1" s="18" t="s">
        <v>107</v>
      </c>
      <c r="L1" s="18" t="s">
        <v>108</v>
      </c>
      <c r="M1" s="42" t="s">
        <v>109</v>
      </c>
      <c r="N1" s="43" t="s">
        <v>110</v>
      </c>
      <c r="O1" s="43" t="s">
        <v>111</v>
      </c>
      <c r="P1" s="43" t="s">
        <v>112</v>
      </c>
      <c r="S1" s="21" t="s">
        <v>86</v>
      </c>
      <c r="T1" t="s">
        <v>105</v>
      </c>
      <c r="U1" t="s">
        <v>106</v>
      </c>
      <c r="V1" t="s">
        <v>107</v>
      </c>
      <c r="W1" t="s">
        <v>108</v>
      </c>
      <c r="Z1" s="21" t="s">
        <v>63</v>
      </c>
    </row>
    <row r="2" spans="1:49">
      <c r="A2" s="19" t="s">
        <v>49</v>
      </c>
      <c r="B2" s="19" t="s">
        <v>50</v>
      </c>
      <c r="C2" s="19" t="s">
        <v>51</v>
      </c>
      <c r="D2" s="20">
        <v>38353</v>
      </c>
      <c r="E2" s="19">
        <v>97.739000000000004</v>
      </c>
      <c r="F2" s="19" t="s">
        <v>113</v>
      </c>
      <c r="G2" s="19">
        <v>3.4</v>
      </c>
      <c r="H2" s="19">
        <v>94.338999999999999</v>
      </c>
      <c r="I2">
        <f>VLOOKUP($C2,$S$1:$W$42,2,FALSE)</f>
        <v>2.83</v>
      </c>
      <c r="J2">
        <f>VLOOKUP($C2,$S$1:$W$42,3,FALSE)</f>
        <v>3.7574999999999998</v>
      </c>
      <c r="K2">
        <f>VLOOKUP($C2,$S$1:$W$42,4,FALSE)</f>
        <v>93.981499999999997</v>
      </c>
      <c r="L2">
        <f>VLOOKUP($C2,$S$1:$W$42,5,FALSE)</f>
        <v>94.908999999999992</v>
      </c>
      <c r="M2">
        <f>L2-K2</f>
        <v>0.92749999999999488</v>
      </c>
      <c r="N2">
        <f>K2-M2*1.5</f>
        <v>92.590249999999997</v>
      </c>
      <c r="O2">
        <f>L2+M2*1.5</f>
        <v>96.300249999999977</v>
      </c>
      <c r="P2" t="str">
        <f>IF(OR(H2&lt;N2,H2&gt;O2), "OUTLIER", "")</f>
        <v/>
      </c>
      <c r="S2" s="23" t="s">
        <v>51</v>
      </c>
      <c r="T2">
        <v>2.83</v>
      </c>
      <c r="U2">
        <v>3.7574999999999998</v>
      </c>
      <c r="V2">
        <v>93.981499999999997</v>
      </c>
      <c r="W2">
        <v>94.908999999999992</v>
      </c>
      <c r="Z2" t="s">
        <v>87</v>
      </c>
      <c r="AB2" t="s">
        <v>88</v>
      </c>
      <c r="AD2" t="s">
        <v>89</v>
      </c>
      <c r="AF2" t="s">
        <v>96</v>
      </c>
      <c r="AH2" t="s">
        <v>90</v>
      </c>
      <c r="AJ2" t="s">
        <v>91</v>
      </c>
      <c r="AL2" t="s">
        <v>97</v>
      </c>
      <c r="AN2" t="s">
        <v>92</v>
      </c>
      <c r="AP2" t="s">
        <v>93</v>
      </c>
      <c r="AR2" t="s">
        <v>94</v>
      </c>
      <c r="AT2" t="s">
        <v>98</v>
      </c>
      <c r="AV2" t="s">
        <v>95</v>
      </c>
    </row>
    <row r="3" spans="1:49">
      <c r="A3" s="19" t="s">
        <v>49</v>
      </c>
      <c r="B3" s="19" t="s">
        <v>50</v>
      </c>
      <c r="C3" s="19" t="s">
        <v>51</v>
      </c>
      <c r="D3" s="20">
        <v>38384</v>
      </c>
      <c r="E3" s="19">
        <v>97.739000000000004</v>
      </c>
      <c r="F3" s="19" t="s">
        <v>113</v>
      </c>
      <c r="G3" s="19">
        <v>3.5</v>
      </c>
      <c r="H3" s="19">
        <v>94.239000000000004</v>
      </c>
      <c r="I3">
        <f t="shared" ref="I3:I66" si="0">VLOOKUP($C3,$S$1:$W$42,2,FALSE)</f>
        <v>2.83</v>
      </c>
      <c r="J3">
        <f t="shared" ref="J3:J66" si="1">VLOOKUP($C3,$S$1:$W$42,3,FALSE)</f>
        <v>3.7574999999999998</v>
      </c>
      <c r="K3">
        <f t="shared" ref="K3:K66" si="2">VLOOKUP($C3,$S$1:$W$42,4,FALSE)</f>
        <v>93.981499999999997</v>
      </c>
      <c r="L3">
        <f t="shared" ref="L3:L66" si="3">VLOOKUP($C3,$S$1:$W$42,5,FALSE)</f>
        <v>94.908999999999992</v>
      </c>
      <c r="M3">
        <f t="shared" ref="M3:M66" si="4">L3-K3</f>
        <v>0.92749999999999488</v>
      </c>
      <c r="N3">
        <f t="shared" ref="N3:N66" si="5">K3-M3*1.5</f>
        <v>92.590249999999997</v>
      </c>
      <c r="O3">
        <f t="shared" ref="O3:O66" si="6">L3+M3*1.5</f>
        <v>96.300249999999977</v>
      </c>
      <c r="P3" t="str">
        <f t="shared" ref="P3:P66" si="7">IF(OR(H3&lt;N3,H3&gt;O3), "OUTLIER", "")</f>
        <v/>
      </c>
      <c r="S3" s="23" t="s">
        <v>27</v>
      </c>
      <c r="T3">
        <v>5.2</v>
      </c>
      <c r="U3">
        <v>5.9749999999999996</v>
      </c>
      <c r="V3">
        <v>80.947000000000003</v>
      </c>
      <c r="W3">
        <v>81.721999999999994</v>
      </c>
      <c r="Y3" s="21" t="s">
        <v>86</v>
      </c>
      <c r="Z3" t="s">
        <v>114</v>
      </c>
      <c r="AA3" t="s">
        <v>115</v>
      </c>
      <c r="AB3" t="s">
        <v>114</v>
      </c>
      <c r="AC3" t="s">
        <v>115</v>
      </c>
      <c r="AD3" t="s">
        <v>114</v>
      </c>
      <c r="AE3" t="s">
        <v>115</v>
      </c>
      <c r="AF3" t="s">
        <v>114</v>
      </c>
      <c r="AG3" t="s">
        <v>115</v>
      </c>
      <c r="AH3" t="s">
        <v>114</v>
      </c>
      <c r="AI3" t="s">
        <v>115</v>
      </c>
      <c r="AJ3" t="s">
        <v>114</v>
      </c>
      <c r="AK3" t="s">
        <v>115</v>
      </c>
      <c r="AL3" t="s">
        <v>114</v>
      </c>
      <c r="AM3" t="s">
        <v>115</v>
      </c>
      <c r="AN3" t="s">
        <v>114</v>
      </c>
      <c r="AO3" t="s">
        <v>115</v>
      </c>
      <c r="AP3" t="s">
        <v>114</v>
      </c>
      <c r="AQ3" t="s">
        <v>115</v>
      </c>
      <c r="AR3" t="s">
        <v>114</v>
      </c>
      <c r="AS3" t="s">
        <v>115</v>
      </c>
      <c r="AT3" t="s">
        <v>114</v>
      </c>
      <c r="AU3" t="s">
        <v>115</v>
      </c>
      <c r="AV3" t="s">
        <v>114</v>
      </c>
      <c r="AW3" t="s">
        <v>115</v>
      </c>
    </row>
    <row r="4" spans="1:49">
      <c r="A4" s="19" t="s">
        <v>49</v>
      </c>
      <c r="B4" s="19" t="s">
        <v>50</v>
      </c>
      <c r="C4" s="19" t="s">
        <v>51</v>
      </c>
      <c r="D4" s="20">
        <v>38412</v>
      </c>
      <c r="E4" s="19">
        <v>97.739000000000004</v>
      </c>
      <c r="F4" s="19" t="s">
        <v>113</v>
      </c>
      <c r="G4" s="19">
        <v>3.75</v>
      </c>
      <c r="H4" s="19">
        <v>93.989000000000004</v>
      </c>
      <c r="I4">
        <f t="shared" si="0"/>
        <v>2.83</v>
      </c>
      <c r="J4">
        <f t="shared" si="1"/>
        <v>3.7574999999999998</v>
      </c>
      <c r="K4">
        <f t="shared" si="2"/>
        <v>93.981499999999997</v>
      </c>
      <c r="L4">
        <f t="shared" si="3"/>
        <v>94.908999999999992</v>
      </c>
      <c r="M4">
        <f t="shared" si="4"/>
        <v>0.92749999999999488</v>
      </c>
      <c r="N4">
        <f t="shared" si="5"/>
        <v>92.590249999999997</v>
      </c>
      <c r="O4">
        <f t="shared" si="6"/>
        <v>96.300249999999977</v>
      </c>
      <c r="P4" t="str">
        <f t="shared" si="7"/>
        <v/>
      </c>
      <c r="S4" s="23" t="s">
        <v>38</v>
      </c>
      <c r="T4">
        <v>5.5075000000000003</v>
      </c>
      <c r="U4">
        <v>6.26</v>
      </c>
      <c r="V4">
        <v>92.977999999999994</v>
      </c>
      <c r="W4">
        <v>93.730500000000006</v>
      </c>
      <c r="Y4" s="23" t="s">
        <v>51</v>
      </c>
      <c r="Z4">
        <v>3.0125000000000002</v>
      </c>
      <c r="AA4">
        <v>3.8875000000000002</v>
      </c>
      <c r="AB4">
        <v>3.05</v>
      </c>
      <c r="AC4">
        <v>4.0150000000000006</v>
      </c>
      <c r="AD4">
        <v>3.1675</v>
      </c>
      <c r="AE4">
        <v>4.04</v>
      </c>
      <c r="AF4">
        <v>3.25</v>
      </c>
      <c r="AG4">
        <v>3.95</v>
      </c>
      <c r="AH4">
        <v>3.1749999999999998</v>
      </c>
      <c r="AI4">
        <v>3.99</v>
      </c>
      <c r="AJ4">
        <v>2.88</v>
      </c>
      <c r="AK4">
        <v>3.8049999999999997</v>
      </c>
      <c r="AL4">
        <v>2.7174999999999998</v>
      </c>
      <c r="AM4">
        <v>3.1375000000000002</v>
      </c>
      <c r="AN4">
        <v>2.67</v>
      </c>
      <c r="AO4">
        <v>4.1400000000000006</v>
      </c>
      <c r="AP4">
        <v>2.7300000000000004</v>
      </c>
      <c r="AQ4">
        <v>3.6100000000000003</v>
      </c>
      <c r="AR4">
        <v>2.8650000000000002</v>
      </c>
      <c r="AS4">
        <v>3.3</v>
      </c>
      <c r="AT4">
        <v>2.7600000000000002</v>
      </c>
      <c r="AU4">
        <v>3.3374999999999999</v>
      </c>
      <c r="AV4">
        <v>2.7149999999999999</v>
      </c>
      <c r="AW4">
        <v>3.1349999999999998</v>
      </c>
    </row>
    <row r="5" spans="1:49">
      <c r="A5" s="19" t="s">
        <v>49</v>
      </c>
      <c r="B5" s="19" t="s">
        <v>50</v>
      </c>
      <c r="C5" s="19" t="s">
        <v>51</v>
      </c>
      <c r="D5" s="20">
        <v>38443</v>
      </c>
      <c r="E5" s="19">
        <v>97.739000000000004</v>
      </c>
      <c r="F5" s="19" t="s">
        <v>113</v>
      </c>
      <c r="G5" s="19">
        <v>3.7</v>
      </c>
      <c r="H5" s="19">
        <v>94.039000000000001</v>
      </c>
      <c r="I5">
        <f t="shared" si="0"/>
        <v>2.83</v>
      </c>
      <c r="J5">
        <f t="shared" si="1"/>
        <v>3.7574999999999998</v>
      </c>
      <c r="K5">
        <f t="shared" si="2"/>
        <v>93.981499999999997</v>
      </c>
      <c r="L5">
        <f t="shared" si="3"/>
        <v>94.908999999999992</v>
      </c>
      <c r="M5">
        <f t="shared" si="4"/>
        <v>0.92749999999999488</v>
      </c>
      <c r="N5">
        <f t="shared" si="5"/>
        <v>92.590249999999997</v>
      </c>
      <c r="O5">
        <f t="shared" si="6"/>
        <v>96.300249999999977</v>
      </c>
      <c r="P5" t="str">
        <f t="shared" si="7"/>
        <v/>
      </c>
      <c r="S5" s="23" t="s">
        <v>85</v>
      </c>
      <c r="T5">
        <v>4.66</v>
      </c>
      <c r="U5">
        <v>6</v>
      </c>
      <c r="V5">
        <v>81.421999999999997</v>
      </c>
      <c r="W5">
        <v>93.788499999999999</v>
      </c>
      <c r="Y5" s="23" t="s">
        <v>27</v>
      </c>
      <c r="Z5">
        <v>5.28</v>
      </c>
      <c r="AA5">
        <v>5.8</v>
      </c>
      <c r="AB5">
        <v>5.46</v>
      </c>
      <c r="AC5">
        <v>6</v>
      </c>
      <c r="AD5">
        <v>5.6</v>
      </c>
      <c r="AE5">
        <v>6.1</v>
      </c>
      <c r="AF5">
        <v>5.7</v>
      </c>
      <c r="AG5">
        <v>6.21</v>
      </c>
      <c r="AH5">
        <v>5.7349999999999994</v>
      </c>
      <c r="AI5">
        <v>6.2050000000000001</v>
      </c>
      <c r="AJ5">
        <v>5.4700000000000006</v>
      </c>
      <c r="AK5">
        <v>6.18</v>
      </c>
      <c r="AL5">
        <v>5.2050000000000001</v>
      </c>
      <c r="AM5">
        <v>5.79</v>
      </c>
      <c r="AN5">
        <v>4.9775</v>
      </c>
      <c r="AO5">
        <v>5.8000000000000007</v>
      </c>
      <c r="AP5">
        <v>5.0299999999999994</v>
      </c>
      <c r="AQ5">
        <v>5.5</v>
      </c>
      <c r="AR5">
        <v>5.0999999999999996</v>
      </c>
      <c r="AS5">
        <v>5.5</v>
      </c>
      <c r="AT5">
        <v>5.21</v>
      </c>
      <c r="AU5">
        <v>5.58</v>
      </c>
      <c r="AV5">
        <v>5.16</v>
      </c>
      <c r="AW5">
        <v>5.61</v>
      </c>
    </row>
    <row r="6" spans="1:49">
      <c r="A6" s="19" t="s">
        <v>49</v>
      </c>
      <c r="B6" s="19" t="s">
        <v>50</v>
      </c>
      <c r="C6" s="19" t="s">
        <v>51</v>
      </c>
      <c r="D6" s="20">
        <v>38473</v>
      </c>
      <c r="E6" s="19">
        <v>97.739000000000004</v>
      </c>
      <c r="F6" s="19" t="s">
        <v>113</v>
      </c>
      <c r="G6" s="19">
        <v>3.7</v>
      </c>
      <c r="H6" s="19">
        <v>94.039000000000001</v>
      </c>
      <c r="I6">
        <f t="shared" si="0"/>
        <v>2.83</v>
      </c>
      <c r="J6">
        <f t="shared" si="1"/>
        <v>3.7574999999999998</v>
      </c>
      <c r="K6">
        <f t="shared" si="2"/>
        <v>93.981499999999997</v>
      </c>
      <c r="L6">
        <f t="shared" si="3"/>
        <v>94.908999999999992</v>
      </c>
      <c r="M6">
        <f t="shared" si="4"/>
        <v>0.92749999999999488</v>
      </c>
      <c r="N6">
        <f t="shared" si="5"/>
        <v>92.590249999999997</v>
      </c>
      <c r="O6">
        <f t="shared" si="6"/>
        <v>96.300249999999977</v>
      </c>
      <c r="P6" t="str">
        <f t="shared" si="7"/>
        <v/>
      </c>
      <c r="Y6" s="23" t="s">
        <v>38</v>
      </c>
      <c r="Z6">
        <v>5.66</v>
      </c>
      <c r="AA6">
        <v>6.1</v>
      </c>
      <c r="AB6">
        <v>5.8449999999999998</v>
      </c>
      <c r="AC6">
        <v>6.3274999999999997</v>
      </c>
      <c r="AD6">
        <v>6</v>
      </c>
      <c r="AE6">
        <v>6.26</v>
      </c>
      <c r="AF6">
        <v>6</v>
      </c>
      <c r="AG6">
        <v>6.4</v>
      </c>
      <c r="AH6">
        <v>5.75</v>
      </c>
      <c r="AI6">
        <v>6.45</v>
      </c>
      <c r="AJ6">
        <v>5.7149999999999999</v>
      </c>
      <c r="AK6">
        <v>5.9325000000000001</v>
      </c>
      <c r="AL6">
        <v>5.3049999999999997</v>
      </c>
      <c r="AM6">
        <v>6.0250000000000004</v>
      </c>
      <c r="AN6">
        <v>5.3374999999999995</v>
      </c>
      <c r="AO6">
        <v>6.37</v>
      </c>
      <c r="AP6">
        <v>5.4</v>
      </c>
      <c r="AQ6">
        <v>6.0274999999999999</v>
      </c>
      <c r="AR6">
        <v>5.75</v>
      </c>
      <c r="AS6">
        <v>6.26</v>
      </c>
      <c r="AT6">
        <v>5.6950000000000003</v>
      </c>
      <c r="AU6">
        <v>6.16</v>
      </c>
      <c r="AV6">
        <v>5.4874999999999998</v>
      </c>
      <c r="AW6">
        <v>6.16</v>
      </c>
    </row>
    <row r="7" spans="1:49">
      <c r="A7" s="19" t="s">
        <v>49</v>
      </c>
      <c r="B7" s="19" t="s">
        <v>50</v>
      </c>
      <c r="C7" s="19" t="s">
        <v>51</v>
      </c>
      <c r="D7" s="20">
        <v>38504</v>
      </c>
      <c r="E7" s="19">
        <v>97.739000000000004</v>
      </c>
      <c r="F7" s="19" t="s">
        <v>113</v>
      </c>
      <c r="G7" s="19">
        <v>3.55</v>
      </c>
      <c r="H7" s="19">
        <v>94.188999999999993</v>
      </c>
      <c r="I7">
        <f t="shared" si="0"/>
        <v>2.83</v>
      </c>
      <c r="J7">
        <f t="shared" si="1"/>
        <v>3.7574999999999998</v>
      </c>
      <c r="K7">
        <f t="shared" si="2"/>
        <v>93.981499999999997</v>
      </c>
      <c r="L7">
        <f t="shared" si="3"/>
        <v>94.908999999999992</v>
      </c>
      <c r="M7">
        <f t="shared" si="4"/>
        <v>0.92749999999999488</v>
      </c>
      <c r="N7">
        <f t="shared" si="5"/>
        <v>92.590249999999997</v>
      </c>
      <c r="O7">
        <f t="shared" si="6"/>
        <v>96.300249999999977</v>
      </c>
      <c r="P7" t="str">
        <f t="shared" si="7"/>
        <v/>
      </c>
    </row>
    <row r="8" spans="1:49">
      <c r="A8" s="19" t="s">
        <v>49</v>
      </c>
      <c r="B8" s="19" t="s">
        <v>50</v>
      </c>
      <c r="C8" s="19" t="s">
        <v>51</v>
      </c>
      <c r="D8" s="20">
        <v>38534</v>
      </c>
      <c r="E8" s="19">
        <v>97.739000000000004</v>
      </c>
      <c r="F8" s="19" t="s">
        <v>113</v>
      </c>
      <c r="G8" s="19">
        <v>3.1</v>
      </c>
      <c r="H8" s="19">
        <v>94.638999999999996</v>
      </c>
      <c r="I8">
        <f t="shared" si="0"/>
        <v>2.83</v>
      </c>
      <c r="J8">
        <f t="shared" si="1"/>
        <v>3.7574999999999998</v>
      </c>
      <c r="K8">
        <f t="shared" si="2"/>
        <v>93.981499999999997</v>
      </c>
      <c r="L8">
        <f t="shared" si="3"/>
        <v>94.908999999999992</v>
      </c>
      <c r="M8">
        <f t="shared" si="4"/>
        <v>0.92749999999999488</v>
      </c>
      <c r="N8">
        <f t="shared" si="5"/>
        <v>92.590249999999997</v>
      </c>
      <c r="O8">
        <f t="shared" si="6"/>
        <v>96.300249999999977</v>
      </c>
      <c r="P8" t="str">
        <f t="shared" si="7"/>
        <v/>
      </c>
    </row>
    <row r="9" spans="1:49">
      <c r="A9" s="19" t="s">
        <v>49</v>
      </c>
      <c r="B9" s="19" t="s">
        <v>50</v>
      </c>
      <c r="C9" s="19" t="s">
        <v>51</v>
      </c>
      <c r="D9" s="20">
        <v>38565</v>
      </c>
      <c r="E9" s="19">
        <v>97.739000000000004</v>
      </c>
      <c r="F9" s="19" t="s">
        <v>113</v>
      </c>
      <c r="G9" s="19">
        <v>3.3</v>
      </c>
      <c r="H9" s="19">
        <v>94.438999999999993</v>
      </c>
      <c r="I9">
        <f t="shared" si="0"/>
        <v>2.83</v>
      </c>
      <c r="J9">
        <f t="shared" si="1"/>
        <v>3.7574999999999998</v>
      </c>
      <c r="K9">
        <f t="shared" si="2"/>
        <v>93.981499999999997</v>
      </c>
      <c r="L9">
        <f t="shared" si="3"/>
        <v>94.908999999999992</v>
      </c>
      <c r="M9">
        <f t="shared" si="4"/>
        <v>0.92749999999999488</v>
      </c>
      <c r="N9">
        <f t="shared" si="5"/>
        <v>92.590249999999997</v>
      </c>
      <c r="O9">
        <f t="shared" si="6"/>
        <v>96.300249999999977</v>
      </c>
      <c r="P9" t="str">
        <f t="shared" si="7"/>
        <v/>
      </c>
    </row>
    <row r="10" spans="1:49">
      <c r="A10" s="19" t="s">
        <v>49</v>
      </c>
      <c r="B10" s="19" t="s">
        <v>50</v>
      </c>
      <c r="C10" s="19" t="s">
        <v>51</v>
      </c>
      <c r="D10" s="20">
        <v>38596</v>
      </c>
      <c r="E10" s="19">
        <v>97.739000000000004</v>
      </c>
      <c r="F10" s="19" t="s">
        <v>113</v>
      </c>
      <c r="G10" s="19">
        <v>2.95</v>
      </c>
      <c r="H10" s="19">
        <v>94.789000000000001</v>
      </c>
      <c r="I10">
        <f t="shared" si="0"/>
        <v>2.83</v>
      </c>
      <c r="J10">
        <f t="shared" si="1"/>
        <v>3.7574999999999998</v>
      </c>
      <c r="K10">
        <f t="shared" si="2"/>
        <v>93.981499999999997</v>
      </c>
      <c r="L10">
        <f t="shared" si="3"/>
        <v>94.908999999999992</v>
      </c>
      <c r="M10">
        <f t="shared" si="4"/>
        <v>0.92749999999999488</v>
      </c>
      <c r="N10">
        <f t="shared" si="5"/>
        <v>92.590249999999997</v>
      </c>
      <c r="O10">
        <f t="shared" si="6"/>
        <v>96.300249999999977</v>
      </c>
      <c r="P10" t="str">
        <f t="shared" si="7"/>
        <v/>
      </c>
    </row>
    <row r="11" spans="1:49">
      <c r="A11" s="19" t="s">
        <v>49</v>
      </c>
      <c r="B11" s="19" t="s">
        <v>50</v>
      </c>
      <c r="C11" s="19" t="s">
        <v>51</v>
      </c>
      <c r="D11" s="20">
        <v>38626</v>
      </c>
      <c r="E11" s="19">
        <v>97.739000000000004</v>
      </c>
      <c r="F11" s="19" t="s">
        <v>113</v>
      </c>
      <c r="G11" s="19">
        <v>3.1</v>
      </c>
      <c r="H11" s="19">
        <v>94.638999999999996</v>
      </c>
      <c r="I11">
        <f t="shared" si="0"/>
        <v>2.83</v>
      </c>
      <c r="J11">
        <f t="shared" si="1"/>
        <v>3.7574999999999998</v>
      </c>
      <c r="K11">
        <f t="shared" si="2"/>
        <v>93.981499999999997</v>
      </c>
      <c r="L11">
        <f t="shared" si="3"/>
        <v>94.908999999999992</v>
      </c>
      <c r="M11">
        <f t="shared" si="4"/>
        <v>0.92749999999999488</v>
      </c>
      <c r="N11">
        <f t="shared" si="5"/>
        <v>92.590249999999997</v>
      </c>
      <c r="O11">
        <f t="shared" si="6"/>
        <v>96.300249999999977</v>
      </c>
      <c r="P11" t="str">
        <f t="shared" si="7"/>
        <v/>
      </c>
    </row>
    <row r="12" spans="1:49">
      <c r="A12" s="19" t="s">
        <v>49</v>
      </c>
      <c r="B12" s="19" t="s">
        <v>50</v>
      </c>
      <c r="C12" s="19" t="s">
        <v>51</v>
      </c>
      <c r="D12" s="20">
        <v>38657</v>
      </c>
      <c r="E12" s="19">
        <v>97.739000000000004</v>
      </c>
      <c r="F12" s="19" t="s">
        <v>113</v>
      </c>
      <c r="G12" s="19">
        <v>3.3</v>
      </c>
      <c r="H12" s="19">
        <v>94.438999999999993</v>
      </c>
      <c r="I12">
        <f t="shared" si="0"/>
        <v>2.83</v>
      </c>
      <c r="J12">
        <f t="shared" si="1"/>
        <v>3.7574999999999998</v>
      </c>
      <c r="K12">
        <f t="shared" si="2"/>
        <v>93.981499999999997</v>
      </c>
      <c r="L12">
        <f t="shared" si="3"/>
        <v>94.908999999999992</v>
      </c>
      <c r="M12">
        <f t="shared" si="4"/>
        <v>0.92749999999999488</v>
      </c>
      <c r="N12">
        <f t="shared" si="5"/>
        <v>92.590249999999997</v>
      </c>
      <c r="O12">
        <f t="shared" si="6"/>
        <v>96.300249999999977</v>
      </c>
      <c r="P12" t="str">
        <f t="shared" si="7"/>
        <v/>
      </c>
    </row>
    <row r="13" spans="1:49">
      <c r="A13" s="19" t="s">
        <v>49</v>
      </c>
      <c r="B13" s="19" t="s">
        <v>50</v>
      </c>
      <c r="C13" s="19" t="s">
        <v>51</v>
      </c>
      <c r="D13" s="20">
        <v>38687</v>
      </c>
      <c r="E13" s="19">
        <v>97.739000000000004</v>
      </c>
      <c r="F13" s="19" t="s">
        <v>113</v>
      </c>
      <c r="G13" s="19">
        <v>2.8</v>
      </c>
      <c r="H13" s="19">
        <v>94.938999999999993</v>
      </c>
      <c r="I13">
        <f t="shared" si="0"/>
        <v>2.83</v>
      </c>
      <c r="J13">
        <f t="shared" si="1"/>
        <v>3.7574999999999998</v>
      </c>
      <c r="K13">
        <f t="shared" si="2"/>
        <v>93.981499999999997</v>
      </c>
      <c r="L13">
        <f t="shared" si="3"/>
        <v>94.908999999999992</v>
      </c>
      <c r="M13">
        <f t="shared" si="4"/>
        <v>0.92749999999999488</v>
      </c>
      <c r="N13">
        <f t="shared" si="5"/>
        <v>92.590249999999997</v>
      </c>
      <c r="O13">
        <f t="shared" si="6"/>
        <v>96.300249999999977</v>
      </c>
      <c r="P13" t="str">
        <f t="shared" si="7"/>
        <v/>
      </c>
    </row>
    <row r="14" spans="1:49">
      <c r="A14" s="19" t="s">
        <v>49</v>
      </c>
      <c r="B14" s="19" t="s">
        <v>50</v>
      </c>
      <c r="C14" s="19" t="s">
        <v>51</v>
      </c>
      <c r="D14" s="20">
        <v>38718</v>
      </c>
      <c r="E14" s="19">
        <v>97.739000000000004</v>
      </c>
      <c r="F14" s="19" t="s">
        <v>113</v>
      </c>
      <c r="G14" s="19">
        <v>3.8</v>
      </c>
      <c r="H14" s="19">
        <v>93.938999999999993</v>
      </c>
      <c r="I14">
        <f t="shared" si="0"/>
        <v>2.83</v>
      </c>
      <c r="J14">
        <f t="shared" si="1"/>
        <v>3.7574999999999998</v>
      </c>
      <c r="K14">
        <f t="shared" si="2"/>
        <v>93.981499999999997</v>
      </c>
      <c r="L14">
        <f t="shared" si="3"/>
        <v>94.908999999999992</v>
      </c>
      <c r="M14">
        <f t="shared" si="4"/>
        <v>0.92749999999999488</v>
      </c>
      <c r="N14">
        <f t="shared" si="5"/>
        <v>92.590249999999997</v>
      </c>
      <c r="O14">
        <f t="shared" si="6"/>
        <v>96.300249999999977</v>
      </c>
      <c r="P14" t="str">
        <f t="shared" si="7"/>
        <v/>
      </c>
    </row>
    <row r="15" spans="1:49">
      <c r="A15" s="19" t="s">
        <v>49</v>
      </c>
      <c r="B15" s="19" t="s">
        <v>50</v>
      </c>
      <c r="C15" s="19" t="s">
        <v>51</v>
      </c>
      <c r="D15" s="20">
        <v>38749</v>
      </c>
      <c r="E15" s="19">
        <v>97.739000000000004</v>
      </c>
      <c r="F15" s="19" t="s">
        <v>113</v>
      </c>
      <c r="G15" s="19">
        <v>3.6</v>
      </c>
      <c r="H15" s="19">
        <v>94.138999999999996</v>
      </c>
      <c r="I15">
        <f t="shared" si="0"/>
        <v>2.83</v>
      </c>
      <c r="J15">
        <f t="shared" si="1"/>
        <v>3.7574999999999998</v>
      </c>
      <c r="K15">
        <f t="shared" si="2"/>
        <v>93.981499999999997</v>
      </c>
      <c r="L15">
        <f t="shared" si="3"/>
        <v>94.908999999999992</v>
      </c>
      <c r="M15">
        <f t="shared" si="4"/>
        <v>0.92749999999999488</v>
      </c>
      <c r="N15">
        <f t="shared" si="5"/>
        <v>92.590249999999997</v>
      </c>
      <c r="O15">
        <f t="shared" si="6"/>
        <v>96.300249999999977</v>
      </c>
      <c r="P15" t="str">
        <f t="shared" si="7"/>
        <v/>
      </c>
    </row>
    <row r="16" spans="1:49">
      <c r="A16" s="19" t="s">
        <v>49</v>
      </c>
      <c r="B16" s="19" t="s">
        <v>50</v>
      </c>
      <c r="C16" s="19" t="s">
        <v>51</v>
      </c>
      <c r="D16" s="20">
        <v>38777</v>
      </c>
      <c r="E16" s="19">
        <v>97.739000000000004</v>
      </c>
      <c r="F16" s="19" t="s">
        <v>113</v>
      </c>
      <c r="G16" s="19">
        <v>3.7</v>
      </c>
      <c r="H16" s="19">
        <v>94.039000000000001</v>
      </c>
      <c r="I16">
        <f t="shared" si="0"/>
        <v>2.83</v>
      </c>
      <c r="J16">
        <f t="shared" si="1"/>
        <v>3.7574999999999998</v>
      </c>
      <c r="K16">
        <f t="shared" si="2"/>
        <v>93.981499999999997</v>
      </c>
      <c r="L16">
        <f t="shared" si="3"/>
        <v>94.908999999999992</v>
      </c>
      <c r="M16">
        <f t="shared" si="4"/>
        <v>0.92749999999999488</v>
      </c>
      <c r="N16">
        <f t="shared" si="5"/>
        <v>92.590249999999997</v>
      </c>
      <c r="O16">
        <f t="shared" si="6"/>
        <v>96.300249999999977</v>
      </c>
      <c r="P16" t="str">
        <f t="shared" si="7"/>
        <v/>
      </c>
    </row>
    <row r="17" spans="1:16">
      <c r="A17" s="19" t="s">
        <v>49</v>
      </c>
      <c r="B17" s="19" t="s">
        <v>50</v>
      </c>
      <c r="C17" s="19" t="s">
        <v>51</v>
      </c>
      <c r="D17" s="20">
        <v>38808</v>
      </c>
      <c r="E17" s="19">
        <v>97.739000000000004</v>
      </c>
      <c r="F17" s="19" t="s">
        <v>113</v>
      </c>
      <c r="G17" s="19">
        <v>3.3</v>
      </c>
      <c r="H17" s="19">
        <v>94.438999999999993</v>
      </c>
      <c r="I17">
        <f t="shared" si="0"/>
        <v>2.83</v>
      </c>
      <c r="J17">
        <f t="shared" si="1"/>
        <v>3.7574999999999998</v>
      </c>
      <c r="K17">
        <f t="shared" si="2"/>
        <v>93.981499999999997</v>
      </c>
      <c r="L17">
        <f t="shared" si="3"/>
        <v>94.908999999999992</v>
      </c>
      <c r="M17">
        <f t="shared" si="4"/>
        <v>0.92749999999999488</v>
      </c>
      <c r="N17">
        <f t="shared" si="5"/>
        <v>92.590249999999997</v>
      </c>
      <c r="O17">
        <f t="shared" si="6"/>
        <v>96.300249999999977</v>
      </c>
      <c r="P17" t="str">
        <f t="shared" si="7"/>
        <v/>
      </c>
    </row>
    <row r="18" spans="1:16">
      <c r="A18" s="19" t="s">
        <v>49</v>
      </c>
      <c r="B18" s="19" t="s">
        <v>50</v>
      </c>
      <c r="C18" s="19" t="s">
        <v>51</v>
      </c>
      <c r="D18" s="20">
        <v>38838</v>
      </c>
      <c r="E18" s="19">
        <v>97.739000000000004</v>
      </c>
      <c r="F18" s="19" t="s">
        <v>113</v>
      </c>
      <c r="G18" s="19">
        <v>3.4</v>
      </c>
      <c r="H18" s="19">
        <v>94.338999999999999</v>
      </c>
      <c r="I18">
        <f t="shared" si="0"/>
        <v>2.83</v>
      </c>
      <c r="J18">
        <f t="shared" si="1"/>
        <v>3.7574999999999998</v>
      </c>
      <c r="K18">
        <f t="shared" si="2"/>
        <v>93.981499999999997</v>
      </c>
      <c r="L18">
        <f t="shared" si="3"/>
        <v>94.908999999999992</v>
      </c>
      <c r="M18">
        <f t="shared" si="4"/>
        <v>0.92749999999999488</v>
      </c>
      <c r="N18">
        <f t="shared" si="5"/>
        <v>92.590249999999997</v>
      </c>
      <c r="O18">
        <f t="shared" si="6"/>
        <v>96.300249999999977</v>
      </c>
      <c r="P18" t="str">
        <f t="shared" si="7"/>
        <v/>
      </c>
    </row>
    <row r="19" spans="1:16">
      <c r="A19" s="19" t="s">
        <v>49</v>
      </c>
      <c r="B19" s="19" t="s">
        <v>50</v>
      </c>
      <c r="C19" s="19" t="s">
        <v>51</v>
      </c>
      <c r="D19" s="20">
        <v>38869</v>
      </c>
      <c r="E19" s="19">
        <v>97.739000000000004</v>
      </c>
      <c r="F19" s="19" t="s">
        <v>113</v>
      </c>
      <c r="G19" s="19">
        <v>3.4</v>
      </c>
      <c r="H19" s="19">
        <v>94.338999999999999</v>
      </c>
      <c r="I19">
        <f t="shared" si="0"/>
        <v>2.83</v>
      </c>
      <c r="J19">
        <f t="shared" si="1"/>
        <v>3.7574999999999998</v>
      </c>
      <c r="K19">
        <f t="shared" si="2"/>
        <v>93.981499999999997</v>
      </c>
      <c r="L19">
        <f t="shared" si="3"/>
        <v>94.908999999999992</v>
      </c>
      <c r="M19">
        <f t="shared" si="4"/>
        <v>0.92749999999999488</v>
      </c>
      <c r="N19">
        <f t="shared" si="5"/>
        <v>92.590249999999997</v>
      </c>
      <c r="O19">
        <f t="shared" si="6"/>
        <v>96.300249999999977</v>
      </c>
      <c r="P19" t="str">
        <f t="shared" si="7"/>
        <v/>
      </c>
    </row>
    <row r="20" spans="1:16">
      <c r="A20" s="19" t="s">
        <v>49</v>
      </c>
      <c r="B20" s="19" t="s">
        <v>50</v>
      </c>
      <c r="C20" s="19" t="s">
        <v>51</v>
      </c>
      <c r="D20" s="20">
        <v>38961</v>
      </c>
      <c r="E20" s="19">
        <v>97.739000000000004</v>
      </c>
      <c r="F20" s="19" t="s">
        <v>113</v>
      </c>
      <c r="G20" s="19">
        <v>2.8</v>
      </c>
      <c r="H20" s="19">
        <v>94.938999999999993</v>
      </c>
      <c r="I20">
        <f t="shared" si="0"/>
        <v>2.83</v>
      </c>
      <c r="J20">
        <f t="shared" si="1"/>
        <v>3.7574999999999998</v>
      </c>
      <c r="K20">
        <f t="shared" si="2"/>
        <v>93.981499999999997</v>
      </c>
      <c r="L20">
        <f t="shared" si="3"/>
        <v>94.908999999999992</v>
      </c>
      <c r="M20">
        <f t="shared" si="4"/>
        <v>0.92749999999999488</v>
      </c>
      <c r="N20">
        <f t="shared" si="5"/>
        <v>92.590249999999997</v>
      </c>
      <c r="O20">
        <f t="shared" si="6"/>
        <v>96.300249999999977</v>
      </c>
      <c r="P20" t="str">
        <f t="shared" si="7"/>
        <v/>
      </c>
    </row>
    <row r="21" spans="1:16">
      <c r="A21" s="19" t="s">
        <v>49</v>
      </c>
      <c r="B21" s="19" t="s">
        <v>50</v>
      </c>
      <c r="C21" s="19" t="s">
        <v>51</v>
      </c>
      <c r="D21" s="20">
        <v>38991</v>
      </c>
      <c r="E21" s="19">
        <v>97.739000000000004</v>
      </c>
      <c r="F21" s="19" t="s">
        <v>113</v>
      </c>
      <c r="G21" s="19">
        <v>3.25</v>
      </c>
      <c r="H21" s="19">
        <v>94.489000000000004</v>
      </c>
      <c r="I21">
        <f t="shared" si="0"/>
        <v>2.83</v>
      </c>
      <c r="J21">
        <f t="shared" si="1"/>
        <v>3.7574999999999998</v>
      </c>
      <c r="K21">
        <f t="shared" si="2"/>
        <v>93.981499999999997</v>
      </c>
      <c r="L21">
        <f t="shared" si="3"/>
        <v>94.908999999999992</v>
      </c>
      <c r="M21">
        <f t="shared" si="4"/>
        <v>0.92749999999999488</v>
      </c>
      <c r="N21">
        <f t="shared" si="5"/>
        <v>92.590249999999997</v>
      </c>
      <c r="O21">
        <f t="shared" si="6"/>
        <v>96.300249999999977</v>
      </c>
      <c r="P21" t="str">
        <f t="shared" si="7"/>
        <v/>
      </c>
    </row>
    <row r="22" spans="1:16">
      <c r="A22" s="19" t="s">
        <v>49</v>
      </c>
      <c r="B22" s="19" t="s">
        <v>50</v>
      </c>
      <c r="C22" s="19" t="s">
        <v>51</v>
      </c>
      <c r="D22" s="20">
        <v>39022</v>
      </c>
      <c r="E22" s="19">
        <v>97.739000000000004</v>
      </c>
      <c r="F22" s="19" t="s">
        <v>113</v>
      </c>
      <c r="G22" s="19">
        <v>3.35</v>
      </c>
      <c r="H22" s="19">
        <v>94.388999999999996</v>
      </c>
      <c r="I22">
        <f t="shared" si="0"/>
        <v>2.83</v>
      </c>
      <c r="J22">
        <f t="shared" si="1"/>
        <v>3.7574999999999998</v>
      </c>
      <c r="K22">
        <f t="shared" si="2"/>
        <v>93.981499999999997</v>
      </c>
      <c r="L22">
        <f t="shared" si="3"/>
        <v>94.908999999999992</v>
      </c>
      <c r="M22">
        <f t="shared" si="4"/>
        <v>0.92749999999999488</v>
      </c>
      <c r="N22">
        <f t="shared" si="5"/>
        <v>92.590249999999997</v>
      </c>
      <c r="O22">
        <f t="shared" si="6"/>
        <v>96.300249999999977</v>
      </c>
      <c r="P22" t="str">
        <f t="shared" si="7"/>
        <v/>
      </c>
    </row>
    <row r="23" spans="1:16">
      <c r="A23" s="19" t="s">
        <v>49</v>
      </c>
      <c r="B23" s="19" t="s">
        <v>50</v>
      </c>
      <c r="C23" s="19" t="s">
        <v>51</v>
      </c>
      <c r="D23" s="20">
        <v>39052</v>
      </c>
      <c r="E23" s="19">
        <v>97.739000000000004</v>
      </c>
      <c r="F23" s="19" t="s">
        <v>113</v>
      </c>
      <c r="G23" s="19">
        <v>3.4</v>
      </c>
      <c r="H23" s="19">
        <v>94.338999999999999</v>
      </c>
      <c r="I23">
        <f t="shared" si="0"/>
        <v>2.83</v>
      </c>
      <c r="J23">
        <f t="shared" si="1"/>
        <v>3.7574999999999998</v>
      </c>
      <c r="K23">
        <f t="shared" si="2"/>
        <v>93.981499999999997</v>
      </c>
      <c r="L23">
        <f t="shared" si="3"/>
        <v>94.908999999999992</v>
      </c>
      <c r="M23">
        <f t="shared" si="4"/>
        <v>0.92749999999999488</v>
      </c>
      <c r="N23">
        <f t="shared" si="5"/>
        <v>92.590249999999997</v>
      </c>
      <c r="O23">
        <f t="shared" si="6"/>
        <v>96.300249999999977</v>
      </c>
      <c r="P23" t="str">
        <f t="shared" si="7"/>
        <v/>
      </c>
    </row>
    <row r="24" spans="1:16">
      <c r="A24" s="19" t="s">
        <v>49</v>
      </c>
      <c r="B24" s="19" t="s">
        <v>50</v>
      </c>
      <c r="C24" s="19" t="s">
        <v>51</v>
      </c>
      <c r="D24" s="20">
        <v>39083</v>
      </c>
      <c r="E24" s="19">
        <v>97.739000000000004</v>
      </c>
      <c r="F24" s="19" t="s">
        <v>113</v>
      </c>
      <c r="G24" s="19">
        <v>3.75</v>
      </c>
      <c r="H24" s="19">
        <v>93.989000000000004</v>
      </c>
      <c r="I24">
        <f t="shared" si="0"/>
        <v>2.83</v>
      </c>
      <c r="J24">
        <f t="shared" si="1"/>
        <v>3.7574999999999998</v>
      </c>
      <c r="K24">
        <f t="shared" si="2"/>
        <v>93.981499999999997</v>
      </c>
      <c r="L24">
        <f t="shared" si="3"/>
        <v>94.908999999999992</v>
      </c>
      <c r="M24">
        <f t="shared" si="4"/>
        <v>0.92749999999999488</v>
      </c>
      <c r="N24">
        <f t="shared" si="5"/>
        <v>92.590249999999997</v>
      </c>
      <c r="O24">
        <f t="shared" si="6"/>
        <v>96.300249999999977</v>
      </c>
      <c r="P24" t="str">
        <f t="shared" si="7"/>
        <v/>
      </c>
    </row>
    <row r="25" spans="1:16">
      <c r="A25" s="19" t="s">
        <v>49</v>
      </c>
      <c r="B25" s="19" t="s">
        <v>50</v>
      </c>
      <c r="C25" s="19" t="s">
        <v>51</v>
      </c>
      <c r="D25" s="20">
        <v>39142</v>
      </c>
      <c r="E25" s="19">
        <v>97.739000000000004</v>
      </c>
      <c r="F25" s="19" t="s">
        <v>113</v>
      </c>
      <c r="G25" s="19">
        <v>5</v>
      </c>
      <c r="H25" s="19">
        <v>92.739000000000004</v>
      </c>
      <c r="I25">
        <f t="shared" si="0"/>
        <v>2.83</v>
      </c>
      <c r="J25">
        <f t="shared" si="1"/>
        <v>3.7574999999999998</v>
      </c>
      <c r="K25">
        <f t="shared" si="2"/>
        <v>93.981499999999997</v>
      </c>
      <c r="L25">
        <f t="shared" si="3"/>
        <v>94.908999999999992</v>
      </c>
      <c r="M25">
        <f t="shared" si="4"/>
        <v>0.92749999999999488</v>
      </c>
      <c r="N25">
        <f t="shared" si="5"/>
        <v>92.590249999999997</v>
      </c>
      <c r="O25">
        <f t="shared" si="6"/>
        <v>96.300249999999977</v>
      </c>
      <c r="P25" t="str">
        <f t="shared" si="7"/>
        <v/>
      </c>
    </row>
    <row r="26" spans="1:16">
      <c r="A26" s="19" t="s">
        <v>49</v>
      </c>
      <c r="B26" s="19" t="s">
        <v>50</v>
      </c>
      <c r="C26" s="19" t="s">
        <v>51</v>
      </c>
      <c r="D26" s="20">
        <v>39173</v>
      </c>
      <c r="E26" s="19">
        <v>97.739000000000004</v>
      </c>
      <c r="F26" s="19" t="s">
        <v>113</v>
      </c>
      <c r="G26" s="19">
        <v>5.15</v>
      </c>
      <c r="H26" s="19">
        <v>92.588999999999999</v>
      </c>
      <c r="I26">
        <f t="shared" si="0"/>
        <v>2.83</v>
      </c>
      <c r="J26">
        <f t="shared" si="1"/>
        <v>3.7574999999999998</v>
      </c>
      <c r="K26">
        <f t="shared" si="2"/>
        <v>93.981499999999997</v>
      </c>
      <c r="L26">
        <f t="shared" si="3"/>
        <v>94.908999999999992</v>
      </c>
      <c r="M26">
        <f t="shared" si="4"/>
        <v>0.92749999999999488</v>
      </c>
      <c r="N26">
        <f t="shared" si="5"/>
        <v>92.590249999999997</v>
      </c>
      <c r="O26">
        <f t="shared" si="6"/>
        <v>96.300249999999977</v>
      </c>
      <c r="P26" t="str">
        <f t="shared" si="7"/>
        <v>OUTLIER</v>
      </c>
    </row>
    <row r="27" spans="1:16">
      <c r="A27" s="19" t="s">
        <v>49</v>
      </c>
      <c r="B27" s="19" t="s">
        <v>50</v>
      </c>
      <c r="C27" s="19" t="s">
        <v>51</v>
      </c>
      <c r="D27" s="20">
        <v>39203</v>
      </c>
      <c r="E27" s="19">
        <v>97.739000000000004</v>
      </c>
      <c r="F27" s="19" t="s">
        <v>113</v>
      </c>
      <c r="G27" s="19">
        <v>5.2</v>
      </c>
      <c r="H27" s="19">
        <v>92.539000000000001</v>
      </c>
      <c r="I27">
        <f t="shared" si="0"/>
        <v>2.83</v>
      </c>
      <c r="J27">
        <f t="shared" si="1"/>
        <v>3.7574999999999998</v>
      </c>
      <c r="K27">
        <f t="shared" si="2"/>
        <v>93.981499999999997</v>
      </c>
      <c r="L27">
        <f t="shared" si="3"/>
        <v>94.908999999999992</v>
      </c>
      <c r="M27">
        <f t="shared" si="4"/>
        <v>0.92749999999999488</v>
      </c>
      <c r="N27">
        <f t="shared" si="5"/>
        <v>92.590249999999997</v>
      </c>
      <c r="O27">
        <f t="shared" si="6"/>
        <v>96.300249999999977</v>
      </c>
      <c r="P27" t="str">
        <f t="shared" si="7"/>
        <v>OUTLIER</v>
      </c>
    </row>
    <row r="28" spans="1:16">
      <c r="A28" s="19" t="s">
        <v>49</v>
      </c>
      <c r="B28" s="19" t="s">
        <v>50</v>
      </c>
      <c r="C28" s="19" t="s">
        <v>51</v>
      </c>
      <c r="D28" s="20">
        <v>39234</v>
      </c>
      <c r="E28" s="19">
        <v>97.739000000000004</v>
      </c>
      <c r="F28" s="19" t="s">
        <v>113</v>
      </c>
      <c r="G28" s="19">
        <v>5.05</v>
      </c>
      <c r="H28" s="19">
        <v>92.688999999999993</v>
      </c>
      <c r="I28">
        <f t="shared" si="0"/>
        <v>2.83</v>
      </c>
      <c r="J28">
        <f t="shared" si="1"/>
        <v>3.7574999999999998</v>
      </c>
      <c r="K28">
        <f t="shared" si="2"/>
        <v>93.981499999999997</v>
      </c>
      <c r="L28">
        <f t="shared" si="3"/>
        <v>94.908999999999992</v>
      </c>
      <c r="M28">
        <f t="shared" si="4"/>
        <v>0.92749999999999488</v>
      </c>
      <c r="N28">
        <f t="shared" si="5"/>
        <v>92.590249999999997</v>
      </c>
      <c r="O28">
        <f t="shared" si="6"/>
        <v>96.300249999999977</v>
      </c>
      <c r="P28" t="str">
        <f t="shared" si="7"/>
        <v/>
      </c>
    </row>
    <row r="29" spans="1:16">
      <c r="A29" s="19" t="s">
        <v>49</v>
      </c>
      <c r="B29" s="19" t="s">
        <v>50</v>
      </c>
      <c r="C29" s="19" t="s">
        <v>51</v>
      </c>
      <c r="D29" s="20">
        <v>39295</v>
      </c>
      <c r="E29" s="19">
        <v>97.739000000000004</v>
      </c>
      <c r="F29" s="19" t="s">
        <v>113</v>
      </c>
      <c r="G29" s="19">
        <v>5.15</v>
      </c>
      <c r="H29" s="19">
        <v>92.588999999999999</v>
      </c>
      <c r="I29">
        <f t="shared" si="0"/>
        <v>2.83</v>
      </c>
      <c r="J29">
        <f t="shared" si="1"/>
        <v>3.7574999999999998</v>
      </c>
      <c r="K29">
        <f t="shared" si="2"/>
        <v>93.981499999999997</v>
      </c>
      <c r="L29">
        <f t="shared" si="3"/>
        <v>94.908999999999992</v>
      </c>
      <c r="M29">
        <f t="shared" si="4"/>
        <v>0.92749999999999488</v>
      </c>
      <c r="N29">
        <f t="shared" si="5"/>
        <v>92.590249999999997</v>
      </c>
      <c r="O29">
        <f t="shared" si="6"/>
        <v>96.300249999999977</v>
      </c>
      <c r="P29" t="str">
        <f t="shared" si="7"/>
        <v>OUTLIER</v>
      </c>
    </row>
    <row r="30" spans="1:16">
      <c r="A30" s="19" t="s">
        <v>49</v>
      </c>
      <c r="B30" s="19" t="s">
        <v>50</v>
      </c>
      <c r="C30" s="19" t="s">
        <v>51</v>
      </c>
      <c r="D30" s="20">
        <v>39326</v>
      </c>
      <c r="E30" s="19">
        <v>97.739000000000004</v>
      </c>
      <c r="F30" s="19" t="s">
        <v>113</v>
      </c>
      <c r="G30" s="19">
        <v>5.15</v>
      </c>
      <c r="H30" s="19">
        <v>92.588999999999999</v>
      </c>
      <c r="I30">
        <f t="shared" si="0"/>
        <v>2.83</v>
      </c>
      <c r="J30">
        <f t="shared" si="1"/>
        <v>3.7574999999999998</v>
      </c>
      <c r="K30">
        <f t="shared" si="2"/>
        <v>93.981499999999997</v>
      </c>
      <c r="L30">
        <f t="shared" si="3"/>
        <v>94.908999999999992</v>
      </c>
      <c r="M30">
        <f t="shared" si="4"/>
        <v>0.92749999999999488</v>
      </c>
      <c r="N30">
        <f t="shared" si="5"/>
        <v>92.590249999999997</v>
      </c>
      <c r="O30">
        <f t="shared" si="6"/>
        <v>96.300249999999977</v>
      </c>
      <c r="P30" t="str">
        <f t="shared" si="7"/>
        <v>OUTLIER</v>
      </c>
    </row>
    <row r="31" spans="1:16">
      <c r="A31" s="19" t="s">
        <v>49</v>
      </c>
      <c r="B31" s="19" t="s">
        <v>50</v>
      </c>
      <c r="C31" s="19" t="s">
        <v>51</v>
      </c>
      <c r="D31" s="20">
        <v>39356</v>
      </c>
      <c r="E31" s="19">
        <v>97.739000000000004</v>
      </c>
      <c r="F31" s="19" t="s">
        <v>113</v>
      </c>
      <c r="G31" s="19">
        <v>2.8</v>
      </c>
      <c r="H31" s="19">
        <v>94.938999999999993</v>
      </c>
      <c r="I31">
        <f t="shared" si="0"/>
        <v>2.83</v>
      </c>
      <c r="J31">
        <f t="shared" si="1"/>
        <v>3.7574999999999998</v>
      </c>
      <c r="K31">
        <f t="shared" si="2"/>
        <v>93.981499999999997</v>
      </c>
      <c r="L31">
        <f t="shared" si="3"/>
        <v>94.908999999999992</v>
      </c>
      <c r="M31">
        <f t="shared" si="4"/>
        <v>0.92749999999999488</v>
      </c>
      <c r="N31">
        <f t="shared" si="5"/>
        <v>92.590249999999997</v>
      </c>
      <c r="O31">
        <f t="shared" si="6"/>
        <v>96.300249999999977</v>
      </c>
      <c r="P31" t="str">
        <f t="shared" si="7"/>
        <v/>
      </c>
    </row>
    <row r="32" spans="1:16">
      <c r="A32" s="19" t="s">
        <v>49</v>
      </c>
      <c r="B32" s="19" t="s">
        <v>50</v>
      </c>
      <c r="C32" s="19" t="s">
        <v>51</v>
      </c>
      <c r="D32" s="20">
        <v>39387</v>
      </c>
      <c r="E32" s="19">
        <v>97.739000000000004</v>
      </c>
      <c r="F32" s="19" t="s">
        <v>113</v>
      </c>
      <c r="G32" s="19">
        <v>3.1</v>
      </c>
      <c r="H32" s="19">
        <v>94.638999999999996</v>
      </c>
      <c r="I32">
        <f t="shared" si="0"/>
        <v>2.83</v>
      </c>
      <c r="J32">
        <f t="shared" si="1"/>
        <v>3.7574999999999998</v>
      </c>
      <c r="K32">
        <f t="shared" si="2"/>
        <v>93.981499999999997</v>
      </c>
      <c r="L32">
        <f t="shared" si="3"/>
        <v>94.908999999999992</v>
      </c>
      <c r="M32">
        <f t="shared" si="4"/>
        <v>0.92749999999999488</v>
      </c>
      <c r="N32">
        <f t="shared" si="5"/>
        <v>92.590249999999997</v>
      </c>
      <c r="O32">
        <f t="shared" si="6"/>
        <v>96.300249999999977</v>
      </c>
      <c r="P32" t="str">
        <f t="shared" si="7"/>
        <v/>
      </c>
    </row>
    <row r="33" spans="1:16">
      <c r="A33" s="19" t="s">
        <v>49</v>
      </c>
      <c r="B33" s="19" t="s">
        <v>50</v>
      </c>
      <c r="C33" s="19" t="s">
        <v>51</v>
      </c>
      <c r="D33" s="20">
        <v>39417</v>
      </c>
      <c r="E33" s="19">
        <v>97.739000000000004</v>
      </c>
      <c r="F33" s="19" t="s">
        <v>113</v>
      </c>
      <c r="G33" s="19">
        <v>4.3499999999999996</v>
      </c>
      <c r="H33" s="19">
        <v>93.388999999999996</v>
      </c>
      <c r="I33">
        <f t="shared" si="0"/>
        <v>2.83</v>
      </c>
      <c r="J33">
        <f t="shared" si="1"/>
        <v>3.7574999999999998</v>
      </c>
      <c r="K33">
        <f t="shared" si="2"/>
        <v>93.981499999999997</v>
      </c>
      <c r="L33">
        <f t="shared" si="3"/>
        <v>94.908999999999992</v>
      </c>
      <c r="M33">
        <f t="shared" si="4"/>
        <v>0.92749999999999488</v>
      </c>
      <c r="N33">
        <f t="shared" si="5"/>
        <v>92.590249999999997</v>
      </c>
      <c r="O33">
        <f t="shared" si="6"/>
        <v>96.300249999999977</v>
      </c>
      <c r="P33" t="str">
        <f t="shared" si="7"/>
        <v/>
      </c>
    </row>
    <row r="34" spans="1:16">
      <c r="A34" s="19" t="s">
        <v>49</v>
      </c>
      <c r="B34" s="19" t="s">
        <v>50</v>
      </c>
      <c r="C34" s="19" t="s">
        <v>51</v>
      </c>
      <c r="D34" s="20">
        <v>39448</v>
      </c>
      <c r="E34" s="19">
        <v>97.739000000000004</v>
      </c>
      <c r="F34" s="19" t="s">
        <v>113</v>
      </c>
      <c r="G34" s="19">
        <v>4.1500000000000004</v>
      </c>
      <c r="H34" s="19">
        <v>93.588999999999999</v>
      </c>
      <c r="I34">
        <f t="shared" si="0"/>
        <v>2.83</v>
      </c>
      <c r="J34">
        <f t="shared" si="1"/>
        <v>3.7574999999999998</v>
      </c>
      <c r="K34">
        <f t="shared" si="2"/>
        <v>93.981499999999997</v>
      </c>
      <c r="L34">
        <f t="shared" si="3"/>
        <v>94.908999999999992</v>
      </c>
      <c r="M34">
        <f t="shared" si="4"/>
        <v>0.92749999999999488</v>
      </c>
      <c r="N34">
        <f t="shared" si="5"/>
        <v>92.590249999999997</v>
      </c>
      <c r="O34">
        <f t="shared" si="6"/>
        <v>96.300249999999977</v>
      </c>
      <c r="P34" t="str">
        <f t="shared" si="7"/>
        <v/>
      </c>
    </row>
    <row r="35" spans="1:16">
      <c r="A35" s="19" t="s">
        <v>49</v>
      </c>
      <c r="B35" s="19" t="s">
        <v>50</v>
      </c>
      <c r="C35" s="19" t="s">
        <v>51</v>
      </c>
      <c r="D35" s="20">
        <v>39479</v>
      </c>
      <c r="E35" s="19">
        <v>97.739000000000004</v>
      </c>
      <c r="F35" s="19" t="s">
        <v>113</v>
      </c>
      <c r="G35" s="19">
        <v>4.1500000000000004</v>
      </c>
      <c r="H35" s="19">
        <v>93.588999999999999</v>
      </c>
      <c r="I35">
        <f t="shared" si="0"/>
        <v>2.83</v>
      </c>
      <c r="J35">
        <f t="shared" si="1"/>
        <v>3.7574999999999998</v>
      </c>
      <c r="K35">
        <f t="shared" si="2"/>
        <v>93.981499999999997</v>
      </c>
      <c r="L35">
        <f t="shared" si="3"/>
        <v>94.908999999999992</v>
      </c>
      <c r="M35">
        <f t="shared" si="4"/>
        <v>0.92749999999999488</v>
      </c>
      <c r="N35">
        <f t="shared" si="5"/>
        <v>92.590249999999997</v>
      </c>
      <c r="O35">
        <f t="shared" si="6"/>
        <v>96.300249999999977</v>
      </c>
      <c r="P35" t="str">
        <f t="shared" si="7"/>
        <v/>
      </c>
    </row>
    <row r="36" spans="1:16">
      <c r="A36" s="19" t="s">
        <v>49</v>
      </c>
      <c r="B36" s="19" t="s">
        <v>50</v>
      </c>
      <c r="C36" s="19" t="s">
        <v>51</v>
      </c>
      <c r="D36" s="20">
        <v>39508</v>
      </c>
      <c r="E36" s="19">
        <v>97.739000000000004</v>
      </c>
      <c r="F36" s="19" t="s">
        <v>113</v>
      </c>
      <c r="G36" s="19">
        <v>4.25</v>
      </c>
      <c r="H36" s="19">
        <v>93.489000000000004</v>
      </c>
      <c r="I36">
        <f t="shared" si="0"/>
        <v>2.83</v>
      </c>
      <c r="J36">
        <f t="shared" si="1"/>
        <v>3.7574999999999998</v>
      </c>
      <c r="K36">
        <f t="shared" si="2"/>
        <v>93.981499999999997</v>
      </c>
      <c r="L36">
        <f t="shared" si="3"/>
        <v>94.908999999999992</v>
      </c>
      <c r="M36">
        <f t="shared" si="4"/>
        <v>0.92749999999999488</v>
      </c>
      <c r="N36">
        <f t="shared" si="5"/>
        <v>92.590249999999997</v>
      </c>
      <c r="O36">
        <f t="shared" si="6"/>
        <v>96.300249999999977</v>
      </c>
      <c r="P36" t="str">
        <f t="shared" si="7"/>
        <v/>
      </c>
    </row>
    <row r="37" spans="1:16">
      <c r="A37" s="19" t="s">
        <v>49</v>
      </c>
      <c r="B37" s="19" t="s">
        <v>50</v>
      </c>
      <c r="C37" s="19" t="s">
        <v>51</v>
      </c>
      <c r="D37" s="20">
        <v>39828</v>
      </c>
      <c r="E37" s="19">
        <v>97.739000000000004</v>
      </c>
      <c r="F37" s="19" t="s">
        <v>113</v>
      </c>
      <c r="G37" s="19">
        <v>4.3</v>
      </c>
      <c r="H37" s="19">
        <v>93.438999999999993</v>
      </c>
      <c r="I37">
        <f t="shared" si="0"/>
        <v>2.83</v>
      </c>
      <c r="J37">
        <f t="shared" si="1"/>
        <v>3.7574999999999998</v>
      </c>
      <c r="K37">
        <f t="shared" si="2"/>
        <v>93.981499999999997</v>
      </c>
      <c r="L37">
        <f t="shared" si="3"/>
        <v>94.908999999999992</v>
      </c>
      <c r="M37">
        <f t="shared" si="4"/>
        <v>0.92749999999999488</v>
      </c>
      <c r="N37">
        <f t="shared" si="5"/>
        <v>92.590249999999997</v>
      </c>
      <c r="O37">
        <f t="shared" si="6"/>
        <v>96.300249999999977</v>
      </c>
      <c r="P37" t="str">
        <f t="shared" si="7"/>
        <v/>
      </c>
    </row>
    <row r="38" spans="1:16">
      <c r="A38" s="19" t="s">
        <v>49</v>
      </c>
      <c r="B38" s="19" t="s">
        <v>50</v>
      </c>
      <c r="C38" s="19" t="s">
        <v>51</v>
      </c>
      <c r="D38" s="20">
        <v>39859</v>
      </c>
      <c r="E38" s="19">
        <v>97.739000000000004</v>
      </c>
      <c r="F38" s="19" t="s">
        <v>113</v>
      </c>
      <c r="G38" s="19">
        <v>4.12</v>
      </c>
      <c r="H38" s="19">
        <v>93.619</v>
      </c>
      <c r="I38">
        <f t="shared" si="0"/>
        <v>2.83</v>
      </c>
      <c r="J38">
        <f t="shared" si="1"/>
        <v>3.7574999999999998</v>
      </c>
      <c r="K38">
        <f t="shared" si="2"/>
        <v>93.981499999999997</v>
      </c>
      <c r="L38">
        <f t="shared" si="3"/>
        <v>94.908999999999992</v>
      </c>
      <c r="M38">
        <f t="shared" si="4"/>
        <v>0.92749999999999488</v>
      </c>
      <c r="N38">
        <f t="shared" si="5"/>
        <v>92.590249999999997</v>
      </c>
      <c r="O38">
        <f t="shared" si="6"/>
        <v>96.300249999999977</v>
      </c>
      <c r="P38" t="str">
        <f t="shared" si="7"/>
        <v/>
      </c>
    </row>
    <row r="39" spans="1:16">
      <c r="A39" s="19" t="s">
        <v>49</v>
      </c>
      <c r="B39" s="19" t="s">
        <v>50</v>
      </c>
      <c r="C39" s="19" t="s">
        <v>51</v>
      </c>
      <c r="D39" s="20">
        <v>39887</v>
      </c>
      <c r="E39" s="19">
        <v>97.739000000000004</v>
      </c>
      <c r="F39" s="19" t="s">
        <v>113</v>
      </c>
      <c r="G39" s="19">
        <v>4.16</v>
      </c>
      <c r="H39" s="19">
        <v>93.578999999999994</v>
      </c>
      <c r="I39">
        <f t="shared" si="0"/>
        <v>2.83</v>
      </c>
      <c r="J39">
        <f t="shared" si="1"/>
        <v>3.7574999999999998</v>
      </c>
      <c r="K39">
        <f t="shared" si="2"/>
        <v>93.981499999999997</v>
      </c>
      <c r="L39">
        <f t="shared" si="3"/>
        <v>94.908999999999992</v>
      </c>
      <c r="M39">
        <f t="shared" si="4"/>
        <v>0.92749999999999488</v>
      </c>
      <c r="N39">
        <f t="shared" si="5"/>
        <v>92.590249999999997</v>
      </c>
      <c r="O39">
        <f t="shared" si="6"/>
        <v>96.300249999999977</v>
      </c>
      <c r="P39" t="str">
        <f t="shared" si="7"/>
        <v/>
      </c>
    </row>
    <row r="40" spans="1:16">
      <c r="A40" s="19" t="s">
        <v>49</v>
      </c>
      <c r="B40" s="19" t="s">
        <v>50</v>
      </c>
      <c r="C40" s="19" t="s">
        <v>51</v>
      </c>
      <c r="D40" s="20">
        <v>39918</v>
      </c>
      <c r="E40" s="19">
        <v>97.739000000000004</v>
      </c>
      <c r="F40" s="19" t="s">
        <v>113</v>
      </c>
      <c r="G40" s="19">
        <v>4.37</v>
      </c>
      <c r="H40" s="19">
        <v>93.369</v>
      </c>
      <c r="I40">
        <f t="shared" si="0"/>
        <v>2.83</v>
      </c>
      <c r="J40">
        <f t="shared" si="1"/>
        <v>3.7574999999999998</v>
      </c>
      <c r="K40">
        <f t="shared" si="2"/>
        <v>93.981499999999997</v>
      </c>
      <c r="L40">
        <f t="shared" si="3"/>
        <v>94.908999999999992</v>
      </c>
      <c r="M40">
        <f t="shared" si="4"/>
        <v>0.92749999999999488</v>
      </c>
      <c r="N40">
        <f t="shared" si="5"/>
        <v>92.590249999999997</v>
      </c>
      <c r="O40">
        <f t="shared" si="6"/>
        <v>96.300249999999977</v>
      </c>
      <c r="P40" t="str">
        <f t="shared" si="7"/>
        <v/>
      </c>
    </row>
    <row r="41" spans="1:16">
      <c r="A41" s="19" t="s">
        <v>49</v>
      </c>
      <c r="B41" s="19" t="s">
        <v>50</v>
      </c>
      <c r="C41" s="19" t="s">
        <v>51</v>
      </c>
      <c r="D41" s="20">
        <v>39948</v>
      </c>
      <c r="E41" s="19">
        <v>97.739000000000004</v>
      </c>
      <c r="F41" s="19" t="s">
        <v>113</v>
      </c>
      <c r="G41" s="19">
        <v>4.28</v>
      </c>
      <c r="H41" s="19">
        <v>93.459000000000003</v>
      </c>
      <c r="I41">
        <f t="shared" si="0"/>
        <v>2.83</v>
      </c>
      <c r="J41">
        <f t="shared" si="1"/>
        <v>3.7574999999999998</v>
      </c>
      <c r="K41">
        <f t="shared" si="2"/>
        <v>93.981499999999997</v>
      </c>
      <c r="L41">
        <f t="shared" si="3"/>
        <v>94.908999999999992</v>
      </c>
      <c r="M41">
        <f t="shared" si="4"/>
        <v>0.92749999999999488</v>
      </c>
      <c r="N41">
        <f t="shared" si="5"/>
        <v>92.590249999999997</v>
      </c>
      <c r="O41">
        <f t="shared" si="6"/>
        <v>96.300249999999977</v>
      </c>
      <c r="P41" t="str">
        <f t="shared" si="7"/>
        <v/>
      </c>
    </row>
    <row r="42" spans="1:16">
      <c r="A42" s="19" t="s">
        <v>49</v>
      </c>
      <c r="B42" s="19" t="s">
        <v>50</v>
      </c>
      <c r="C42" s="19" t="s">
        <v>51</v>
      </c>
      <c r="D42" s="20">
        <v>39979</v>
      </c>
      <c r="E42" s="19">
        <v>97.739000000000004</v>
      </c>
      <c r="F42" s="19" t="s">
        <v>113</v>
      </c>
      <c r="G42" s="19">
        <v>4.0599999999999996</v>
      </c>
      <c r="H42" s="19">
        <v>93.679000000000002</v>
      </c>
      <c r="I42">
        <f t="shared" si="0"/>
        <v>2.83</v>
      </c>
      <c r="J42">
        <f t="shared" si="1"/>
        <v>3.7574999999999998</v>
      </c>
      <c r="K42">
        <f t="shared" si="2"/>
        <v>93.981499999999997</v>
      </c>
      <c r="L42">
        <f t="shared" si="3"/>
        <v>94.908999999999992</v>
      </c>
      <c r="M42">
        <f t="shared" si="4"/>
        <v>0.92749999999999488</v>
      </c>
      <c r="N42">
        <f t="shared" si="5"/>
        <v>92.590249999999997</v>
      </c>
      <c r="O42">
        <f t="shared" si="6"/>
        <v>96.300249999999977</v>
      </c>
      <c r="P42" t="str">
        <f t="shared" si="7"/>
        <v/>
      </c>
    </row>
    <row r="43" spans="1:16">
      <c r="A43" s="19" t="s">
        <v>49</v>
      </c>
      <c r="B43" s="19" t="s">
        <v>50</v>
      </c>
      <c r="C43" s="19" t="s">
        <v>51</v>
      </c>
      <c r="D43" s="20">
        <v>40009</v>
      </c>
      <c r="E43" s="19">
        <v>97.739000000000004</v>
      </c>
      <c r="F43" s="19" t="s">
        <v>113</v>
      </c>
      <c r="G43" s="19">
        <v>4.1100000000000003</v>
      </c>
      <c r="H43" s="19">
        <v>93.629000000000005</v>
      </c>
      <c r="I43">
        <f t="shared" si="0"/>
        <v>2.83</v>
      </c>
      <c r="J43">
        <f t="shared" si="1"/>
        <v>3.7574999999999998</v>
      </c>
      <c r="K43">
        <f t="shared" si="2"/>
        <v>93.981499999999997</v>
      </c>
      <c r="L43">
        <f t="shared" si="3"/>
        <v>94.908999999999992</v>
      </c>
      <c r="M43">
        <f t="shared" si="4"/>
        <v>0.92749999999999488</v>
      </c>
      <c r="N43">
        <f t="shared" si="5"/>
        <v>92.590249999999997</v>
      </c>
      <c r="O43">
        <f t="shared" si="6"/>
        <v>96.300249999999977</v>
      </c>
      <c r="P43" t="str">
        <f t="shared" si="7"/>
        <v/>
      </c>
    </row>
    <row r="44" spans="1:16">
      <c r="A44" s="19" t="s">
        <v>49</v>
      </c>
      <c r="B44" s="19" t="s">
        <v>50</v>
      </c>
      <c r="C44" s="19" t="s">
        <v>51</v>
      </c>
      <c r="D44" s="20">
        <v>40071</v>
      </c>
      <c r="E44" s="19">
        <v>97.739000000000004</v>
      </c>
      <c r="F44" s="19" t="s">
        <v>113</v>
      </c>
      <c r="G44" s="19">
        <v>4.21</v>
      </c>
      <c r="H44" s="19">
        <v>93.528999999999996</v>
      </c>
      <c r="I44">
        <f t="shared" si="0"/>
        <v>2.83</v>
      </c>
      <c r="J44">
        <f t="shared" si="1"/>
        <v>3.7574999999999998</v>
      </c>
      <c r="K44">
        <f t="shared" si="2"/>
        <v>93.981499999999997</v>
      </c>
      <c r="L44">
        <f t="shared" si="3"/>
        <v>94.908999999999992</v>
      </c>
      <c r="M44">
        <f t="shared" si="4"/>
        <v>0.92749999999999488</v>
      </c>
      <c r="N44">
        <f t="shared" si="5"/>
        <v>92.590249999999997</v>
      </c>
      <c r="O44">
        <f t="shared" si="6"/>
        <v>96.300249999999977</v>
      </c>
      <c r="P44" t="str">
        <f t="shared" si="7"/>
        <v/>
      </c>
    </row>
    <row r="45" spans="1:16">
      <c r="A45" s="19" t="s">
        <v>49</v>
      </c>
      <c r="B45" s="19" t="s">
        <v>50</v>
      </c>
      <c r="C45" s="19" t="s">
        <v>51</v>
      </c>
      <c r="D45" s="20">
        <v>40101</v>
      </c>
      <c r="E45" s="19">
        <v>97.739000000000004</v>
      </c>
      <c r="F45" s="19" t="s">
        <v>113</v>
      </c>
      <c r="G45" s="19">
        <v>4.24</v>
      </c>
      <c r="H45" s="19">
        <v>93.498999999999995</v>
      </c>
      <c r="I45">
        <f t="shared" si="0"/>
        <v>2.83</v>
      </c>
      <c r="J45">
        <f t="shared" si="1"/>
        <v>3.7574999999999998</v>
      </c>
      <c r="K45">
        <f t="shared" si="2"/>
        <v>93.981499999999997</v>
      </c>
      <c r="L45">
        <f t="shared" si="3"/>
        <v>94.908999999999992</v>
      </c>
      <c r="M45">
        <f t="shared" si="4"/>
        <v>0.92749999999999488</v>
      </c>
      <c r="N45">
        <f t="shared" si="5"/>
        <v>92.590249999999997</v>
      </c>
      <c r="O45">
        <f t="shared" si="6"/>
        <v>96.300249999999977</v>
      </c>
      <c r="P45" t="str">
        <f t="shared" si="7"/>
        <v/>
      </c>
    </row>
    <row r="46" spans="1:16">
      <c r="A46" s="19" t="s">
        <v>49</v>
      </c>
      <c r="B46" s="19" t="s">
        <v>50</v>
      </c>
      <c r="C46" s="19" t="s">
        <v>51</v>
      </c>
      <c r="D46" s="20">
        <v>40544</v>
      </c>
      <c r="E46" s="19">
        <v>97.739000000000004</v>
      </c>
      <c r="F46" s="19" t="s">
        <v>113</v>
      </c>
      <c r="G46" s="19">
        <v>4.21</v>
      </c>
      <c r="H46" s="19">
        <v>93.528999999999996</v>
      </c>
      <c r="I46">
        <f t="shared" si="0"/>
        <v>2.83</v>
      </c>
      <c r="J46">
        <f t="shared" si="1"/>
        <v>3.7574999999999998</v>
      </c>
      <c r="K46">
        <f t="shared" si="2"/>
        <v>93.981499999999997</v>
      </c>
      <c r="L46">
        <f t="shared" si="3"/>
        <v>94.908999999999992</v>
      </c>
      <c r="M46">
        <f t="shared" si="4"/>
        <v>0.92749999999999488</v>
      </c>
      <c r="N46">
        <f t="shared" si="5"/>
        <v>92.590249999999997</v>
      </c>
      <c r="O46">
        <f t="shared" si="6"/>
        <v>96.300249999999977</v>
      </c>
      <c r="P46" t="str">
        <f t="shared" si="7"/>
        <v/>
      </c>
    </row>
    <row r="47" spans="1:16">
      <c r="A47" s="19" t="s">
        <v>49</v>
      </c>
      <c r="B47" s="19" t="s">
        <v>50</v>
      </c>
      <c r="C47" s="19" t="s">
        <v>51</v>
      </c>
      <c r="D47" s="20">
        <v>40575</v>
      </c>
      <c r="E47" s="19">
        <v>97.739000000000004</v>
      </c>
      <c r="F47" s="19" t="s">
        <v>113</v>
      </c>
      <c r="G47" s="19">
        <v>4.1900000000000004</v>
      </c>
      <c r="H47" s="19">
        <v>93.549000000000007</v>
      </c>
      <c r="I47">
        <f t="shared" si="0"/>
        <v>2.83</v>
      </c>
      <c r="J47">
        <f t="shared" si="1"/>
        <v>3.7574999999999998</v>
      </c>
      <c r="K47">
        <f t="shared" si="2"/>
        <v>93.981499999999997</v>
      </c>
      <c r="L47">
        <f t="shared" si="3"/>
        <v>94.908999999999992</v>
      </c>
      <c r="M47">
        <f t="shared" si="4"/>
        <v>0.92749999999999488</v>
      </c>
      <c r="N47">
        <f t="shared" si="5"/>
        <v>92.590249999999997</v>
      </c>
      <c r="O47">
        <f t="shared" si="6"/>
        <v>96.300249999999977</v>
      </c>
      <c r="P47" t="str">
        <f t="shared" si="7"/>
        <v/>
      </c>
    </row>
    <row r="48" spans="1:16">
      <c r="A48" s="19" t="s">
        <v>49</v>
      </c>
      <c r="B48" s="19" t="s">
        <v>50</v>
      </c>
      <c r="C48" s="19" t="s">
        <v>51</v>
      </c>
      <c r="D48" s="20">
        <v>40603</v>
      </c>
      <c r="E48" s="19">
        <v>97.739000000000004</v>
      </c>
      <c r="F48" s="19" t="s">
        <v>113</v>
      </c>
      <c r="G48" s="19">
        <v>3.75</v>
      </c>
      <c r="H48" s="19">
        <v>93.989000000000004</v>
      </c>
      <c r="I48">
        <f t="shared" si="0"/>
        <v>2.83</v>
      </c>
      <c r="J48">
        <f t="shared" si="1"/>
        <v>3.7574999999999998</v>
      </c>
      <c r="K48">
        <f t="shared" si="2"/>
        <v>93.981499999999997</v>
      </c>
      <c r="L48">
        <f t="shared" si="3"/>
        <v>94.908999999999992</v>
      </c>
      <c r="M48">
        <f t="shared" si="4"/>
        <v>0.92749999999999488</v>
      </c>
      <c r="N48">
        <f t="shared" si="5"/>
        <v>92.590249999999997</v>
      </c>
      <c r="O48">
        <f t="shared" si="6"/>
        <v>96.300249999999977</v>
      </c>
      <c r="P48" t="str">
        <f t="shared" si="7"/>
        <v/>
      </c>
    </row>
    <row r="49" spans="1:16">
      <c r="A49" s="19" t="s">
        <v>49</v>
      </c>
      <c r="B49" s="19" t="s">
        <v>50</v>
      </c>
      <c r="C49" s="19" t="s">
        <v>51</v>
      </c>
      <c r="D49" s="20">
        <v>40634</v>
      </c>
      <c r="E49" s="19">
        <v>97.739000000000004</v>
      </c>
      <c r="F49" s="19" t="s">
        <v>113</v>
      </c>
      <c r="G49" s="19">
        <v>3.59</v>
      </c>
      <c r="H49" s="19">
        <v>94.149000000000001</v>
      </c>
      <c r="I49">
        <f t="shared" si="0"/>
        <v>2.83</v>
      </c>
      <c r="J49">
        <f t="shared" si="1"/>
        <v>3.7574999999999998</v>
      </c>
      <c r="K49">
        <f t="shared" si="2"/>
        <v>93.981499999999997</v>
      </c>
      <c r="L49">
        <f t="shared" si="3"/>
        <v>94.908999999999992</v>
      </c>
      <c r="M49">
        <f t="shared" si="4"/>
        <v>0.92749999999999488</v>
      </c>
      <c r="N49">
        <f t="shared" si="5"/>
        <v>92.590249999999997</v>
      </c>
      <c r="O49">
        <f t="shared" si="6"/>
        <v>96.300249999999977</v>
      </c>
      <c r="P49" t="str">
        <f t="shared" si="7"/>
        <v/>
      </c>
    </row>
    <row r="50" spans="1:16">
      <c r="A50" s="19" t="s">
        <v>49</v>
      </c>
      <c r="B50" s="19" t="s">
        <v>50</v>
      </c>
      <c r="C50" s="19" t="s">
        <v>51</v>
      </c>
      <c r="D50" s="20">
        <v>40664</v>
      </c>
      <c r="E50" s="19">
        <v>97.739000000000004</v>
      </c>
      <c r="F50" s="19" t="s">
        <v>113</v>
      </c>
      <c r="G50" s="19">
        <v>3.67</v>
      </c>
      <c r="H50" s="19">
        <v>94.069000000000003</v>
      </c>
      <c r="I50">
        <f t="shared" si="0"/>
        <v>2.83</v>
      </c>
      <c r="J50">
        <f t="shared" si="1"/>
        <v>3.7574999999999998</v>
      </c>
      <c r="K50">
        <f t="shared" si="2"/>
        <v>93.981499999999997</v>
      </c>
      <c r="L50">
        <f t="shared" si="3"/>
        <v>94.908999999999992</v>
      </c>
      <c r="M50">
        <f t="shared" si="4"/>
        <v>0.92749999999999488</v>
      </c>
      <c r="N50">
        <f t="shared" si="5"/>
        <v>92.590249999999997</v>
      </c>
      <c r="O50">
        <f t="shared" si="6"/>
        <v>96.300249999999977</v>
      </c>
      <c r="P50" t="str">
        <f t="shared" si="7"/>
        <v/>
      </c>
    </row>
    <row r="51" spans="1:16">
      <c r="A51" s="19" t="s">
        <v>49</v>
      </c>
      <c r="B51" s="19" t="s">
        <v>50</v>
      </c>
      <c r="C51" s="19" t="s">
        <v>51</v>
      </c>
      <c r="D51" s="20">
        <v>40695</v>
      </c>
      <c r="E51" s="19">
        <v>97.739000000000004</v>
      </c>
      <c r="F51" s="19" t="s">
        <v>113</v>
      </c>
      <c r="G51" s="19">
        <v>3.28</v>
      </c>
      <c r="H51" s="19">
        <v>94.459000000000003</v>
      </c>
      <c r="I51">
        <f t="shared" si="0"/>
        <v>2.83</v>
      </c>
      <c r="J51">
        <f t="shared" si="1"/>
        <v>3.7574999999999998</v>
      </c>
      <c r="K51">
        <f t="shared" si="2"/>
        <v>93.981499999999997</v>
      </c>
      <c r="L51">
        <f t="shared" si="3"/>
        <v>94.908999999999992</v>
      </c>
      <c r="M51">
        <f t="shared" si="4"/>
        <v>0.92749999999999488</v>
      </c>
      <c r="N51">
        <f t="shared" si="5"/>
        <v>92.590249999999997</v>
      </c>
      <c r="O51">
        <f t="shared" si="6"/>
        <v>96.300249999999977</v>
      </c>
      <c r="P51" t="str">
        <f t="shared" si="7"/>
        <v/>
      </c>
    </row>
    <row r="52" spans="1:16">
      <c r="A52" s="19" t="s">
        <v>49</v>
      </c>
      <c r="B52" s="19" t="s">
        <v>50</v>
      </c>
      <c r="C52" s="19" t="s">
        <v>51</v>
      </c>
      <c r="D52" s="20">
        <v>40725</v>
      </c>
      <c r="E52" s="19">
        <v>97.739000000000004</v>
      </c>
      <c r="F52" s="19" t="s">
        <v>113</v>
      </c>
      <c r="G52" s="19">
        <v>2.96</v>
      </c>
      <c r="H52" s="19">
        <v>94.778999999999996</v>
      </c>
      <c r="I52">
        <f t="shared" si="0"/>
        <v>2.83</v>
      </c>
      <c r="J52">
        <f t="shared" si="1"/>
        <v>3.7574999999999998</v>
      </c>
      <c r="K52">
        <f t="shared" si="2"/>
        <v>93.981499999999997</v>
      </c>
      <c r="L52">
        <f t="shared" si="3"/>
        <v>94.908999999999992</v>
      </c>
      <c r="M52">
        <f t="shared" si="4"/>
        <v>0.92749999999999488</v>
      </c>
      <c r="N52">
        <f t="shared" si="5"/>
        <v>92.590249999999997</v>
      </c>
      <c r="O52">
        <f t="shared" si="6"/>
        <v>96.300249999999977</v>
      </c>
      <c r="P52" t="str">
        <f t="shared" si="7"/>
        <v/>
      </c>
    </row>
    <row r="53" spans="1:16">
      <c r="A53" s="19" t="s">
        <v>49</v>
      </c>
      <c r="B53" s="19" t="s">
        <v>50</v>
      </c>
      <c r="C53" s="19" t="s">
        <v>51</v>
      </c>
      <c r="D53" s="20">
        <v>40787</v>
      </c>
      <c r="E53" s="19">
        <v>97.739000000000004</v>
      </c>
      <c r="F53" s="19" t="s">
        <v>113</v>
      </c>
      <c r="G53" s="19">
        <v>3.27</v>
      </c>
      <c r="H53" s="19">
        <v>94.468999999999994</v>
      </c>
      <c r="I53">
        <f t="shared" si="0"/>
        <v>2.83</v>
      </c>
      <c r="J53">
        <f t="shared" si="1"/>
        <v>3.7574999999999998</v>
      </c>
      <c r="K53">
        <f t="shared" si="2"/>
        <v>93.981499999999997</v>
      </c>
      <c r="L53">
        <f t="shared" si="3"/>
        <v>94.908999999999992</v>
      </c>
      <c r="M53">
        <f t="shared" si="4"/>
        <v>0.92749999999999488</v>
      </c>
      <c r="N53">
        <f t="shared" si="5"/>
        <v>92.590249999999997</v>
      </c>
      <c r="O53">
        <f t="shared" si="6"/>
        <v>96.300249999999977</v>
      </c>
      <c r="P53" t="str">
        <f t="shared" si="7"/>
        <v/>
      </c>
    </row>
    <row r="54" spans="1:16">
      <c r="A54" s="19" t="s">
        <v>49</v>
      </c>
      <c r="B54" s="19" t="s">
        <v>50</v>
      </c>
      <c r="C54" s="19" t="s">
        <v>51</v>
      </c>
      <c r="D54" s="20">
        <v>40817</v>
      </c>
      <c r="E54" s="19">
        <v>97.739000000000004</v>
      </c>
      <c r="F54" s="19" t="s">
        <v>113</v>
      </c>
      <c r="G54" s="19">
        <v>3.35</v>
      </c>
      <c r="H54" s="19">
        <v>94.388999999999996</v>
      </c>
      <c r="I54">
        <f t="shared" si="0"/>
        <v>2.83</v>
      </c>
      <c r="J54">
        <f t="shared" si="1"/>
        <v>3.7574999999999998</v>
      </c>
      <c r="K54">
        <f t="shared" si="2"/>
        <v>93.981499999999997</v>
      </c>
      <c r="L54">
        <f t="shared" si="3"/>
        <v>94.908999999999992</v>
      </c>
      <c r="M54">
        <f t="shared" si="4"/>
        <v>0.92749999999999488</v>
      </c>
      <c r="N54">
        <f t="shared" si="5"/>
        <v>92.590249999999997</v>
      </c>
      <c r="O54">
        <f t="shared" si="6"/>
        <v>96.300249999999977</v>
      </c>
      <c r="P54" t="str">
        <f t="shared" si="7"/>
        <v/>
      </c>
    </row>
    <row r="55" spans="1:16">
      <c r="A55" s="19" t="s">
        <v>49</v>
      </c>
      <c r="B55" s="19" t="s">
        <v>50</v>
      </c>
      <c r="C55" s="19" t="s">
        <v>51</v>
      </c>
      <c r="D55" s="20">
        <v>40848</v>
      </c>
      <c r="E55" s="19">
        <v>97.739000000000004</v>
      </c>
      <c r="F55" s="19" t="s">
        <v>113</v>
      </c>
      <c r="G55" s="19">
        <v>3.54</v>
      </c>
      <c r="H55" s="19">
        <v>94.198999999999998</v>
      </c>
      <c r="I55">
        <f t="shared" si="0"/>
        <v>2.83</v>
      </c>
      <c r="J55">
        <f t="shared" si="1"/>
        <v>3.7574999999999998</v>
      </c>
      <c r="K55">
        <f t="shared" si="2"/>
        <v>93.981499999999997</v>
      </c>
      <c r="L55">
        <f t="shared" si="3"/>
        <v>94.908999999999992</v>
      </c>
      <c r="M55">
        <f t="shared" si="4"/>
        <v>0.92749999999999488</v>
      </c>
      <c r="N55">
        <f t="shared" si="5"/>
        <v>92.590249999999997</v>
      </c>
      <c r="O55">
        <f t="shared" si="6"/>
        <v>96.300249999999977</v>
      </c>
      <c r="P55" t="str">
        <f t="shared" si="7"/>
        <v/>
      </c>
    </row>
    <row r="56" spans="1:16">
      <c r="A56" s="19" t="s">
        <v>49</v>
      </c>
      <c r="B56" s="19" t="s">
        <v>50</v>
      </c>
      <c r="C56" s="19" t="s">
        <v>51</v>
      </c>
      <c r="D56" s="20">
        <v>40926</v>
      </c>
      <c r="E56" s="19">
        <v>97.739000000000004</v>
      </c>
      <c r="F56" s="19" t="s">
        <v>113</v>
      </c>
      <c r="G56" s="19">
        <v>2.17</v>
      </c>
      <c r="H56" s="19">
        <v>95.569000000000003</v>
      </c>
      <c r="I56">
        <f t="shared" si="0"/>
        <v>2.83</v>
      </c>
      <c r="J56">
        <f t="shared" si="1"/>
        <v>3.7574999999999998</v>
      </c>
      <c r="K56">
        <f t="shared" si="2"/>
        <v>93.981499999999997</v>
      </c>
      <c r="L56">
        <f t="shared" si="3"/>
        <v>94.908999999999992</v>
      </c>
      <c r="M56">
        <f t="shared" si="4"/>
        <v>0.92749999999999488</v>
      </c>
      <c r="N56">
        <f t="shared" si="5"/>
        <v>92.590249999999997</v>
      </c>
      <c r="O56">
        <f t="shared" si="6"/>
        <v>96.300249999999977</v>
      </c>
      <c r="P56" t="str">
        <f t="shared" si="7"/>
        <v/>
      </c>
    </row>
    <row r="57" spans="1:16">
      <c r="A57" s="19" t="s">
        <v>49</v>
      </c>
      <c r="B57" s="19" t="s">
        <v>50</v>
      </c>
      <c r="C57" s="19" t="s">
        <v>51</v>
      </c>
      <c r="D57" s="20">
        <v>40957</v>
      </c>
      <c r="E57" s="19">
        <v>97.739000000000004</v>
      </c>
      <c r="F57" s="19" t="s">
        <v>113</v>
      </c>
      <c r="G57" s="19">
        <v>3.41</v>
      </c>
      <c r="H57" s="19">
        <v>94.328999999999994</v>
      </c>
      <c r="I57">
        <f t="shared" si="0"/>
        <v>2.83</v>
      </c>
      <c r="J57">
        <f t="shared" si="1"/>
        <v>3.7574999999999998</v>
      </c>
      <c r="K57">
        <f t="shared" si="2"/>
        <v>93.981499999999997</v>
      </c>
      <c r="L57">
        <f t="shared" si="3"/>
        <v>94.908999999999992</v>
      </c>
      <c r="M57">
        <f t="shared" si="4"/>
        <v>0.92749999999999488</v>
      </c>
      <c r="N57">
        <f t="shared" si="5"/>
        <v>92.590249999999997</v>
      </c>
      <c r="O57">
        <f t="shared" si="6"/>
        <v>96.300249999999977</v>
      </c>
      <c r="P57" t="str">
        <f t="shared" si="7"/>
        <v/>
      </c>
    </row>
    <row r="58" spans="1:16">
      <c r="A58" s="19" t="s">
        <v>49</v>
      </c>
      <c r="B58" s="19" t="s">
        <v>50</v>
      </c>
      <c r="C58" s="19" t="s">
        <v>51</v>
      </c>
      <c r="D58" s="20">
        <v>40986</v>
      </c>
      <c r="E58" s="19">
        <v>97.739000000000004</v>
      </c>
      <c r="F58" s="19" t="s">
        <v>113</v>
      </c>
      <c r="G58" s="19">
        <v>3.51</v>
      </c>
      <c r="H58" s="19">
        <v>94.228999999999999</v>
      </c>
      <c r="I58">
        <f t="shared" si="0"/>
        <v>2.83</v>
      </c>
      <c r="J58">
        <f t="shared" si="1"/>
        <v>3.7574999999999998</v>
      </c>
      <c r="K58">
        <f t="shared" si="2"/>
        <v>93.981499999999997</v>
      </c>
      <c r="L58">
        <f t="shared" si="3"/>
        <v>94.908999999999992</v>
      </c>
      <c r="M58">
        <f t="shared" si="4"/>
        <v>0.92749999999999488</v>
      </c>
      <c r="N58">
        <f t="shared" si="5"/>
        <v>92.590249999999997</v>
      </c>
      <c r="O58">
        <f t="shared" si="6"/>
        <v>96.300249999999977</v>
      </c>
      <c r="P58" t="str">
        <f t="shared" si="7"/>
        <v/>
      </c>
    </row>
    <row r="59" spans="1:16">
      <c r="A59" s="19" t="s">
        <v>49</v>
      </c>
      <c r="B59" s="19" t="s">
        <v>50</v>
      </c>
      <c r="C59" s="19" t="s">
        <v>51</v>
      </c>
      <c r="D59" s="20">
        <v>41017</v>
      </c>
      <c r="E59" s="19">
        <v>97.739000000000004</v>
      </c>
      <c r="F59" s="19" t="s">
        <v>113</v>
      </c>
      <c r="G59" s="19">
        <v>3.46</v>
      </c>
      <c r="H59" s="19">
        <v>94.278999999999996</v>
      </c>
      <c r="I59">
        <f t="shared" si="0"/>
        <v>2.83</v>
      </c>
      <c r="J59">
        <f t="shared" si="1"/>
        <v>3.7574999999999998</v>
      </c>
      <c r="K59">
        <f t="shared" si="2"/>
        <v>93.981499999999997</v>
      </c>
      <c r="L59">
        <f t="shared" si="3"/>
        <v>94.908999999999992</v>
      </c>
      <c r="M59">
        <f t="shared" si="4"/>
        <v>0.92749999999999488</v>
      </c>
      <c r="N59">
        <f t="shared" si="5"/>
        <v>92.590249999999997</v>
      </c>
      <c r="O59">
        <f t="shared" si="6"/>
        <v>96.300249999999977</v>
      </c>
      <c r="P59" t="str">
        <f t="shared" si="7"/>
        <v/>
      </c>
    </row>
    <row r="60" spans="1:16">
      <c r="A60" s="19" t="s">
        <v>49</v>
      </c>
      <c r="B60" s="19" t="s">
        <v>50</v>
      </c>
      <c r="C60" s="19" t="s">
        <v>51</v>
      </c>
      <c r="D60" s="20">
        <v>41047</v>
      </c>
      <c r="E60" s="19">
        <v>97.739000000000004</v>
      </c>
      <c r="F60" s="19" t="s">
        <v>113</v>
      </c>
      <c r="G60" s="19">
        <v>3.44</v>
      </c>
      <c r="H60" s="19">
        <v>94.299000000000007</v>
      </c>
      <c r="I60">
        <f t="shared" si="0"/>
        <v>2.83</v>
      </c>
      <c r="J60">
        <f t="shared" si="1"/>
        <v>3.7574999999999998</v>
      </c>
      <c r="K60">
        <f t="shared" si="2"/>
        <v>93.981499999999997</v>
      </c>
      <c r="L60">
        <f t="shared" si="3"/>
        <v>94.908999999999992</v>
      </c>
      <c r="M60">
        <f t="shared" si="4"/>
        <v>0.92749999999999488</v>
      </c>
      <c r="N60">
        <f t="shared" si="5"/>
        <v>92.590249999999997</v>
      </c>
      <c r="O60">
        <f t="shared" si="6"/>
        <v>96.300249999999977</v>
      </c>
      <c r="P60" t="str">
        <f t="shared" si="7"/>
        <v/>
      </c>
    </row>
    <row r="61" spans="1:16">
      <c r="A61" s="19" t="s">
        <v>49</v>
      </c>
      <c r="B61" s="19" t="s">
        <v>50</v>
      </c>
      <c r="C61" s="19" t="s">
        <v>51</v>
      </c>
      <c r="D61" s="20">
        <v>41078</v>
      </c>
      <c r="E61" s="19">
        <v>97.739000000000004</v>
      </c>
      <c r="F61" s="19" t="s">
        <v>113</v>
      </c>
      <c r="G61" s="19">
        <v>2.81</v>
      </c>
      <c r="H61" s="19">
        <v>94.929000000000002</v>
      </c>
      <c r="I61">
        <f t="shared" si="0"/>
        <v>2.83</v>
      </c>
      <c r="J61">
        <f t="shared" si="1"/>
        <v>3.7574999999999998</v>
      </c>
      <c r="K61">
        <f t="shared" si="2"/>
        <v>93.981499999999997</v>
      </c>
      <c r="L61">
        <f t="shared" si="3"/>
        <v>94.908999999999992</v>
      </c>
      <c r="M61">
        <f t="shared" si="4"/>
        <v>0.92749999999999488</v>
      </c>
      <c r="N61">
        <f t="shared" si="5"/>
        <v>92.590249999999997</v>
      </c>
      <c r="O61">
        <f t="shared" si="6"/>
        <v>96.300249999999977</v>
      </c>
      <c r="P61" t="str">
        <f t="shared" si="7"/>
        <v/>
      </c>
    </row>
    <row r="62" spans="1:16">
      <c r="A62" s="19" t="s">
        <v>49</v>
      </c>
      <c r="B62" s="19" t="s">
        <v>50</v>
      </c>
      <c r="C62" s="19" t="s">
        <v>51</v>
      </c>
      <c r="D62" s="20">
        <v>41108</v>
      </c>
      <c r="E62" s="19">
        <v>97.739000000000004</v>
      </c>
      <c r="F62" s="19" t="s">
        <v>113</v>
      </c>
      <c r="G62" s="19">
        <v>2.76</v>
      </c>
      <c r="H62" s="19">
        <v>94.978999999999999</v>
      </c>
      <c r="I62">
        <f t="shared" si="0"/>
        <v>2.83</v>
      </c>
      <c r="J62">
        <f t="shared" si="1"/>
        <v>3.7574999999999998</v>
      </c>
      <c r="K62">
        <f t="shared" si="2"/>
        <v>93.981499999999997</v>
      </c>
      <c r="L62">
        <f t="shared" si="3"/>
        <v>94.908999999999992</v>
      </c>
      <c r="M62">
        <f t="shared" si="4"/>
        <v>0.92749999999999488</v>
      </c>
      <c r="N62">
        <f t="shared" si="5"/>
        <v>92.590249999999997</v>
      </c>
      <c r="O62">
        <f t="shared" si="6"/>
        <v>96.300249999999977</v>
      </c>
      <c r="P62" t="str">
        <f t="shared" si="7"/>
        <v/>
      </c>
    </row>
    <row r="63" spans="1:16">
      <c r="A63" s="19" t="s">
        <v>49</v>
      </c>
      <c r="B63" s="19" t="s">
        <v>50</v>
      </c>
      <c r="C63" s="19" t="s">
        <v>51</v>
      </c>
      <c r="D63" s="20">
        <v>41139</v>
      </c>
      <c r="E63" s="19">
        <v>97.739000000000004</v>
      </c>
      <c r="F63" s="19" t="s">
        <v>113</v>
      </c>
      <c r="G63" s="19">
        <v>2.66</v>
      </c>
      <c r="H63" s="19">
        <v>95.078999999999994</v>
      </c>
      <c r="I63">
        <f t="shared" si="0"/>
        <v>2.83</v>
      </c>
      <c r="J63">
        <f t="shared" si="1"/>
        <v>3.7574999999999998</v>
      </c>
      <c r="K63">
        <f t="shared" si="2"/>
        <v>93.981499999999997</v>
      </c>
      <c r="L63">
        <f t="shared" si="3"/>
        <v>94.908999999999992</v>
      </c>
      <c r="M63">
        <f t="shared" si="4"/>
        <v>0.92749999999999488</v>
      </c>
      <c r="N63">
        <f t="shared" si="5"/>
        <v>92.590249999999997</v>
      </c>
      <c r="O63">
        <f t="shared" si="6"/>
        <v>96.300249999999977</v>
      </c>
      <c r="P63" t="str">
        <f t="shared" si="7"/>
        <v/>
      </c>
    </row>
    <row r="64" spans="1:16">
      <c r="A64" s="19" t="s">
        <v>49</v>
      </c>
      <c r="B64" s="19" t="s">
        <v>50</v>
      </c>
      <c r="C64" s="19" t="s">
        <v>51</v>
      </c>
      <c r="D64" s="20">
        <v>41182</v>
      </c>
      <c r="E64" s="19">
        <v>97.739000000000004</v>
      </c>
      <c r="F64" s="19" t="s">
        <v>113</v>
      </c>
      <c r="G64" s="19">
        <v>2.69</v>
      </c>
      <c r="H64" s="19">
        <v>95.049000000000007</v>
      </c>
      <c r="I64">
        <f t="shared" si="0"/>
        <v>2.83</v>
      </c>
      <c r="J64">
        <f t="shared" si="1"/>
        <v>3.7574999999999998</v>
      </c>
      <c r="K64">
        <f t="shared" si="2"/>
        <v>93.981499999999997</v>
      </c>
      <c r="L64">
        <f t="shared" si="3"/>
        <v>94.908999999999992</v>
      </c>
      <c r="M64">
        <f t="shared" si="4"/>
        <v>0.92749999999999488</v>
      </c>
      <c r="N64">
        <f t="shared" si="5"/>
        <v>92.590249999999997</v>
      </c>
      <c r="O64">
        <f t="shared" si="6"/>
        <v>96.300249999999977</v>
      </c>
      <c r="P64" t="str">
        <f t="shared" si="7"/>
        <v/>
      </c>
    </row>
    <row r="65" spans="1:16">
      <c r="A65" s="19" t="s">
        <v>49</v>
      </c>
      <c r="B65" s="19" t="s">
        <v>50</v>
      </c>
      <c r="C65" s="19" t="s">
        <v>51</v>
      </c>
      <c r="D65" s="20">
        <v>41213</v>
      </c>
      <c r="E65" s="19">
        <v>97.739000000000004</v>
      </c>
      <c r="F65" s="19" t="s">
        <v>113</v>
      </c>
      <c r="G65" s="19">
        <v>2.93</v>
      </c>
      <c r="H65" s="19">
        <v>94.808999999999997</v>
      </c>
      <c r="I65">
        <f t="shared" si="0"/>
        <v>2.83</v>
      </c>
      <c r="J65">
        <f t="shared" si="1"/>
        <v>3.7574999999999998</v>
      </c>
      <c r="K65">
        <f t="shared" si="2"/>
        <v>93.981499999999997</v>
      </c>
      <c r="L65">
        <f t="shared" si="3"/>
        <v>94.908999999999992</v>
      </c>
      <c r="M65">
        <f t="shared" si="4"/>
        <v>0.92749999999999488</v>
      </c>
      <c r="N65">
        <f t="shared" si="5"/>
        <v>92.590249999999997</v>
      </c>
      <c r="O65">
        <f t="shared" si="6"/>
        <v>96.300249999999977</v>
      </c>
      <c r="P65" t="str">
        <f t="shared" si="7"/>
        <v/>
      </c>
    </row>
    <row r="66" spans="1:16">
      <c r="A66" s="19" t="s">
        <v>49</v>
      </c>
      <c r="B66" s="19" t="s">
        <v>50</v>
      </c>
      <c r="C66" s="19" t="s">
        <v>51</v>
      </c>
      <c r="D66" s="20">
        <v>41243</v>
      </c>
      <c r="E66" s="19">
        <v>97.739000000000004</v>
      </c>
      <c r="F66" s="19" t="s">
        <v>113</v>
      </c>
      <c r="G66" s="19">
        <v>2.74</v>
      </c>
      <c r="H66" s="19">
        <v>94.998999999999995</v>
      </c>
      <c r="I66">
        <f t="shared" si="0"/>
        <v>2.83</v>
      </c>
      <c r="J66">
        <f t="shared" si="1"/>
        <v>3.7574999999999998</v>
      </c>
      <c r="K66">
        <f t="shared" si="2"/>
        <v>93.981499999999997</v>
      </c>
      <c r="L66">
        <f t="shared" si="3"/>
        <v>94.908999999999992</v>
      </c>
      <c r="M66">
        <f t="shared" si="4"/>
        <v>0.92749999999999488</v>
      </c>
      <c r="N66">
        <f t="shared" si="5"/>
        <v>92.590249999999997</v>
      </c>
      <c r="O66">
        <f t="shared" si="6"/>
        <v>96.300249999999977</v>
      </c>
      <c r="P66" t="str">
        <f t="shared" si="7"/>
        <v/>
      </c>
    </row>
    <row r="67" spans="1:16">
      <c r="A67" s="19" t="s">
        <v>49</v>
      </c>
      <c r="B67" s="19" t="s">
        <v>50</v>
      </c>
      <c r="C67" s="19" t="s">
        <v>51</v>
      </c>
      <c r="D67" s="20">
        <v>41274</v>
      </c>
      <c r="E67" s="19">
        <v>97.739000000000004</v>
      </c>
      <c r="F67" s="19" t="s">
        <v>113</v>
      </c>
      <c r="G67" s="19">
        <v>2.87</v>
      </c>
      <c r="H67" s="19">
        <v>94.869</v>
      </c>
      <c r="I67">
        <f t="shared" ref="I67:I130" si="8">VLOOKUP($C67,$S$1:$W$42,2,FALSE)</f>
        <v>2.83</v>
      </c>
      <c r="J67">
        <f t="shared" ref="J67:J130" si="9">VLOOKUP($C67,$S$1:$W$42,3,FALSE)</f>
        <v>3.7574999999999998</v>
      </c>
      <c r="K67">
        <f t="shared" ref="K67:K130" si="10">VLOOKUP($C67,$S$1:$W$42,4,FALSE)</f>
        <v>93.981499999999997</v>
      </c>
      <c r="L67">
        <f t="shared" ref="L67:L130" si="11">VLOOKUP($C67,$S$1:$W$42,5,FALSE)</f>
        <v>94.908999999999992</v>
      </c>
      <c r="M67">
        <f t="shared" ref="M67:M130" si="12">L67-K67</f>
        <v>0.92749999999999488</v>
      </c>
      <c r="N67">
        <f t="shared" ref="N67:N130" si="13">K67-M67*1.5</f>
        <v>92.590249999999997</v>
      </c>
      <c r="O67">
        <f t="shared" ref="O67:O130" si="14">L67+M67*1.5</f>
        <v>96.300249999999977</v>
      </c>
      <c r="P67" t="str">
        <f t="shared" ref="P67:P130" si="15">IF(OR(H67&lt;N67,H67&gt;O67), "OUTLIER", "")</f>
        <v/>
      </c>
    </row>
    <row r="68" spans="1:16">
      <c r="A68" s="19" t="s">
        <v>49</v>
      </c>
      <c r="B68" s="19" t="s">
        <v>50</v>
      </c>
      <c r="C68" s="19" t="s">
        <v>51</v>
      </c>
      <c r="D68" s="20">
        <v>41278</v>
      </c>
      <c r="E68" s="19">
        <v>97.739000000000004</v>
      </c>
      <c r="F68" s="19" t="s">
        <v>113</v>
      </c>
      <c r="G68" s="19">
        <v>2.81</v>
      </c>
      <c r="H68" s="19">
        <v>94.929000000000002</v>
      </c>
      <c r="I68">
        <f t="shared" si="8"/>
        <v>2.83</v>
      </c>
      <c r="J68">
        <f t="shared" si="9"/>
        <v>3.7574999999999998</v>
      </c>
      <c r="K68">
        <f t="shared" si="10"/>
        <v>93.981499999999997</v>
      </c>
      <c r="L68">
        <f t="shared" si="11"/>
        <v>94.908999999999992</v>
      </c>
      <c r="M68">
        <f t="shared" si="12"/>
        <v>0.92749999999999488</v>
      </c>
      <c r="N68">
        <f t="shared" si="13"/>
        <v>92.590249999999997</v>
      </c>
      <c r="O68">
        <f t="shared" si="14"/>
        <v>96.300249999999977</v>
      </c>
      <c r="P68" t="str">
        <f t="shared" si="15"/>
        <v/>
      </c>
    </row>
    <row r="69" spans="1:16">
      <c r="A69" s="19" t="s">
        <v>49</v>
      </c>
      <c r="B69" s="19" t="s">
        <v>50</v>
      </c>
      <c r="C69" s="19" t="s">
        <v>51</v>
      </c>
      <c r="D69" s="20">
        <v>41323</v>
      </c>
      <c r="E69" s="19">
        <v>97.739000000000004</v>
      </c>
      <c r="F69" s="19" t="s">
        <v>113</v>
      </c>
      <c r="G69" s="19">
        <v>2.95</v>
      </c>
      <c r="H69" s="19">
        <v>94.789000000000001</v>
      </c>
      <c r="I69">
        <f t="shared" si="8"/>
        <v>2.83</v>
      </c>
      <c r="J69">
        <f t="shared" si="9"/>
        <v>3.7574999999999998</v>
      </c>
      <c r="K69">
        <f t="shared" si="10"/>
        <v>93.981499999999997</v>
      </c>
      <c r="L69">
        <f t="shared" si="11"/>
        <v>94.908999999999992</v>
      </c>
      <c r="M69">
        <f t="shared" si="12"/>
        <v>0.92749999999999488</v>
      </c>
      <c r="N69">
        <f t="shared" si="13"/>
        <v>92.590249999999997</v>
      </c>
      <c r="O69">
        <f t="shared" si="14"/>
        <v>96.300249999999977</v>
      </c>
      <c r="P69" t="str">
        <f t="shared" si="15"/>
        <v/>
      </c>
    </row>
    <row r="70" spans="1:16">
      <c r="A70" s="19" t="s">
        <v>49</v>
      </c>
      <c r="B70" s="19" t="s">
        <v>50</v>
      </c>
      <c r="C70" s="19" t="s">
        <v>51</v>
      </c>
      <c r="D70" s="20">
        <v>41340</v>
      </c>
      <c r="E70" s="19">
        <v>97.739000000000004</v>
      </c>
      <c r="F70" s="19" t="s">
        <v>113</v>
      </c>
      <c r="G70" s="19">
        <v>3.07</v>
      </c>
      <c r="H70" s="19">
        <v>94.668999999999997</v>
      </c>
      <c r="I70">
        <f t="shared" si="8"/>
        <v>2.83</v>
      </c>
      <c r="J70">
        <f t="shared" si="9"/>
        <v>3.7574999999999998</v>
      </c>
      <c r="K70">
        <f t="shared" si="10"/>
        <v>93.981499999999997</v>
      </c>
      <c r="L70">
        <f t="shared" si="11"/>
        <v>94.908999999999992</v>
      </c>
      <c r="M70">
        <f t="shared" si="12"/>
        <v>0.92749999999999488</v>
      </c>
      <c r="N70">
        <f t="shared" si="13"/>
        <v>92.590249999999997</v>
      </c>
      <c r="O70">
        <f t="shared" si="14"/>
        <v>96.300249999999977</v>
      </c>
      <c r="P70" t="str">
        <f t="shared" si="15"/>
        <v/>
      </c>
    </row>
    <row r="71" spans="1:16">
      <c r="A71" s="19" t="s">
        <v>49</v>
      </c>
      <c r="B71" s="19" t="s">
        <v>50</v>
      </c>
      <c r="C71" s="19" t="s">
        <v>51</v>
      </c>
      <c r="D71" s="20">
        <v>41382</v>
      </c>
      <c r="E71" s="19">
        <v>97.739000000000004</v>
      </c>
      <c r="F71" s="19" t="s">
        <v>113</v>
      </c>
      <c r="G71" s="19">
        <v>3</v>
      </c>
      <c r="H71" s="19">
        <v>94.739000000000004</v>
      </c>
      <c r="I71">
        <f t="shared" si="8"/>
        <v>2.83</v>
      </c>
      <c r="J71">
        <f t="shared" si="9"/>
        <v>3.7574999999999998</v>
      </c>
      <c r="K71">
        <f t="shared" si="10"/>
        <v>93.981499999999997</v>
      </c>
      <c r="L71">
        <f t="shared" si="11"/>
        <v>94.908999999999992</v>
      </c>
      <c r="M71">
        <f t="shared" si="12"/>
        <v>0.92749999999999488</v>
      </c>
      <c r="N71">
        <f t="shared" si="13"/>
        <v>92.590249999999997</v>
      </c>
      <c r="O71">
        <f t="shared" si="14"/>
        <v>96.300249999999977</v>
      </c>
      <c r="P71" t="str">
        <f t="shared" si="15"/>
        <v/>
      </c>
    </row>
    <row r="72" spans="1:16">
      <c r="A72" s="19" t="s">
        <v>49</v>
      </c>
      <c r="B72" s="19" t="s">
        <v>50</v>
      </c>
      <c r="C72" s="19" t="s">
        <v>51</v>
      </c>
      <c r="D72" s="20">
        <v>41408</v>
      </c>
      <c r="E72" s="19">
        <v>97.739000000000004</v>
      </c>
      <c r="F72" s="19" t="s">
        <v>113</v>
      </c>
      <c r="G72" s="19">
        <v>2.63</v>
      </c>
      <c r="H72" s="19">
        <v>95.108999999999995</v>
      </c>
      <c r="I72">
        <f t="shared" si="8"/>
        <v>2.83</v>
      </c>
      <c r="J72">
        <f t="shared" si="9"/>
        <v>3.7574999999999998</v>
      </c>
      <c r="K72">
        <f t="shared" si="10"/>
        <v>93.981499999999997</v>
      </c>
      <c r="L72">
        <f t="shared" si="11"/>
        <v>94.908999999999992</v>
      </c>
      <c r="M72">
        <f t="shared" si="12"/>
        <v>0.92749999999999488</v>
      </c>
      <c r="N72">
        <f t="shared" si="13"/>
        <v>92.590249999999997</v>
      </c>
      <c r="O72">
        <f t="shared" si="14"/>
        <v>96.300249999999977</v>
      </c>
      <c r="P72" t="str">
        <f t="shared" si="15"/>
        <v/>
      </c>
    </row>
    <row r="73" spans="1:16">
      <c r="A73" s="19" t="s">
        <v>49</v>
      </c>
      <c r="B73" s="19" t="s">
        <v>50</v>
      </c>
      <c r="C73" s="19" t="s">
        <v>51</v>
      </c>
      <c r="D73" s="20">
        <v>41444</v>
      </c>
      <c r="E73" s="19">
        <v>97.739000000000004</v>
      </c>
      <c r="F73" s="19" t="s">
        <v>113</v>
      </c>
      <c r="G73" s="19">
        <v>2.64</v>
      </c>
      <c r="H73" s="19">
        <v>95.099000000000004</v>
      </c>
      <c r="I73">
        <f t="shared" si="8"/>
        <v>2.83</v>
      </c>
      <c r="J73">
        <f t="shared" si="9"/>
        <v>3.7574999999999998</v>
      </c>
      <c r="K73">
        <f t="shared" si="10"/>
        <v>93.981499999999997</v>
      </c>
      <c r="L73">
        <f t="shared" si="11"/>
        <v>94.908999999999992</v>
      </c>
      <c r="M73">
        <f t="shared" si="12"/>
        <v>0.92749999999999488</v>
      </c>
      <c r="N73">
        <f t="shared" si="13"/>
        <v>92.590249999999997</v>
      </c>
      <c r="O73">
        <f t="shared" si="14"/>
        <v>96.300249999999977</v>
      </c>
      <c r="P73" t="str">
        <f t="shared" si="15"/>
        <v/>
      </c>
    </row>
    <row r="74" spans="1:16">
      <c r="A74" s="19" t="s">
        <v>49</v>
      </c>
      <c r="B74" s="19" t="s">
        <v>50</v>
      </c>
      <c r="C74" s="19" t="s">
        <v>51</v>
      </c>
      <c r="D74" s="20">
        <v>41456</v>
      </c>
      <c r="E74" s="19">
        <v>97.739000000000004</v>
      </c>
      <c r="F74" s="19" t="s">
        <v>113</v>
      </c>
      <c r="G74" s="19">
        <v>2.57</v>
      </c>
      <c r="H74" s="19">
        <v>95.168999999999997</v>
      </c>
      <c r="I74">
        <f t="shared" si="8"/>
        <v>2.83</v>
      </c>
      <c r="J74">
        <f t="shared" si="9"/>
        <v>3.7574999999999998</v>
      </c>
      <c r="K74">
        <f t="shared" si="10"/>
        <v>93.981499999999997</v>
      </c>
      <c r="L74">
        <f t="shared" si="11"/>
        <v>94.908999999999992</v>
      </c>
      <c r="M74">
        <f t="shared" si="12"/>
        <v>0.92749999999999488</v>
      </c>
      <c r="N74">
        <f t="shared" si="13"/>
        <v>92.590249999999997</v>
      </c>
      <c r="O74">
        <f t="shared" si="14"/>
        <v>96.300249999999977</v>
      </c>
      <c r="P74" t="str">
        <f t="shared" si="15"/>
        <v/>
      </c>
    </row>
    <row r="75" spans="1:16">
      <c r="A75" s="19" t="s">
        <v>49</v>
      </c>
      <c r="B75" s="19" t="s">
        <v>50</v>
      </c>
      <c r="C75" s="19" t="s">
        <v>51</v>
      </c>
      <c r="D75" s="20">
        <v>41487</v>
      </c>
      <c r="E75" s="19">
        <v>97.739000000000004</v>
      </c>
      <c r="F75" s="19" t="s">
        <v>113</v>
      </c>
      <c r="G75" s="19">
        <v>2.5099999999999998</v>
      </c>
      <c r="H75" s="19">
        <v>95.228999999999999</v>
      </c>
      <c r="I75">
        <f t="shared" si="8"/>
        <v>2.83</v>
      </c>
      <c r="J75">
        <f t="shared" si="9"/>
        <v>3.7574999999999998</v>
      </c>
      <c r="K75">
        <f t="shared" si="10"/>
        <v>93.981499999999997</v>
      </c>
      <c r="L75">
        <f t="shared" si="11"/>
        <v>94.908999999999992</v>
      </c>
      <c r="M75">
        <f t="shared" si="12"/>
        <v>0.92749999999999488</v>
      </c>
      <c r="N75">
        <f t="shared" si="13"/>
        <v>92.590249999999997</v>
      </c>
      <c r="O75">
        <f t="shared" si="14"/>
        <v>96.300249999999977</v>
      </c>
      <c r="P75" t="str">
        <f t="shared" si="15"/>
        <v/>
      </c>
    </row>
    <row r="76" spans="1:16">
      <c r="A76" s="19" t="s">
        <v>49</v>
      </c>
      <c r="B76" s="19" t="s">
        <v>50</v>
      </c>
      <c r="C76" s="19" t="s">
        <v>51</v>
      </c>
      <c r="D76" s="20">
        <v>41518</v>
      </c>
      <c r="E76" s="19">
        <v>97.739000000000004</v>
      </c>
      <c r="F76" s="19" t="s">
        <v>113</v>
      </c>
      <c r="G76" s="19">
        <v>2.74</v>
      </c>
      <c r="H76" s="19">
        <v>94.998999999999995</v>
      </c>
      <c r="I76">
        <f t="shared" si="8"/>
        <v>2.83</v>
      </c>
      <c r="J76">
        <f t="shared" si="9"/>
        <v>3.7574999999999998</v>
      </c>
      <c r="K76">
        <f t="shared" si="10"/>
        <v>93.981499999999997</v>
      </c>
      <c r="L76">
        <f t="shared" si="11"/>
        <v>94.908999999999992</v>
      </c>
      <c r="M76">
        <f t="shared" si="12"/>
        <v>0.92749999999999488</v>
      </c>
      <c r="N76">
        <f t="shared" si="13"/>
        <v>92.590249999999997</v>
      </c>
      <c r="O76">
        <f t="shared" si="14"/>
        <v>96.300249999999977</v>
      </c>
      <c r="P76" t="str">
        <f t="shared" si="15"/>
        <v/>
      </c>
    </row>
    <row r="77" spans="1:16">
      <c r="A77" s="19" t="s">
        <v>49</v>
      </c>
      <c r="B77" s="19" t="s">
        <v>50</v>
      </c>
      <c r="C77" s="19" t="s">
        <v>51</v>
      </c>
      <c r="D77" s="20">
        <v>41548</v>
      </c>
      <c r="E77" s="19">
        <v>97.739000000000004</v>
      </c>
      <c r="F77" s="19" t="s">
        <v>113</v>
      </c>
      <c r="G77" s="19">
        <v>2.66</v>
      </c>
      <c r="H77" s="19">
        <v>95.078999999999994</v>
      </c>
      <c r="I77">
        <f t="shared" si="8"/>
        <v>2.83</v>
      </c>
      <c r="J77">
        <f t="shared" si="9"/>
        <v>3.7574999999999998</v>
      </c>
      <c r="K77">
        <f t="shared" si="10"/>
        <v>93.981499999999997</v>
      </c>
      <c r="L77">
        <f t="shared" si="11"/>
        <v>94.908999999999992</v>
      </c>
      <c r="M77">
        <f t="shared" si="12"/>
        <v>0.92749999999999488</v>
      </c>
      <c r="N77">
        <f t="shared" si="13"/>
        <v>92.590249999999997</v>
      </c>
      <c r="O77">
        <f t="shared" si="14"/>
        <v>96.300249999999977</v>
      </c>
      <c r="P77" t="str">
        <f t="shared" si="15"/>
        <v/>
      </c>
    </row>
    <row r="78" spans="1:16">
      <c r="A78" s="19" t="s">
        <v>49</v>
      </c>
      <c r="B78" s="19" t="s">
        <v>50</v>
      </c>
      <c r="C78" s="19" t="s">
        <v>51</v>
      </c>
      <c r="D78" s="20">
        <v>41579</v>
      </c>
      <c r="E78" s="19">
        <v>97.739000000000004</v>
      </c>
      <c r="F78" s="19" t="s">
        <v>113</v>
      </c>
      <c r="G78" s="19">
        <v>2.71</v>
      </c>
      <c r="H78" s="19">
        <v>95.028999999999996</v>
      </c>
      <c r="I78">
        <f t="shared" si="8"/>
        <v>2.83</v>
      </c>
      <c r="J78">
        <f t="shared" si="9"/>
        <v>3.7574999999999998</v>
      </c>
      <c r="K78">
        <f t="shared" si="10"/>
        <v>93.981499999999997</v>
      </c>
      <c r="L78">
        <f t="shared" si="11"/>
        <v>94.908999999999992</v>
      </c>
      <c r="M78">
        <f t="shared" si="12"/>
        <v>0.92749999999999488</v>
      </c>
      <c r="N78">
        <f t="shared" si="13"/>
        <v>92.590249999999997</v>
      </c>
      <c r="O78">
        <f t="shared" si="14"/>
        <v>96.300249999999977</v>
      </c>
      <c r="P78" t="str">
        <f t="shared" si="15"/>
        <v/>
      </c>
    </row>
    <row r="79" spans="1:16">
      <c r="A79" s="19" t="s">
        <v>49</v>
      </c>
      <c r="B79" s="19" t="s">
        <v>50</v>
      </c>
      <c r="C79" s="19" t="s">
        <v>51</v>
      </c>
      <c r="D79" s="20">
        <v>41628</v>
      </c>
      <c r="E79" s="19">
        <v>97.739000000000004</v>
      </c>
      <c r="F79" s="19" t="s">
        <v>113</v>
      </c>
      <c r="G79" s="19">
        <v>2.63</v>
      </c>
      <c r="H79" s="19">
        <v>95.108999999999995</v>
      </c>
      <c r="I79">
        <f t="shared" si="8"/>
        <v>2.83</v>
      </c>
      <c r="J79">
        <f t="shared" si="9"/>
        <v>3.7574999999999998</v>
      </c>
      <c r="K79">
        <f t="shared" si="10"/>
        <v>93.981499999999997</v>
      </c>
      <c r="L79">
        <f t="shared" si="11"/>
        <v>94.908999999999992</v>
      </c>
      <c r="M79">
        <f t="shared" si="12"/>
        <v>0.92749999999999488</v>
      </c>
      <c r="N79">
        <f t="shared" si="13"/>
        <v>92.590249999999997</v>
      </c>
      <c r="O79">
        <f t="shared" si="14"/>
        <v>96.300249999999977</v>
      </c>
      <c r="P79" t="str">
        <f t="shared" si="15"/>
        <v/>
      </c>
    </row>
    <row r="80" spans="1:16">
      <c r="A80" s="19" t="s">
        <v>49</v>
      </c>
      <c r="B80" s="19" t="s">
        <v>50</v>
      </c>
      <c r="C80" s="19" t="s">
        <v>51</v>
      </c>
      <c r="D80" s="20">
        <v>41654</v>
      </c>
      <c r="E80" s="19">
        <v>97.739000000000004</v>
      </c>
      <c r="F80" s="19" t="s">
        <v>113</v>
      </c>
      <c r="G80" s="19">
        <v>2.54</v>
      </c>
      <c r="H80" s="19">
        <v>95.198999999999998</v>
      </c>
      <c r="I80">
        <f t="shared" si="8"/>
        <v>2.83</v>
      </c>
      <c r="J80">
        <f t="shared" si="9"/>
        <v>3.7574999999999998</v>
      </c>
      <c r="K80">
        <f t="shared" si="10"/>
        <v>93.981499999999997</v>
      </c>
      <c r="L80">
        <f t="shared" si="11"/>
        <v>94.908999999999992</v>
      </c>
      <c r="M80">
        <f t="shared" si="12"/>
        <v>0.92749999999999488</v>
      </c>
      <c r="N80">
        <f t="shared" si="13"/>
        <v>92.590249999999997</v>
      </c>
      <c r="O80">
        <f t="shared" si="14"/>
        <v>96.300249999999977</v>
      </c>
      <c r="P80" t="str">
        <f t="shared" si="15"/>
        <v/>
      </c>
    </row>
    <row r="81" spans="1:16">
      <c r="A81" s="19" t="s">
        <v>49</v>
      </c>
      <c r="B81" s="19" t="s">
        <v>50</v>
      </c>
      <c r="C81" s="19" t="s">
        <v>51</v>
      </c>
      <c r="D81" s="20">
        <v>41685</v>
      </c>
      <c r="E81" s="19">
        <v>97.739000000000004</v>
      </c>
      <c r="F81" s="19" t="s">
        <v>113</v>
      </c>
      <c r="G81" s="19">
        <v>2.62</v>
      </c>
      <c r="H81" s="19">
        <v>95.119</v>
      </c>
      <c r="I81">
        <f t="shared" si="8"/>
        <v>2.83</v>
      </c>
      <c r="J81">
        <f t="shared" si="9"/>
        <v>3.7574999999999998</v>
      </c>
      <c r="K81">
        <f t="shared" si="10"/>
        <v>93.981499999999997</v>
      </c>
      <c r="L81">
        <f t="shared" si="11"/>
        <v>94.908999999999992</v>
      </c>
      <c r="M81">
        <f t="shared" si="12"/>
        <v>0.92749999999999488</v>
      </c>
      <c r="N81">
        <f t="shared" si="13"/>
        <v>92.590249999999997</v>
      </c>
      <c r="O81">
        <f t="shared" si="14"/>
        <v>96.300249999999977</v>
      </c>
      <c r="P81" t="str">
        <f t="shared" si="15"/>
        <v/>
      </c>
    </row>
    <row r="82" spans="1:16">
      <c r="A82" s="19" t="s">
        <v>49</v>
      </c>
      <c r="B82" s="19" t="s">
        <v>50</v>
      </c>
      <c r="C82" s="19" t="s">
        <v>51</v>
      </c>
      <c r="D82" s="20">
        <v>41713</v>
      </c>
      <c r="E82" s="19">
        <v>97.739000000000004</v>
      </c>
      <c r="F82" s="19" t="s">
        <v>113</v>
      </c>
      <c r="G82" s="19">
        <v>2.81</v>
      </c>
      <c r="H82" s="19">
        <v>94.929000000000002</v>
      </c>
      <c r="I82">
        <f t="shared" si="8"/>
        <v>2.83</v>
      </c>
      <c r="J82">
        <f t="shared" si="9"/>
        <v>3.7574999999999998</v>
      </c>
      <c r="K82">
        <f t="shared" si="10"/>
        <v>93.981499999999997</v>
      </c>
      <c r="L82">
        <f t="shared" si="11"/>
        <v>94.908999999999992</v>
      </c>
      <c r="M82">
        <f t="shared" si="12"/>
        <v>0.92749999999999488</v>
      </c>
      <c r="N82">
        <f t="shared" si="13"/>
        <v>92.590249999999997</v>
      </c>
      <c r="O82">
        <f t="shared" si="14"/>
        <v>96.300249999999977</v>
      </c>
      <c r="P82" t="str">
        <f t="shared" si="15"/>
        <v/>
      </c>
    </row>
    <row r="83" spans="1:16">
      <c r="A83" s="19" t="s">
        <v>49</v>
      </c>
      <c r="B83" s="19" t="s">
        <v>50</v>
      </c>
      <c r="C83" s="19" t="s">
        <v>51</v>
      </c>
      <c r="D83" s="20">
        <v>41744</v>
      </c>
      <c r="E83" s="19">
        <v>97.739000000000004</v>
      </c>
      <c r="F83" s="19" t="s">
        <v>113</v>
      </c>
      <c r="G83" s="19">
        <v>3.19</v>
      </c>
      <c r="H83" s="19">
        <v>94.549000000000007</v>
      </c>
      <c r="I83">
        <f t="shared" si="8"/>
        <v>2.83</v>
      </c>
      <c r="J83">
        <f t="shared" si="9"/>
        <v>3.7574999999999998</v>
      </c>
      <c r="K83">
        <f t="shared" si="10"/>
        <v>93.981499999999997</v>
      </c>
      <c r="L83">
        <f t="shared" si="11"/>
        <v>94.908999999999992</v>
      </c>
      <c r="M83">
        <f t="shared" si="12"/>
        <v>0.92749999999999488</v>
      </c>
      <c r="N83">
        <f t="shared" si="13"/>
        <v>92.590249999999997</v>
      </c>
      <c r="O83">
        <f t="shared" si="14"/>
        <v>96.300249999999977</v>
      </c>
      <c r="P83" t="str">
        <f t="shared" si="15"/>
        <v/>
      </c>
    </row>
    <row r="84" spans="1:16">
      <c r="A84" s="19" t="s">
        <v>49</v>
      </c>
      <c r="B84" s="19" t="s">
        <v>50</v>
      </c>
      <c r="C84" s="19" t="s">
        <v>51</v>
      </c>
      <c r="D84" s="20">
        <v>41774</v>
      </c>
      <c r="E84" s="19">
        <v>97.739000000000004</v>
      </c>
      <c r="F84" s="19" t="s">
        <v>113</v>
      </c>
      <c r="G84" s="19">
        <v>3.21</v>
      </c>
      <c r="H84" s="19">
        <v>94.528999999999996</v>
      </c>
      <c r="I84">
        <f t="shared" si="8"/>
        <v>2.83</v>
      </c>
      <c r="J84">
        <f t="shared" si="9"/>
        <v>3.7574999999999998</v>
      </c>
      <c r="K84">
        <f t="shared" si="10"/>
        <v>93.981499999999997</v>
      </c>
      <c r="L84">
        <f t="shared" si="11"/>
        <v>94.908999999999992</v>
      </c>
      <c r="M84">
        <f t="shared" si="12"/>
        <v>0.92749999999999488</v>
      </c>
      <c r="N84">
        <f t="shared" si="13"/>
        <v>92.590249999999997</v>
      </c>
      <c r="O84">
        <f t="shared" si="14"/>
        <v>96.300249999999977</v>
      </c>
      <c r="P84" t="str">
        <f t="shared" si="15"/>
        <v/>
      </c>
    </row>
    <row r="85" spans="1:16">
      <c r="A85" s="19" t="s">
        <v>49</v>
      </c>
      <c r="B85" s="19" t="s">
        <v>50</v>
      </c>
      <c r="C85" s="19" t="s">
        <v>51</v>
      </c>
      <c r="D85" s="20">
        <v>41805</v>
      </c>
      <c r="E85" s="19">
        <v>97.739000000000004</v>
      </c>
      <c r="F85" s="19" t="s">
        <v>113</v>
      </c>
      <c r="G85" s="19">
        <v>2.97</v>
      </c>
      <c r="H85" s="19">
        <v>94.769000000000005</v>
      </c>
      <c r="I85">
        <f t="shared" si="8"/>
        <v>2.83</v>
      </c>
      <c r="J85">
        <f t="shared" si="9"/>
        <v>3.7574999999999998</v>
      </c>
      <c r="K85">
        <f t="shared" si="10"/>
        <v>93.981499999999997</v>
      </c>
      <c r="L85">
        <f t="shared" si="11"/>
        <v>94.908999999999992</v>
      </c>
      <c r="M85">
        <f t="shared" si="12"/>
        <v>0.92749999999999488</v>
      </c>
      <c r="N85">
        <f t="shared" si="13"/>
        <v>92.590249999999997</v>
      </c>
      <c r="O85">
        <f t="shared" si="14"/>
        <v>96.300249999999977</v>
      </c>
      <c r="P85" t="str">
        <f t="shared" si="15"/>
        <v/>
      </c>
    </row>
    <row r="86" spans="1:16">
      <c r="A86" s="19" t="s">
        <v>49</v>
      </c>
      <c r="B86" s="19" t="s">
        <v>50</v>
      </c>
      <c r="C86" s="19" t="s">
        <v>51</v>
      </c>
      <c r="D86" s="20">
        <v>41821</v>
      </c>
      <c r="E86" s="19">
        <v>97.739000000000004</v>
      </c>
      <c r="F86" s="19" t="s">
        <v>113</v>
      </c>
      <c r="G86" s="19">
        <v>2.86</v>
      </c>
      <c r="H86" s="19">
        <v>94.879000000000005</v>
      </c>
      <c r="I86">
        <f t="shared" si="8"/>
        <v>2.83</v>
      </c>
      <c r="J86">
        <f t="shared" si="9"/>
        <v>3.7574999999999998</v>
      </c>
      <c r="K86">
        <f t="shared" si="10"/>
        <v>93.981499999999997</v>
      </c>
      <c r="L86">
        <f t="shared" si="11"/>
        <v>94.908999999999992</v>
      </c>
      <c r="M86">
        <f t="shared" si="12"/>
        <v>0.92749999999999488</v>
      </c>
      <c r="N86">
        <f t="shared" si="13"/>
        <v>92.590249999999997</v>
      </c>
      <c r="O86">
        <f t="shared" si="14"/>
        <v>96.300249999999977</v>
      </c>
      <c r="P86" t="str">
        <f t="shared" si="15"/>
        <v/>
      </c>
    </row>
    <row r="87" spans="1:16">
      <c r="A87" s="19" t="s">
        <v>49</v>
      </c>
      <c r="B87" s="19" t="s">
        <v>50</v>
      </c>
      <c r="C87" s="19" t="s">
        <v>51</v>
      </c>
      <c r="D87" s="20">
        <v>41852</v>
      </c>
      <c r="E87" s="19">
        <v>97.739000000000004</v>
      </c>
      <c r="F87" s="19" t="s">
        <v>113</v>
      </c>
      <c r="G87" s="19">
        <v>2.68</v>
      </c>
      <c r="H87" s="19">
        <v>95.058999999999997</v>
      </c>
      <c r="I87">
        <f t="shared" si="8"/>
        <v>2.83</v>
      </c>
      <c r="J87">
        <f t="shared" si="9"/>
        <v>3.7574999999999998</v>
      </c>
      <c r="K87">
        <f t="shared" si="10"/>
        <v>93.981499999999997</v>
      </c>
      <c r="L87">
        <f t="shared" si="11"/>
        <v>94.908999999999992</v>
      </c>
      <c r="M87">
        <f t="shared" si="12"/>
        <v>0.92749999999999488</v>
      </c>
      <c r="N87">
        <f t="shared" si="13"/>
        <v>92.590249999999997</v>
      </c>
      <c r="O87">
        <f t="shared" si="14"/>
        <v>96.300249999999977</v>
      </c>
      <c r="P87" t="str">
        <f t="shared" si="15"/>
        <v/>
      </c>
    </row>
    <row r="88" spans="1:16">
      <c r="A88" s="19" t="s">
        <v>49</v>
      </c>
      <c r="B88" s="19" t="s">
        <v>50</v>
      </c>
      <c r="C88" s="19" t="s">
        <v>51</v>
      </c>
      <c r="D88" s="20">
        <v>41883</v>
      </c>
      <c r="E88" s="19">
        <v>97.739000000000004</v>
      </c>
      <c r="F88" s="19" t="s">
        <v>113</v>
      </c>
      <c r="G88" s="19">
        <v>2.9</v>
      </c>
      <c r="H88" s="19">
        <v>94.838999999999999</v>
      </c>
      <c r="I88">
        <f t="shared" si="8"/>
        <v>2.83</v>
      </c>
      <c r="J88">
        <f t="shared" si="9"/>
        <v>3.7574999999999998</v>
      </c>
      <c r="K88">
        <f t="shared" si="10"/>
        <v>93.981499999999997</v>
      </c>
      <c r="L88">
        <f t="shared" si="11"/>
        <v>94.908999999999992</v>
      </c>
      <c r="M88">
        <f t="shared" si="12"/>
        <v>0.92749999999999488</v>
      </c>
      <c r="N88">
        <f t="shared" si="13"/>
        <v>92.590249999999997</v>
      </c>
      <c r="O88">
        <f t="shared" si="14"/>
        <v>96.300249999999977</v>
      </c>
      <c r="P88" t="str">
        <f t="shared" si="15"/>
        <v/>
      </c>
    </row>
    <row r="89" spans="1:16">
      <c r="A89" s="19" t="s">
        <v>49</v>
      </c>
      <c r="B89" s="19" t="s">
        <v>50</v>
      </c>
      <c r="C89" s="19" t="s">
        <v>51</v>
      </c>
      <c r="D89" s="20">
        <v>41913</v>
      </c>
      <c r="E89" s="19">
        <v>97.739000000000004</v>
      </c>
      <c r="F89" s="19" t="s">
        <v>113</v>
      </c>
      <c r="G89" s="19">
        <v>2.75</v>
      </c>
      <c r="H89" s="19">
        <v>94.989000000000004</v>
      </c>
      <c r="I89">
        <f t="shared" si="8"/>
        <v>2.83</v>
      </c>
      <c r="J89">
        <f t="shared" si="9"/>
        <v>3.7574999999999998</v>
      </c>
      <c r="K89">
        <f t="shared" si="10"/>
        <v>93.981499999999997</v>
      </c>
      <c r="L89">
        <f t="shared" si="11"/>
        <v>94.908999999999992</v>
      </c>
      <c r="M89">
        <f t="shared" si="12"/>
        <v>0.92749999999999488</v>
      </c>
      <c r="N89">
        <f t="shared" si="13"/>
        <v>92.590249999999997</v>
      </c>
      <c r="O89">
        <f t="shared" si="14"/>
        <v>96.300249999999977</v>
      </c>
      <c r="P89" t="str">
        <f t="shared" si="15"/>
        <v/>
      </c>
    </row>
    <row r="90" spans="1:16">
      <c r="A90" s="19" t="s">
        <v>49</v>
      </c>
      <c r="B90" s="19" t="s">
        <v>50</v>
      </c>
      <c r="C90" s="19" t="s">
        <v>51</v>
      </c>
      <c r="D90" s="20">
        <v>41944</v>
      </c>
      <c r="E90" s="19">
        <v>97.739000000000004</v>
      </c>
      <c r="F90" s="19" t="s">
        <v>113</v>
      </c>
      <c r="G90" s="19">
        <v>2.56</v>
      </c>
      <c r="H90" s="19">
        <v>95.179000000000002</v>
      </c>
      <c r="I90">
        <f t="shared" si="8"/>
        <v>2.83</v>
      </c>
      <c r="J90">
        <f t="shared" si="9"/>
        <v>3.7574999999999998</v>
      </c>
      <c r="K90">
        <f t="shared" si="10"/>
        <v>93.981499999999997</v>
      </c>
      <c r="L90">
        <f t="shared" si="11"/>
        <v>94.908999999999992</v>
      </c>
      <c r="M90">
        <f t="shared" si="12"/>
        <v>0.92749999999999488</v>
      </c>
      <c r="N90">
        <f t="shared" si="13"/>
        <v>92.590249999999997</v>
      </c>
      <c r="O90">
        <f t="shared" si="14"/>
        <v>96.300249999999977</v>
      </c>
      <c r="P90" t="str">
        <f t="shared" si="15"/>
        <v/>
      </c>
    </row>
    <row r="91" spans="1:16">
      <c r="A91" s="19" t="s">
        <v>49</v>
      </c>
      <c r="B91" s="19" t="s">
        <v>50</v>
      </c>
      <c r="C91" s="19" t="s">
        <v>51</v>
      </c>
      <c r="D91" s="20">
        <v>41974</v>
      </c>
      <c r="E91" s="19">
        <v>97.739000000000004</v>
      </c>
      <c r="F91" s="19" t="s">
        <v>113</v>
      </c>
      <c r="G91" s="19">
        <v>2.61</v>
      </c>
      <c r="H91" s="19">
        <v>95.129000000000005</v>
      </c>
      <c r="I91">
        <f t="shared" si="8"/>
        <v>2.83</v>
      </c>
      <c r="J91">
        <f t="shared" si="9"/>
        <v>3.7574999999999998</v>
      </c>
      <c r="K91">
        <f t="shared" si="10"/>
        <v>93.981499999999997</v>
      </c>
      <c r="L91">
        <f t="shared" si="11"/>
        <v>94.908999999999992</v>
      </c>
      <c r="M91">
        <f t="shared" si="12"/>
        <v>0.92749999999999488</v>
      </c>
      <c r="N91">
        <f t="shared" si="13"/>
        <v>92.590249999999997</v>
      </c>
      <c r="O91">
        <f t="shared" si="14"/>
        <v>96.300249999999977</v>
      </c>
      <c r="P91" t="str">
        <f t="shared" si="15"/>
        <v/>
      </c>
    </row>
    <row r="92" spans="1:16">
      <c r="A92" s="19" t="s">
        <v>49</v>
      </c>
      <c r="B92" s="19" t="s">
        <v>50</v>
      </c>
      <c r="C92" s="19" t="s">
        <v>51</v>
      </c>
      <c r="D92" s="20">
        <v>42005</v>
      </c>
      <c r="E92" s="19">
        <v>97.739000000000004</v>
      </c>
      <c r="F92" s="19" t="s">
        <v>113</v>
      </c>
      <c r="G92" s="19">
        <v>3.08</v>
      </c>
      <c r="H92" s="19">
        <v>94.659000000000006</v>
      </c>
      <c r="I92">
        <f t="shared" si="8"/>
        <v>2.83</v>
      </c>
      <c r="J92">
        <f t="shared" si="9"/>
        <v>3.7574999999999998</v>
      </c>
      <c r="K92">
        <f t="shared" si="10"/>
        <v>93.981499999999997</v>
      </c>
      <c r="L92">
        <f t="shared" si="11"/>
        <v>94.908999999999992</v>
      </c>
      <c r="M92">
        <f t="shared" si="12"/>
        <v>0.92749999999999488</v>
      </c>
      <c r="N92">
        <f t="shared" si="13"/>
        <v>92.590249999999997</v>
      </c>
      <c r="O92">
        <f t="shared" si="14"/>
        <v>96.300249999999977</v>
      </c>
      <c r="P92" t="str">
        <f t="shared" si="15"/>
        <v/>
      </c>
    </row>
    <row r="93" spans="1:16">
      <c r="A93" s="19" t="s">
        <v>49</v>
      </c>
      <c r="B93" s="19" t="s">
        <v>50</v>
      </c>
      <c r="C93" s="19" t="s">
        <v>51</v>
      </c>
      <c r="D93" s="20">
        <v>42036</v>
      </c>
      <c r="E93" s="19">
        <v>97.739000000000004</v>
      </c>
      <c r="F93" s="19" t="s">
        <v>113</v>
      </c>
      <c r="G93" s="19">
        <v>2.94</v>
      </c>
      <c r="H93" s="19">
        <v>94.799000000000007</v>
      </c>
      <c r="I93">
        <f t="shared" si="8"/>
        <v>2.83</v>
      </c>
      <c r="J93">
        <f t="shared" si="9"/>
        <v>3.7574999999999998</v>
      </c>
      <c r="K93">
        <f t="shared" si="10"/>
        <v>93.981499999999997</v>
      </c>
      <c r="L93">
        <f t="shared" si="11"/>
        <v>94.908999999999992</v>
      </c>
      <c r="M93">
        <f t="shared" si="12"/>
        <v>0.92749999999999488</v>
      </c>
      <c r="N93">
        <f t="shared" si="13"/>
        <v>92.590249999999997</v>
      </c>
      <c r="O93">
        <f t="shared" si="14"/>
        <v>96.300249999999977</v>
      </c>
      <c r="P93" t="str">
        <f t="shared" si="15"/>
        <v/>
      </c>
    </row>
    <row r="94" spans="1:16">
      <c r="A94" s="19" t="s">
        <v>49</v>
      </c>
      <c r="B94" s="19" t="s">
        <v>50</v>
      </c>
      <c r="C94" s="19" t="s">
        <v>51</v>
      </c>
      <c r="D94" s="20">
        <v>42064</v>
      </c>
      <c r="E94" s="19">
        <v>97.739000000000004</v>
      </c>
      <c r="F94" s="19" t="s">
        <v>113</v>
      </c>
      <c r="G94" s="19">
        <v>3.07</v>
      </c>
      <c r="H94" s="19">
        <v>94.668999999999997</v>
      </c>
      <c r="I94">
        <f t="shared" si="8"/>
        <v>2.83</v>
      </c>
      <c r="J94">
        <f t="shared" si="9"/>
        <v>3.7574999999999998</v>
      </c>
      <c r="K94">
        <f t="shared" si="10"/>
        <v>93.981499999999997</v>
      </c>
      <c r="L94">
        <f t="shared" si="11"/>
        <v>94.908999999999992</v>
      </c>
      <c r="M94">
        <f t="shared" si="12"/>
        <v>0.92749999999999488</v>
      </c>
      <c r="N94">
        <f t="shared" si="13"/>
        <v>92.590249999999997</v>
      </c>
      <c r="O94">
        <f t="shared" si="14"/>
        <v>96.300249999999977</v>
      </c>
      <c r="P94" t="str">
        <f t="shared" si="15"/>
        <v/>
      </c>
    </row>
    <row r="95" spans="1:16">
      <c r="A95" s="19" t="s">
        <v>49</v>
      </c>
      <c r="B95" s="19" t="s">
        <v>50</v>
      </c>
      <c r="C95" s="19" t="s">
        <v>51</v>
      </c>
      <c r="D95" s="20">
        <v>42095</v>
      </c>
      <c r="E95" s="19">
        <v>97.739000000000004</v>
      </c>
      <c r="F95" s="19" t="s">
        <v>113</v>
      </c>
      <c r="G95" s="19">
        <v>3.21</v>
      </c>
      <c r="H95" s="19">
        <v>94.528999999999996</v>
      </c>
      <c r="I95">
        <f t="shared" si="8"/>
        <v>2.83</v>
      </c>
      <c r="J95">
        <f t="shared" si="9"/>
        <v>3.7574999999999998</v>
      </c>
      <c r="K95">
        <f t="shared" si="10"/>
        <v>93.981499999999997</v>
      </c>
      <c r="L95">
        <f t="shared" si="11"/>
        <v>94.908999999999992</v>
      </c>
      <c r="M95">
        <f t="shared" si="12"/>
        <v>0.92749999999999488</v>
      </c>
      <c r="N95">
        <f t="shared" si="13"/>
        <v>92.590249999999997</v>
      </c>
      <c r="O95">
        <f t="shared" si="14"/>
        <v>96.300249999999977</v>
      </c>
      <c r="P95" t="str">
        <f t="shared" si="15"/>
        <v/>
      </c>
    </row>
    <row r="96" spans="1:16">
      <c r="A96" s="19" t="s">
        <v>49</v>
      </c>
      <c r="B96" s="19" t="s">
        <v>50</v>
      </c>
      <c r="C96" s="19" t="s">
        <v>51</v>
      </c>
      <c r="D96" s="20">
        <v>42125</v>
      </c>
      <c r="E96" s="19">
        <v>97.739000000000004</v>
      </c>
      <c r="F96" s="19" t="s">
        <v>113</v>
      </c>
      <c r="G96" s="19">
        <v>3.14</v>
      </c>
      <c r="H96" s="19">
        <v>94.599000000000004</v>
      </c>
      <c r="I96">
        <f t="shared" si="8"/>
        <v>2.83</v>
      </c>
      <c r="J96">
        <f t="shared" si="9"/>
        <v>3.7574999999999998</v>
      </c>
      <c r="K96">
        <f t="shared" si="10"/>
        <v>93.981499999999997</v>
      </c>
      <c r="L96">
        <f t="shared" si="11"/>
        <v>94.908999999999992</v>
      </c>
      <c r="M96">
        <f t="shared" si="12"/>
        <v>0.92749999999999488</v>
      </c>
      <c r="N96">
        <f t="shared" si="13"/>
        <v>92.590249999999997</v>
      </c>
      <c r="O96">
        <f t="shared" si="14"/>
        <v>96.300249999999977</v>
      </c>
      <c r="P96" t="str">
        <f t="shared" si="15"/>
        <v/>
      </c>
    </row>
    <row r="97" spans="1:16">
      <c r="A97" s="19" t="s">
        <v>49</v>
      </c>
      <c r="B97" s="19" t="s">
        <v>50</v>
      </c>
      <c r="C97" s="19" t="s">
        <v>51</v>
      </c>
      <c r="D97" s="20">
        <v>42156</v>
      </c>
      <c r="E97" s="19">
        <v>97.739000000000004</v>
      </c>
      <c r="F97" s="19" t="s">
        <v>113</v>
      </c>
      <c r="G97" s="19">
        <v>2.63</v>
      </c>
      <c r="H97" s="19">
        <v>95.108999999999995</v>
      </c>
      <c r="I97">
        <f t="shared" si="8"/>
        <v>2.83</v>
      </c>
      <c r="J97">
        <f t="shared" si="9"/>
        <v>3.7574999999999998</v>
      </c>
      <c r="K97">
        <f t="shared" si="10"/>
        <v>93.981499999999997</v>
      </c>
      <c r="L97">
        <f t="shared" si="11"/>
        <v>94.908999999999992</v>
      </c>
      <c r="M97">
        <f t="shared" si="12"/>
        <v>0.92749999999999488</v>
      </c>
      <c r="N97">
        <f t="shared" si="13"/>
        <v>92.590249999999997</v>
      </c>
      <c r="O97">
        <f t="shared" si="14"/>
        <v>96.300249999999977</v>
      </c>
      <c r="P97" t="str">
        <f t="shared" si="15"/>
        <v/>
      </c>
    </row>
    <row r="98" spans="1:16">
      <c r="A98" s="19" t="s">
        <v>49</v>
      </c>
      <c r="B98" s="19" t="s">
        <v>50</v>
      </c>
      <c r="C98" s="19" t="s">
        <v>51</v>
      </c>
      <c r="D98" s="20">
        <v>42186</v>
      </c>
      <c r="E98" s="19">
        <v>97.739000000000004</v>
      </c>
      <c r="F98" s="19" t="s">
        <v>113</v>
      </c>
      <c r="G98" s="19">
        <v>2.59</v>
      </c>
      <c r="H98" s="19">
        <v>95.149000000000001</v>
      </c>
      <c r="I98">
        <f t="shared" si="8"/>
        <v>2.83</v>
      </c>
      <c r="J98">
        <f t="shared" si="9"/>
        <v>3.7574999999999998</v>
      </c>
      <c r="K98">
        <f t="shared" si="10"/>
        <v>93.981499999999997</v>
      </c>
      <c r="L98">
        <f t="shared" si="11"/>
        <v>94.908999999999992</v>
      </c>
      <c r="M98">
        <f t="shared" si="12"/>
        <v>0.92749999999999488</v>
      </c>
      <c r="N98">
        <f t="shared" si="13"/>
        <v>92.590249999999997</v>
      </c>
      <c r="O98">
        <f t="shared" si="14"/>
        <v>96.300249999999977</v>
      </c>
      <c r="P98" t="str">
        <f t="shared" si="15"/>
        <v/>
      </c>
    </row>
    <row r="99" spans="1:16">
      <c r="A99" s="19" t="s">
        <v>49</v>
      </c>
      <c r="B99" s="19" t="s">
        <v>50</v>
      </c>
      <c r="C99" s="19" t="s">
        <v>51</v>
      </c>
      <c r="D99" s="20">
        <v>42248</v>
      </c>
      <c r="E99" s="19">
        <v>97.739000000000004</v>
      </c>
      <c r="F99" s="19" t="s">
        <v>113</v>
      </c>
      <c r="G99" s="19">
        <v>2.71</v>
      </c>
      <c r="H99" s="19">
        <v>95.028999999999996</v>
      </c>
      <c r="I99">
        <f t="shared" si="8"/>
        <v>2.83</v>
      </c>
      <c r="J99">
        <f t="shared" si="9"/>
        <v>3.7574999999999998</v>
      </c>
      <c r="K99">
        <f t="shared" si="10"/>
        <v>93.981499999999997</v>
      </c>
      <c r="L99">
        <f t="shared" si="11"/>
        <v>94.908999999999992</v>
      </c>
      <c r="M99">
        <f t="shared" si="12"/>
        <v>0.92749999999999488</v>
      </c>
      <c r="N99">
        <f t="shared" si="13"/>
        <v>92.590249999999997</v>
      </c>
      <c r="O99">
        <f t="shared" si="14"/>
        <v>96.300249999999977</v>
      </c>
      <c r="P99" t="str">
        <f t="shared" si="15"/>
        <v/>
      </c>
    </row>
    <row r="100" spans="1:16">
      <c r="A100" s="19" t="s">
        <v>49</v>
      </c>
      <c r="B100" s="19" t="s">
        <v>50</v>
      </c>
      <c r="C100" s="19" t="s">
        <v>51</v>
      </c>
      <c r="D100" s="20">
        <v>42278</v>
      </c>
      <c r="E100" s="19">
        <v>97.739000000000004</v>
      </c>
      <c r="F100" s="19" t="s">
        <v>113</v>
      </c>
      <c r="G100" s="19">
        <v>2.98</v>
      </c>
      <c r="H100" s="19">
        <v>94.759</v>
      </c>
      <c r="I100">
        <f t="shared" si="8"/>
        <v>2.83</v>
      </c>
      <c r="J100">
        <f t="shared" si="9"/>
        <v>3.7574999999999998</v>
      </c>
      <c r="K100">
        <f t="shared" si="10"/>
        <v>93.981499999999997</v>
      </c>
      <c r="L100">
        <f t="shared" si="11"/>
        <v>94.908999999999992</v>
      </c>
      <c r="M100">
        <f t="shared" si="12"/>
        <v>0.92749999999999488</v>
      </c>
      <c r="N100">
        <f t="shared" si="13"/>
        <v>92.590249999999997</v>
      </c>
      <c r="O100">
        <f t="shared" si="14"/>
        <v>96.300249999999977</v>
      </c>
      <c r="P100" t="str">
        <f t="shared" si="15"/>
        <v/>
      </c>
    </row>
    <row r="101" spans="1:16">
      <c r="A101" s="19" t="s">
        <v>49</v>
      </c>
      <c r="B101" s="19" t="s">
        <v>50</v>
      </c>
      <c r="C101" s="19" t="s">
        <v>51</v>
      </c>
      <c r="D101" s="20">
        <v>42309</v>
      </c>
      <c r="E101" s="19">
        <v>97.739000000000004</v>
      </c>
      <c r="F101" s="19" t="s">
        <v>113</v>
      </c>
      <c r="G101" s="19">
        <v>2.87</v>
      </c>
      <c r="H101" s="19">
        <v>94.869</v>
      </c>
      <c r="I101">
        <f t="shared" si="8"/>
        <v>2.83</v>
      </c>
      <c r="J101">
        <f t="shared" si="9"/>
        <v>3.7574999999999998</v>
      </c>
      <c r="K101">
        <f t="shared" si="10"/>
        <v>93.981499999999997</v>
      </c>
      <c r="L101">
        <f t="shared" si="11"/>
        <v>94.908999999999992</v>
      </c>
      <c r="M101">
        <f t="shared" si="12"/>
        <v>0.92749999999999488</v>
      </c>
      <c r="N101">
        <f t="shared" si="13"/>
        <v>92.590249999999997</v>
      </c>
      <c r="O101">
        <f t="shared" si="14"/>
        <v>96.300249999999977</v>
      </c>
      <c r="P101" t="str">
        <f t="shared" si="15"/>
        <v/>
      </c>
    </row>
    <row r="102" spans="1:16">
      <c r="A102" s="19" t="s">
        <v>49</v>
      </c>
      <c r="B102" s="19" t="s">
        <v>50</v>
      </c>
      <c r="C102" s="19" t="s">
        <v>51</v>
      </c>
      <c r="D102" s="20">
        <v>42339</v>
      </c>
      <c r="E102" s="19">
        <v>97.739000000000004</v>
      </c>
      <c r="F102" s="19" t="s">
        <v>113</v>
      </c>
      <c r="G102" s="19">
        <v>2.81</v>
      </c>
      <c r="H102" s="19">
        <v>94.929000000000002</v>
      </c>
      <c r="I102">
        <f t="shared" si="8"/>
        <v>2.83</v>
      </c>
      <c r="J102">
        <f t="shared" si="9"/>
        <v>3.7574999999999998</v>
      </c>
      <c r="K102">
        <f t="shared" si="10"/>
        <v>93.981499999999997</v>
      </c>
      <c r="L102">
        <f t="shared" si="11"/>
        <v>94.908999999999992</v>
      </c>
      <c r="M102">
        <f t="shared" si="12"/>
        <v>0.92749999999999488</v>
      </c>
      <c r="N102">
        <f t="shared" si="13"/>
        <v>92.590249999999997</v>
      </c>
      <c r="O102">
        <f t="shared" si="14"/>
        <v>96.300249999999977</v>
      </c>
      <c r="P102" t="str">
        <f t="shared" si="15"/>
        <v/>
      </c>
    </row>
    <row r="103" spans="1:16">
      <c r="A103" s="19" t="s">
        <v>49</v>
      </c>
      <c r="B103" s="19" t="s">
        <v>50</v>
      </c>
      <c r="C103" s="19" t="s">
        <v>51</v>
      </c>
      <c r="D103" s="20">
        <v>42370</v>
      </c>
      <c r="E103" s="19">
        <v>97.739000000000004</v>
      </c>
      <c r="F103" s="19" t="s">
        <v>113</v>
      </c>
      <c r="G103" s="19">
        <v>3.37</v>
      </c>
      <c r="H103" s="19">
        <v>94.369</v>
      </c>
      <c r="I103">
        <f t="shared" si="8"/>
        <v>2.83</v>
      </c>
      <c r="J103">
        <f t="shared" si="9"/>
        <v>3.7574999999999998</v>
      </c>
      <c r="K103">
        <f t="shared" si="10"/>
        <v>93.981499999999997</v>
      </c>
      <c r="L103">
        <f t="shared" si="11"/>
        <v>94.908999999999992</v>
      </c>
      <c r="M103">
        <f t="shared" si="12"/>
        <v>0.92749999999999488</v>
      </c>
      <c r="N103">
        <f t="shared" si="13"/>
        <v>92.590249999999997</v>
      </c>
      <c r="O103">
        <f t="shared" si="14"/>
        <v>96.300249999999977</v>
      </c>
      <c r="P103" t="str">
        <f t="shared" si="15"/>
        <v/>
      </c>
    </row>
    <row r="104" spans="1:16">
      <c r="A104" s="19" t="s">
        <v>49</v>
      </c>
      <c r="B104" s="19" t="s">
        <v>50</v>
      </c>
      <c r="C104" s="19" t="s">
        <v>51</v>
      </c>
      <c r="D104" s="20">
        <v>42401</v>
      </c>
      <c r="E104" s="19">
        <v>97.739000000000004</v>
      </c>
      <c r="F104" s="19" t="s">
        <v>113</v>
      </c>
      <c r="G104" s="19">
        <v>3.15</v>
      </c>
      <c r="H104" s="19">
        <v>94.588999999999999</v>
      </c>
      <c r="I104">
        <f t="shared" si="8"/>
        <v>2.83</v>
      </c>
      <c r="J104">
        <f t="shared" si="9"/>
        <v>3.7574999999999998</v>
      </c>
      <c r="K104">
        <f t="shared" si="10"/>
        <v>93.981499999999997</v>
      </c>
      <c r="L104">
        <f t="shared" si="11"/>
        <v>94.908999999999992</v>
      </c>
      <c r="M104">
        <f t="shared" si="12"/>
        <v>0.92749999999999488</v>
      </c>
      <c r="N104">
        <f t="shared" si="13"/>
        <v>92.590249999999997</v>
      </c>
      <c r="O104">
        <f t="shared" si="14"/>
        <v>96.300249999999977</v>
      </c>
      <c r="P104" t="str">
        <f t="shared" si="15"/>
        <v/>
      </c>
    </row>
    <row r="105" spans="1:16">
      <c r="A105" s="19" t="s">
        <v>49</v>
      </c>
      <c r="B105" s="19" t="s">
        <v>50</v>
      </c>
      <c r="C105" s="19" t="s">
        <v>51</v>
      </c>
      <c r="D105" s="20">
        <v>42430</v>
      </c>
      <c r="E105" s="19">
        <v>97.739000000000004</v>
      </c>
      <c r="F105" s="19" t="s">
        <v>113</v>
      </c>
      <c r="G105" s="19">
        <v>3.2</v>
      </c>
      <c r="H105" s="19">
        <v>94.539000000000001</v>
      </c>
      <c r="I105">
        <f t="shared" si="8"/>
        <v>2.83</v>
      </c>
      <c r="J105">
        <f t="shared" si="9"/>
        <v>3.7574999999999998</v>
      </c>
      <c r="K105">
        <f t="shared" si="10"/>
        <v>93.981499999999997</v>
      </c>
      <c r="L105">
        <f t="shared" si="11"/>
        <v>94.908999999999992</v>
      </c>
      <c r="M105">
        <f t="shared" si="12"/>
        <v>0.92749999999999488</v>
      </c>
      <c r="N105">
        <f t="shared" si="13"/>
        <v>92.590249999999997</v>
      </c>
      <c r="O105">
        <f t="shared" si="14"/>
        <v>96.300249999999977</v>
      </c>
      <c r="P105" t="str">
        <f t="shared" si="15"/>
        <v/>
      </c>
    </row>
    <row r="106" spans="1:16">
      <c r="A106" s="19" t="s">
        <v>49</v>
      </c>
      <c r="B106" s="19" t="s">
        <v>50</v>
      </c>
      <c r="C106" s="19" t="s">
        <v>51</v>
      </c>
      <c r="D106" s="20">
        <v>42461</v>
      </c>
      <c r="E106" s="19">
        <v>97.739000000000004</v>
      </c>
      <c r="F106" s="19" t="s">
        <v>113</v>
      </c>
      <c r="G106" s="19">
        <v>3.29</v>
      </c>
      <c r="H106" s="19">
        <v>94.448999999999998</v>
      </c>
      <c r="I106">
        <f t="shared" si="8"/>
        <v>2.83</v>
      </c>
      <c r="J106">
        <f t="shared" si="9"/>
        <v>3.7574999999999998</v>
      </c>
      <c r="K106">
        <f t="shared" si="10"/>
        <v>93.981499999999997</v>
      </c>
      <c r="L106">
        <f t="shared" si="11"/>
        <v>94.908999999999992</v>
      </c>
      <c r="M106">
        <f t="shared" si="12"/>
        <v>0.92749999999999488</v>
      </c>
      <c r="N106">
        <f t="shared" si="13"/>
        <v>92.590249999999997</v>
      </c>
      <c r="O106">
        <f t="shared" si="14"/>
        <v>96.300249999999977</v>
      </c>
      <c r="P106" t="str">
        <f t="shared" si="15"/>
        <v/>
      </c>
    </row>
    <row r="107" spans="1:16">
      <c r="A107" s="19" t="s">
        <v>49</v>
      </c>
      <c r="B107" s="19" t="s">
        <v>50</v>
      </c>
      <c r="C107" s="19" t="s">
        <v>51</v>
      </c>
      <c r="D107" s="20">
        <v>42491</v>
      </c>
      <c r="E107" s="19">
        <v>97.739000000000004</v>
      </c>
      <c r="F107" s="19" t="s">
        <v>113</v>
      </c>
      <c r="G107" s="19">
        <v>3.11</v>
      </c>
      <c r="H107" s="19">
        <v>94.629000000000005</v>
      </c>
      <c r="I107">
        <f t="shared" si="8"/>
        <v>2.83</v>
      </c>
      <c r="J107">
        <f t="shared" si="9"/>
        <v>3.7574999999999998</v>
      </c>
      <c r="K107">
        <f t="shared" si="10"/>
        <v>93.981499999999997</v>
      </c>
      <c r="L107">
        <f t="shared" si="11"/>
        <v>94.908999999999992</v>
      </c>
      <c r="M107">
        <f t="shared" si="12"/>
        <v>0.92749999999999488</v>
      </c>
      <c r="N107">
        <f t="shared" si="13"/>
        <v>92.590249999999997</v>
      </c>
      <c r="O107">
        <f t="shared" si="14"/>
        <v>96.300249999999977</v>
      </c>
      <c r="P107" t="str">
        <f t="shared" si="15"/>
        <v/>
      </c>
    </row>
    <row r="108" spans="1:16">
      <c r="A108" s="19" t="s">
        <v>49</v>
      </c>
      <c r="B108" s="19" t="s">
        <v>50</v>
      </c>
      <c r="C108" s="19" t="s">
        <v>51</v>
      </c>
      <c r="D108" s="20">
        <v>42522</v>
      </c>
      <c r="E108" s="19">
        <v>97.739000000000004</v>
      </c>
      <c r="F108" s="19" t="s">
        <v>113</v>
      </c>
      <c r="G108" s="19">
        <v>2.95</v>
      </c>
      <c r="H108" s="19">
        <v>94.789000000000001</v>
      </c>
      <c r="I108">
        <f t="shared" si="8"/>
        <v>2.83</v>
      </c>
      <c r="J108">
        <f t="shared" si="9"/>
        <v>3.7574999999999998</v>
      </c>
      <c r="K108">
        <f t="shared" si="10"/>
        <v>93.981499999999997</v>
      </c>
      <c r="L108">
        <f t="shared" si="11"/>
        <v>94.908999999999992</v>
      </c>
      <c r="M108">
        <f t="shared" si="12"/>
        <v>0.92749999999999488</v>
      </c>
      <c r="N108">
        <f t="shared" si="13"/>
        <v>92.590249999999997</v>
      </c>
      <c r="O108">
        <f t="shared" si="14"/>
        <v>96.300249999999977</v>
      </c>
      <c r="P108" t="str">
        <f t="shared" si="15"/>
        <v/>
      </c>
    </row>
    <row r="109" spans="1:16">
      <c r="A109" s="19" t="s">
        <v>49</v>
      </c>
      <c r="B109" s="19" t="s">
        <v>50</v>
      </c>
      <c r="C109" s="19" t="s">
        <v>51</v>
      </c>
      <c r="D109" s="20">
        <v>42552</v>
      </c>
      <c r="E109" s="19">
        <v>97.739000000000004</v>
      </c>
      <c r="F109" s="19" t="s">
        <v>113</v>
      </c>
      <c r="G109" s="19">
        <v>3.25</v>
      </c>
      <c r="H109" s="19">
        <v>94.489000000000004</v>
      </c>
      <c r="I109">
        <f t="shared" si="8"/>
        <v>2.83</v>
      </c>
      <c r="J109">
        <f t="shared" si="9"/>
        <v>3.7574999999999998</v>
      </c>
      <c r="K109">
        <f t="shared" si="10"/>
        <v>93.981499999999997</v>
      </c>
      <c r="L109">
        <f t="shared" si="11"/>
        <v>94.908999999999992</v>
      </c>
      <c r="M109">
        <f t="shared" si="12"/>
        <v>0.92749999999999488</v>
      </c>
      <c r="N109">
        <f t="shared" si="13"/>
        <v>92.590249999999997</v>
      </c>
      <c r="O109">
        <f t="shared" si="14"/>
        <v>96.300249999999977</v>
      </c>
      <c r="P109" t="str">
        <f t="shared" si="15"/>
        <v/>
      </c>
    </row>
    <row r="110" spans="1:16">
      <c r="A110" s="19" t="s">
        <v>49</v>
      </c>
      <c r="B110" s="19" t="s">
        <v>50</v>
      </c>
      <c r="C110" s="19" t="s">
        <v>51</v>
      </c>
      <c r="D110" s="20">
        <v>42583</v>
      </c>
      <c r="E110" s="19">
        <v>97.739000000000004</v>
      </c>
      <c r="F110" s="19" t="s">
        <v>113</v>
      </c>
      <c r="G110" s="19">
        <v>2.87</v>
      </c>
      <c r="H110" s="19">
        <v>94.869</v>
      </c>
      <c r="I110">
        <f t="shared" si="8"/>
        <v>2.83</v>
      </c>
      <c r="J110">
        <f t="shared" si="9"/>
        <v>3.7574999999999998</v>
      </c>
      <c r="K110">
        <f t="shared" si="10"/>
        <v>93.981499999999997</v>
      </c>
      <c r="L110">
        <f t="shared" si="11"/>
        <v>94.908999999999992</v>
      </c>
      <c r="M110">
        <f t="shared" si="12"/>
        <v>0.92749999999999488</v>
      </c>
      <c r="N110">
        <f t="shared" si="13"/>
        <v>92.590249999999997</v>
      </c>
      <c r="O110">
        <f t="shared" si="14"/>
        <v>96.300249999999977</v>
      </c>
      <c r="P110" t="str">
        <f t="shared" si="15"/>
        <v/>
      </c>
    </row>
    <row r="111" spans="1:16">
      <c r="A111" s="19" t="s">
        <v>49</v>
      </c>
      <c r="B111" s="19" t="s">
        <v>50</v>
      </c>
      <c r="C111" s="19" t="s">
        <v>51</v>
      </c>
      <c r="D111" s="20">
        <v>42614</v>
      </c>
      <c r="E111" s="19">
        <v>97.739000000000004</v>
      </c>
      <c r="F111" s="19" t="s">
        <v>113</v>
      </c>
      <c r="G111" s="19">
        <v>2.72</v>
      </c>
      <c r="H111" s="19">
        <v>95.019000000000005</v>
      </c>
      <c r="I111">
        <f t="shared" si="8"/>
        <v>2.83</v>
      </c>
      <c r="J111">
        <f t="shared" si="9"/>
        <v>3.7574999999999998</v>
      </c>
      <c r="K111">
        <f t="shared" si="10"/>
        <v>93.981499999999997</v>
      </c>
      <c r="L111">
        <f t="shared" si="11"/>
        <v>94.908999999999992</v>
      </c>
      <c r="M111">
        <f t="shared" si="12"/>
        <v>0.92749999999999488</v>
      </c>
      <c r="N111">
        <f t="shared" si="13"/>
        <v>92.590249999999997</v>
      </c>
      <c r="O111">
        <f t="shared" si="14"/>
        <v>96.300249999999977</v>
      </c>
      <c r="P111" t="str">
        <f t="shared" si="15"/>
        <v/>
      </c>
    </row>
    <row r="112" spans="1:16">
      <c r="A112" s="19" t="s">
        <v>49</v>
      </c>
      <c r="B112" s="19" t="s">
        <v>50</v>
      </c>
      <c r="C112" s="19" t="s">
        <v>51</v>
      </c>
      <c r="D112" s="20">
        <v>42644</v>
      </c>
      <c r="E112" s="19">
        <v>97.739000000000004</v>
      </c>
      <c r="F112" s="19" t="s">
        <v>113</v>
      </c>
      <c r="G112" s="19">
        <v>2.93</v>
      </c>
      <c r="H112" s="19">
        <v>94.808999999999997</v>
      </c>
      <c r="I112">
        <f t="shared" si="8"/>
        <v>2.83</v>
      </c>
      <c r="J112">
        <f t="shared" si="9"/>
        <v>3.7574999999999998</v>
      </c>
      <c r="K112">
        <f t="shared" si="10"/>
        <v>93.981499999999997</v>
      </c>
      <c r="L112">
        <f t="shared" si="11"/>
        <v>94.908999999999992</v>
      </c>
      <c r="M112">
        <f t="shared" si="12"/>
        <v>0.92749999999999488</v>
      </c>
      <c r="N112">
        <f t="shared" si="13"/>
        <v>92.590249999999997</v>
      </c>
      <c r="O112">
        <f t="shared" si="14"/>
        <v>96.300249999999977</v>
      </c>
      <c r="P112" t="str">
        <f t="shared" si="15"/>
        <v/>
      </c>
    </row>
    <row r="113" spans="1:16">
      <c r="A113" s="19" t="s">
        <v>49</v>
      </c>
      <c r="B113" s="19" t="s">
        <v>50</v>
      </c>
      <c r="C113" s="19" t="s">
        <v>51</v>
      </c>
      <c r="D113" s="20">
        <v>42675</v>
      </c>
      <c r="E113" s="19">
        <v>97.739000000000004</v>
      </c>
      <c r="F113" s="19" t="s">
        <v>113</v>
      </c>
      <c r="G113" s="19">
        <v>2.82</v>
      </c>
      <c r="H113" s="19">
        <v>94.918999999999997</v>
      </c>
      <c r="I113">
        <f t="shared" si="8"/>
        <v>2.83</v>
      </c>
      <c r="J113">
        <f t="shared" si="9"/>
        <v>3.7574999999999998</v>
      </c>
      <c r="K113">
        <f t="shared" si="10"/>
        <v>93.981499999999997</v>
      </c>
      <c r="L113">
        <f t="shared" si="11"/>
        <v>94.908999999999992</v>
      </c>
      <c r="M113">
        <f t="shared" si="12"/>
        <v>0.92749999999999488</v>
      </c>
      <c r="N113">
        <f t="shared" si="13"/>
        <v>92.590249999999997</v>
      </c>
      <c r="O113">
        <f t="shared" si="14"/>
        <v>96.300249999999977</v>
      </c>
      <c r="P113" t="str">
        <f t="shared" si="15"/>
        <v/>
      </c>
    </row>
    <row r="114" spans="1:16">
      <c r="A114" s="19" t="s">
        <v>49</v>
      </c>
      <c r="B114" s="19" t="s">
        <v>50</v>
      </c>
      <c r="C114" s="19" t="s">
        <v>51</v>
      </c>
      <c r="D114" s="20">
        <v>42736</v>
      </c>
      <c r="E114" s="19">
        <v>97.739000000000004</v>
      </c>
      <c r="F114" s="19" t="s">
        <v>113</v>
      </c>
      <c r="G114" s="19">
        <v>3.75</v>
      </c>
      <c r="H114" s="19">
        <v>93.989000000000004</v>
      </c>
      <c r="I114">
        <f t="shared" si="8"/>
        <v>2.83</v>
      </c>
      <c r="J114">
        <f t="shared" si="9"/>
        <v>3.7574999999999998</v>
      </c>
      <c r="K114">
        <f t="shared" si="10"/>
        <v>93.981499999999997</v>
      </c>
      <c r="L114">
        <f t="shared" si="11"/>
        <v>94.908999999999992</v>
      </c>
      <c r="M114">
        <f t="shared" si="12"/>
        <v>0.92749999999999488</v>
      </c>
      <c r="N114">
        <f t="shared" si="13"/>
        <v>92.590249999999997</v>
      </c>
      <c r="O114">
        <f t="shared" si="14"/>
        <v>96.300249999999977</v>
      </c>
      <c r="P114" t="str">
        <f t="shared" si="15"/>
        <v/>
      </c>
    </row>
    <row r="115" spans="1:16">
      <c r="A115" s="19" t="s">
        <v>49</v>
      </c>
      <c r="B115" s="19" t="s">
        <v>50</v>
      </c>
      <c r="C115" s="19" t="s">
        <v>51</v>
      </c>
      <c r="D115" s="20">
        <v>42767</v>
      </c>
      <c r="E115" s="19">
        <v>97.739000000000004</v>
      </c>
      <c r="F115" s="19" t="s">
        <v>113</v>
      </c>
      <c r="G115" s="19">
        <v>3.91</v>
      </c>
      <c r="H115" s="19">
        <v>93.828999999999994</v>
      </c>
      <c r="I115">
        <f t="shared" si="8"/>
        <v>2.83</v>
      </c>
      <c r="J115">
        <f t="shared" si="9"/>
        <v>3.7574999999999998</v>
      </c>
      <c r="K115">
        <f t="shared" si="10"/>
        <v>93.981499999999997</v>
      </c>
      <c r="L115">
        <f t="shared" si="11"/>
        <v>94.908999999999992</v>
      </c>
      <c r="M115">
        <f t="shared" si="12"/>
        <v>0.92749999999999488</v>
      </c>
      <c r="N115">
        <f t="shared" si="13"/>
        <v>92.590249999999997</v>
      </c>
      <c r="O115">
        <f t="shared" si="14"/>
        <v>96.300249999999977</v>
      </c>
      <c r="P115" t="str">
        <f t="shared" si="15"/>
        <v/>
      </c>
    </row>
    <row r="116" spans="1:16">
      <c r="A116" s="19" t="s">
        <v>49</v>
      </c>
      <c r="B116" s="19" t="s">
        <v>50</v>
      </c>
      <c r="C116" s="19" t="s">
        <v>51</v>
      </c>
      <c r="D116" s="20">
        <v>42795</v>
      </c>
      <c r="E116" s="19">
        <v>97.739000000000004</v>
      </c>
      <c r="F116" s="19" t="s">
        <v>113</v>
      </c>
      <c r="G116" s="19">
        <v>4</v>
      </c>
      <c r="H116" s="19">
        <v>93.739000000000004</v>
      </c>
      <c r="I116">
        <f t="shared" si="8"/>
        <v>2.83</v>
      </c>
      <c r="J116">
        <f t="shared" si="9"/>
        <v>3.7574999999999998</v>
      </c>
      <c r="K116">
        <f t="shared" si="10"/>
        <v>93.981499999999997</v>
      </c>
      <c r="L116">
        <f t="shared" si="11"/>
        <v>94.908999999999992</v>
      </c>
      <c r="M116">
        <f t="shared" si="12"/>
        <v>0.92749999999999488</v>
      </c>
      <c r="N116">
        <f t="shared" si="13"/>
        <v>92.590249999999997</v>
      </c>
      <c r="O116">
        <f t="shared" si="14"/>
        <v>96.300249999999977</v>
      </c>
      <c r="P116" t="str">
        <f t="shared" si="15"/>
        <v/>
      </c>
    </row>
    <row r="117" spans="1:16">
      <c r="A117" s="19" t="s">
        <v>49</v>
      </c>
      <c r="B117" s="19" t="s">
        <v>50</v>
      </c>
      <c r="C117" s="19" t="s">
        <v>51</v>
      </c>
      <c r="D117" s="20">
        <v>42826</v>
      </c>
      <c r="E117" s="19">
        <v>97.739000000000004</v>
      </c>
      <c r="F117" s="19" t="s">
        <v>113</v>
      </c>
      <c r="G117" s="19">
        <v>4.2</v>
      </c>
      <c r="H117" s="19">
        <v>93.539000000000001</v>
      </c>
      <c r="I117">
        <f t="shared" si="8"/>
        <v>2.83</v>
      </c>
      <c r="J117">
        <f t="shared" si="9"/>
        <v>3.7574999999999998</v>
      </c>
      <c r="K117">
        <f t="shared" si="10"/>
        <v>93.981499999999997</v>
      </c>
      <c r="L117">
        <f t="shared" si="11"/>
        <v>94.908999999999992</v>
      </c>
      <c r="M117">
        <f t="shared" si="12"/>
        <v>0.92749999999999488</v>
      </c>
      <c r="N117">
        <f t="shared" si="13"/>
        <v>92.590249999999997</v>
      </c>
      <c r="O117">
        <f t="shared" si="14"/>
        <v>96.300249999999977</v>
      </c>
      <c r="P117" t="str">
        <f t="shared" si="15"/>
        <v/>
      </c>
    </row>
    <row r="118" spans="1:16">
      <c r="A118" s="19" t="s">
        <v>49</v>
      </c>
      <c r="B118" s="19" t="s">
        <v>50</v>
      </c>
      <c r="C118" s="19" t="s">
        <v>51</v>
      </c>
      <c r="D118" s="20">
        <v>42856</v>
      </c>
      <c r="E118" s="19">
        <v>97.739000000000004</v>
      </c>
      <c r="F118" s="19" t="s">
        <v>113</v>
      </c>
      <c r="G118" s="19">
        <v>4.5</v>
      </c>
      <c r="H118" s="19">
        <v>93.239000000000004</v>
      </c>
      <c r="I118">
        <f t="shared" si="8"/>
        <v>2.83</v>
      </c>
      <c r="J118">
        <f t="shared" si="9"/>
        <v>3.7574999999999998</v>
      </c>
      <c r="K118">
        <f t="shared" si="10"/>
        <v>93.981499999999997</v>
      </c>
      <c r="L118">
        <f t="shared" si="11"/>
        <v>94.908999999999992</v>
      </c>
      <c r="M118">
        <f t="shared" si="12"/>
        <v>0.92749999999999488</v>
      </c>
      <c r="N118">
        <f t="shared" si="13"/>
        <v>92.590249999999997</v>
      </c>
      <c r="O118">
        <f t="shared" si="14"/>
        <v>96.300249999999977</v>
      </c>
      <c r="P118" t="str">
        <f t="shared" si="15"/>
        <v/>
      </c>
    </row>
    <row r="119" spans="1:16">
      <c r="A119" s="19" t="s">
        <v>49</v>
      </c>
      <c r="B119" s="19" t="s">
        <v>50</v>
      </c>
      <c r="C119" s="19" t="s">
        <v>51</v>
      </c>
      <c r="D119" s="20">
        <v>42887</v>
      </c>
      <c r="E119" s="19">
        <v>97.739000000000004</v>
      </c>
      <c r="F119" s="19" t="s">
        <v>113</v>
      </c>
      <c r="G119" s="19">
        <v>4.9000000000000004</v>
      </c>
      <c r="H119" s="19">
        <v>92.838999999999999</v>
      </c>
      <c r="I119">
        <f t="shared" si="8"/>
        <v>2.83</v>
      </c>
      <c r="J119">
        <f t="shared" si="9"/>
        <v>3.7574999999999998</v>
      </c>
      <c r="K119">
        <f t="shared" si="10"/>
        <v>93.981499999999997</v>
      </c>
      <c r="L119">
        <f t="shared" si="11"/>
        <v>94.908999999999992</v>
      </c>
      <c r="M119">
        <f t="shared" si="12"/>
        <v>0.92749999999999488</v>
      </c>
      <c r="N119">
        <f t="shared" si="13"/>
        <v>92.590249999999997</v>
      </c>
      <c r="O119">
        <f t="shared" si="14"/>
        <v>96.300249999999977</v>
      </c>
      <c r="P119" t="str">
        <f t="shared" si="15"/>
        <v/>
      </c>
    </row>
    <row r="120" spans="1:16">
      <c r="A120" s="19" t="s">
        <v>49</v>
      </c>
      <c r="B120" s="19" t="s">
        <v>50</v>
      </c>
      <c r="C120" s="19" t="s">
        <v>51</v>
      </c>
      <c r="D120" s="20">
        <v>42948</v>
      </c>
      <c r="E120" s="19">
        <v>97.739000000000004</v>
      </c>
      <c r="F120" s="19" t="s">
        <v>113</v>
      </c>
      <c r="G120" s="19">
        <v>4.9800000000000004</v>
      </c>
      <c r="H120" s="19">
        <v>92.759</v>
      </c>
      <c r="I120">
        <f t="shared" si="8"/>
        <v>2.83</v>
      </c>
      <c r="J120">
        <f t="shared" si="9"/>
        <v>3.7574999999999998</v>
      </c>
      <c r="K120">
        <f t="shared" si="10"/>
        <v>93.981499999999997</v>
      </c>
      <c r="L120">
        <f t="shared" si="11"/>
        <v>94.908999999999992</v>
      </c>
      <c r="M120">
        <f t="shared" si="12"/>
        <v>0.92749999999999488</v>
      </c>
      <c r="N120">
        <f t="shared" si="13"/>
        <v>92.590249999999997</v>
      </c>
      <c r="O120">
        <f t="shared" si="14"/>
        <v>96.300249999999977</v>
      </c>
      <c r="P120" t="str">
        <f t="shared" si="15"/>
        <v/>
      </c>
    </row>
    <row r="121" spans="1:16">
      <c r="A121" s="19" t="s">
        <v>49</v>
      </c>
      <c r="B121" s="19" t="s">
        <v>50</v>
      </c>
      <c r="C121" s="19" t="s">
        <v>51</v>
      </c>
      <c r="D121" s="20">
        <v>42979</v>
      </c>
      <c r="E121" s="19">
        <v>97.739000000000004</v>
      </c>
      <c r="F121" s="19" t="s">
        <v>113</v>
      </c>
      <c r="G121" s="19">
        <v>3.95</v>
      </c>
      <c r="H121" s="19">
        <v>93.789000000000001</v>
      </c>
      <c r="I121">
        <f t="shared" si="8"/>
        <v>2.83</v>
      </c>
      <c r="J121">
        <f t="shared" si="9"/>
        <v>3.7574999999999998</v>
      </c>
      <c r="K121">
        <f t="shared" si="10"/>
        <v>93.981499999999997</v>
      </c>
      <c r="L121">
        <f t="shared" si="11"/>
        <v>94.908999999999992</v>
      </c>
      <c r="M121">
        <f t="shared" si="12"/>
        <v>0.92749999999999488</v>
      </c>
      <c r="N121">
        <f t="shared" si="13"/>
        <v>92.590249999999997</v>
      </c>
      <c r="O121">
        <f t="shared" si="14"/>
        <v>96.300249999999977</v>
      </c>
      <c r="P121" t="str">
        <f t="shared" si="15"/>
        <v/>
      </c>
    </row>
    <row r="122" spans="1:16">
      <c r="A122" s="19" t="s">
        <v>49</v>
      </c>
      <c r="B122" s="19" t="s">
        <v>50</v>
      </c>
      <c r="C122" s="19" t="s">
        <v>51</v>
      </c>
      <c r="D122" s="20">
        <v>43009</v>
      </c>
      <c r="E122" s="19">
        <v>97.739000000000004</v>
      </c>
      <c r="F122" s="19" t="s">
        <v>113</v>
      </c>
      <c r="G122" s="19">
        <v>3.76</v>
      </c>
      <c r="H122" s="19">
        <v>93.978999999999999</v>
      </c>
      <c r="I122">
        <f t="shared" si="8"/>
        <v>2.83</v>
      </c>
      <c r="J122">
        <f t="shared" si="9"/>
        <v>3.7574999999999998</v>
      </c>
      <c r="K122">
        <f t="shared" si="10"/>
        <v>93.981499999999997</v>
      </c>
      <c r="L122">
        <f t="shared" si="11"/>
        <v>94.908999999999992</v>
      </c>
      <c r="M122">
        <f t="shared" si="12"/>
        <v>0.92749999999999488</v>
      </c>
      <c r="N122">
        <f t="shared" si="13"/>
        <v>92.590249999999997</v>
      </c>
      <c r="O122">
        <f t="shared" si="14"/>
        <v>96.300249999999977</v>
      </c>
      <c r="P122" t="str">
        <f t="shared" si="15"/>
        <v/>
      </c>
    </row>
    <row r="123" spans="1:16">
      <c r="A123" s="19" t="s">
        <v>49</v>
      </c>
      <c r="B123" s="19" t="s">
        <v>50</v>
      </c>
      <c r="C123" s="19" t="s">
        <v>51</v>
      </c>
      <c r="D123" s="20">
        <v>43040</v>
      </c>
      <c r="E123" s="19">
        <v>97.739000000000004</v>
      </c>
      <c r="F123" s="19" t="s">
        <v>113</v>
      </c>
      <c r="G123" s="19">
        <v>3.8</v>
      </c>
      <c r="H123" s="19">
        <v>93.938999999999993</v>
      </c>
      <c r="I123">
        <f t="shared" si="8"/>
        <v>2.83</v>
      </c>
      <c r="J123">
        <f t="shared" si="9"/>
        <v>3.7574999999999998</v>
      </c>
      <c r="K123">
        <f t="shared" si="10"/>
        <v>93.981499999999997</v>
      </c>
      <c r="L123">
        <f t="shared" si="11"/>
        <v>94.908999999999992</v>
      </c>
      <c r="M123">
        <f t="shared" si="12"/>
        <v>0.92749999999999488</v>
      </c>
      <c r="N123">
        <f t="shared" si="13"/>
        <v>92.590249999999997</v>
      </c>
      <c r="O123">
        <f t="shared" si="14"/>
        <v>96.300249999999977</v>
      </c>
      <c r="P123" t="str">
        <f t="shared" si="15"/>
        <v/>
      </c>
    </row>
    <row r="124" spans="1:16">
      <c r="A124" s="19" t="s">
        <v>25</v>
      </c>
      <c r="B124" s="19" t="s">
        <v>26</v>
      </c>
      <c r="C124" s="19" t="s">
        <v>27</v>
      </c>
      <c r="D124" s="20">
        <v>36526</v>
      </c>
      <c r="E124" s="19">
        <v>86.921999999999997</v>
      </c>
      <c r="F124" s="19" t="s">
        <v>113</v>
      </c>
      <c r="G124" s="19">
        <v>5.4</v>
      </c>
      <c r="H124" s="19">
        <v>81.522000000000006</v>
      </c>
      <c r="I124">
        <f t="shared" si="8"/>
        <v>5.2</v>
      </c>
      <c r="J124">
        <f t="shared" si="9"/>
        <v>5.9749999999999996</v>
      </c>
      <c r="K124">
        <f t="shared" si="10"/>
        <v>80.947000000000003</v>
      </c>
      <c r="L124">
        <f t="shared" si="11"/>
        <v>81.721999999999994</v>
      </c>
      <c r="M124">
        <f t="shared" si="12"/>
        <v>0.77499999999999147</v>
      </c>
      <c r="N124">
        <f t="shared" si="13"/>
        <v>79.784500000000008</v>
      </c>
      <c r="O124">
        <f t="shared" si="14"/>
        <v>82.884499999999974</v>
      </c>
      <c r="P124" t="str">
        <f t="shared" si="15"/>
        <v/>
      </c>
    </row>
    <row r="125" spans="1:16">
      <c r="A125" s="19" t="s">
        <v>25</v>
      </c>
      <c r="B125" s="19" t="s">
        <v>26</v>
      </c>
      <c r="C125" s="19" t="s">
        <v>27</v>
      </c>
      <c r="D125" s="20">
        <v>36557</v>
      </c>
      <c r="E125" s="19">
        <v>86.921999999999997</v>
      </c>
      <c r="F125" s="19" t="s">
        <v>113</v>
      </c>
      <c r="G125" s="19">
        <v>5.7</v>
      </c>
      <c r="H125" s="19">
        <v>81.221999999999994</v>
      </c>
      <c r="I125">
        <f t="shared" si="8"/>
        <v>5.2</v>
      </c>
      <c r="J125">
        <f t="shared" si="9"/>
        <v>5.9749999999999996</v>
      </c>
      <c r="K125">
        <f t="shared" si="10"/>
        <v>80.947000000000003</v>
      </c>
      <c r="L125">
        <f t="shared" si="11"/>
        <v>81.721999999999994</v>
      </c>
      <c r="M125">
        <f t="shared" si="12"/>
        <v>0.77499999999999147</v>
      </c>
      <c r="N125">
        <f t="shared" si="13"/>
        <v>79.784500000000008</v>
      </c>
      <c r="O125">
        <f t="shared" si="14"/>
        <v>82.884499999999974</v>
      </c>
      <c r="P125" t="str">
        <f t="shared" si="15"/>
        <v/>
      </c>
    </row>
    <row r="126" spans="1:16">
      <c r="A126" s="19" t="s">
        <v>25</v>
      </c>
      <c r="B126" s="19" t="s">
        <v>26</v>
      </c>
      <c r="C126" s="19" t="s">
        <v>27</v>
      </c>
      <c r="D126" s="20">
        <v>36586</v>
      </c>
      <c r="E126" s="19">
        <v>86.921999999999997</v>
      </c>
      <c r="F126" s="19" t="s">
        <v>113</v>
      </c>
      <c r="G126" s="19">
        <v>5.95</v>
      </c>
      <c r="H126" s="19">
        <v>80.971999999999994</v>
      </c>
      <c r="I126">
        <f t="shared" si="8"/>
        <v>5.2</v>
      </c>
      <c r="J126">
        <f t="shared" si="9"/>
        <v>5.9749999999999996</v>
      </c>
      <c r="K126">
        <f t="shared" si="10"/>
        <v>80.947000000000003</v>
      </c>
      <c r="L126">
        <f t="shared" si="11"/>
        <v>81.721999999999994</v>
      </c>
      <c r="M126">
        <f t="shared" si="12"/>
        <v>0.77499999999999147</v>
      </c>
      <c r="N126">
        <f t="shared" si="13"/>
        <v>79.784500000000008</v>
      </c>
      <c r="O126">
        <f t="shared" si="14"/>
        <v>82.884499999999974</v>
      </c>
      <c r="P126" t="str">
        <f t="shared" si="15"/>
        <v/>
      </c>
    </row>
    <row r="127" spans="1:16">
      <c r="A127" s="19" t="s">
        <v>25</v>
      </c>
      <c r="B127" s="19" t="s">
        <v>26</v>
      </c>
      <c r="C127" s="19" t="s">
        <v>27</v>
      </c>
      <c r="D127" s="20">
        <v>36647</v>
      </c>
      <c r="E127" s="19">
        <v>86.921999999999997</v>
      </c>
      <c r="F127" s="19" t="s">
        <v>113</v>
      </c>
      <c r="G127" s="19">
        <v>6</v>
      </c>
      <c r="H127" s="19">
        <v>80.921999999999997</v>
      </c>
      <c r="I127">
        <f t="shared" si="8"/>
        <v>5.2</v>
      </c>
      <c r="J127">
        <f t="shared" si="9"/>
        <v>5.9749999999999996</v>
      </c>
      <c r="K127">
        <f t="shared" si="10"/>
        <v>80.947000000000003</v>
      </c>
      <c r="L127">
        <f t="shared" si="11"/>
        <v>81.721999999999994</v>
      </c>
      <c r="M127">
        <f t="shared" si="12"/>
        <v>0.77499999999999147</v>
      </c>
      <c r="N127">
        <f t="shared" si="13"/>
        <v>79.784500000000008</v>
      </c>
      <c r="O127">
        <f t="shared" si="14"/>
        <v>82.884499999999974</v>
      </c>
      <c r="P127" t="str">
        <f t="shared" si="15"/>
        <v/>
      </c>
    </row>
    <row r="128" spans="1:16">
      <c r="A128" s="19" t="s">
        <v>25</v>
      </c>
      <c r="B128" s="19" t="s">
        <v>26</v>
      </c>
      <c r="C128" s="19" t="s">
        <v>27</v>
      </c>
      <c r="D128" s="20">
        <v>36678</v>
      </c>
      <c r="E128" s="19">
        <v>86.921999999999997</v>
      </c>
      <c r="F128" s="19" t="s">
        <v>113</v>
      </c>
      <c r="G128" s="19">
        <v>5.9</v>
      </c>
      <c r="H128" s="19">
        <v>81.022000000000006</v>
      </c>
      <c r="I128">
        <f t="shared" si="8"/>
        <v>5.2</v>
      </c>
      <c r="J128">
        <f t="shared" si="9"/>
        <v>5.9749999999999996</v>
      </c>
      <c r="K128">
        <f t="shared" si="10"/>
        <v>80.947000000000003</v>
      </c>
      <c r="L128">
        <f t="shared" si="11"/>
        <v>81.721999999999994</v>
      </c>
      <c r="M128">
        <f t="shared" si="12"/>
        <v>0.77499999999999147</v>
      </c>
      <c r="N128">
        <f t="shared" si="13"/>
        <v>79.784500000000008</v>
      </c>
      <c r="O128">
        <f t="shared" si="14"/>
        <v>82.884499999999974</v>
      </c>
      <c r="P128" t="str">
        <f t="shared" si="15"/>
        <v/>
      </c>
    </row>
    <row r="129" spans="1:16">
      <c r="A129" s="19" t="s">
        <v>25</v>
      </c>
      <c r="B129" s="19" t="s">
        <v>26</v>
      </c>
      <c r="C129" s="19" t="s">
        <v>27</v>
      </c>
      <c r="D129" s="20">
        <v>36739</v>
      </c>
      <c r="E129" s="19">
        <v>86.921999999999997</v>
      </c>
      <c r="F129" s="19" t="s">
        <v>113</v>
      </c>
      <c r="G129" s="19">
        <v>4.7</v>
      </c>
      <c r="H129" s="19">
        <v>82.221999999999994</v>
      </c>
      <c r="I129">
        <f t="shared" si="8"/>
        <v>5.2</v>
      </c>
      <c r="J129">
        <f t="shared" si="9"/>
        <v>5.9749999999999996</v>
      </c>
      <c r="K129">
        <f t="shared" si="10"/>
        <v>80.947000000000003</v>
      </c>
      <c r="L129">
        <f t="shared" si="11"/>
        <v>81.721999999999994</v>
      </c>
      <c r="M129">
        <f t="shared" si="12"/>
        <v>0.77499999999999147</v>
      </c>
      <c r="N129">
        <f t="shared" si="13"/>
        <v>79.784500000000008</v>
      </c>
      <c r="O129">
        <f t="shared" si="14"/>
        <v>82.884499999999974</v>
      </c>
      <c r="P129" t="str">
        <f t="shared" si="15"/>
        <v/>
      </c>
    </row>
    <row r="130" spans="1:16">
      <c r="A130" s="19" t="s">
        <v>25</v>
      </c>
      <c r="B130" s="19" t="s">
        <v>26</v>
      </c>
      <c r="C130" s="19" t="s">
        <v>27</v>
      </c>
      <c r="D130" s="20">
        <v>36770</v>
      </c>
      <c r="E130" s="19">
        <v>86.921999999999997</v>
      </c>
      <c r="F130" s="19" t="s">
        <v>113</v>
      </c>
      <c r="G130" s="19">
        <v>4.9000000000000004</v>
      </c>
      <c r="H130" s="19">
        <v>82.022000000000006</v>
      </c>
      <c r="I130">
        <f t="shared" si="8"/>
        <v>5.2</v>
      </c>
      <c r="J130">
        <f t="shared" si="9"/>
        <v>5.9749999999999996</v>
      </c>
      <c r="K130">
        <f t="shared" si="10"/>
        <v>80.947000000000003</v>
      </c>
      <c r="L130">
        <f t="shared" si="11"/>
        <v>81.721999999999994</v>
      </c>
      <c r="M130">
        <f t="shared" si="12"/>
        <v>0.77499999999999147</v>
      </c>
      <c r="N130">
        <f t="shared" si="13"/>
        <v>79.784500000000008</v>
      </c>
      <c r="O130">
        <f t="shared" si="14"/>
        <v>82.884499999999974</v>
      </c>
      <c r="P130" t="str">
        <f t="shared" si="15"/>
        <v/>
      </c>
    </row>
    <row r="131" spans="1:16">
      <c r="A131" s="19" t="s">
        <v>25</v>
      </c>
      <c r="B131" s="19" t="s">
        <v>26</v>
      </c>
      <c r="C131" s="19" t="s">
        <v>27</v>
      </c>
      <c r="D131" s="20">
        <v>36800</v>
      </c>
      <c r="E131" s="19">
        <v>86.921999999999997</v>
      </c>
      <c r="F131" s="19" t="s">
        <v>113</v>
      </c>
      <c r="G131" s="19">
        <v>4.9000000000000004</v>
      </c>
      <c r="H131" s="19">
        <v>82.022000000000006</v>
      </c>
      <c r="I131">
        <f t="shared" ref="I131:I194" si="16">VLOOKUP($C131,$S$1:$W$42,2,FALSE)</f>
        <v>5.2</v>
      </c>
      <c r="J131">
        <f t="shared" ref="J131:J194" si="17">VLOOKUP($C131,$S$1:$W$42,3,FALSE)</f>
        <v>5.9749999999999996</v>
      </c>
      <c r="K131">
        <f t="shared" ref="K131:K194" si="18">VLOOKUP($C131,$S$1:$W$42,4,FALSE)</f>
        <v>80.947000000000003</v>
      </c>
      <c r="L131">
        <f t="shared" ref="L131:L194" si="19">VLOOKUP($C131,$S$1:$W$42,5,FALSE)</f>
        <v>81.721999999999994</v>
      </c>
      <c r="M131">
        <f t="shared" ref="M131:M194" si="20">L131-K131</f>
        <v>0.77499999999999147</v>
      </c>
      <c r="N131">
        <f t="shared" ref="N131:N194" si="21">K131-M131*1.5</f>
        <v>79.784500000000008</v>
      </c>
      <c r="O131">
        <f t="shared" ref="O131:O194" si="22">L131+M131*1.5</f>
        <v>82.884499999999974</v>
      </c>
      <c r="P131" t="str">
        <f t="shared" ref="P131:P194" si="23">IF(OR(H131&lt;N131,H131&gt;O131), "OUTLIER", "")</f>
        <v/>
      </c>
    </row>
    <row r="132" spans="1:16">
      <c r="A132" s="19" t="s">
        <v>25</v>
      </c>
      <c r="B132" s="19" t="s">
        <v>26</v>
      </c>
      <c r="C132" s="19" t="s">
        <v>27</v>
      </c>
      <c r="D132" s="20">
        <v>36861</v>
      </c>
      <c r="E132" s="19">
        <v>86.921999999999997</v>
      </c>
      <c r="F132" s="19" t="s">
        <v>113</v>
      </c>
      <c r="G132" s="19">
        <v>5.5</v>
      </c>
      <c r="H132" s="19">
        <v>81.421999999999997</v>
      </c>
      <c r="I132">
        <f t="shared" si="16"/>
        <v>5.2</v>
      </c>
      <c r="J132">
        <f t="shared" si="17"/>
        <v>5.9749999999999996</v>
      </c>
      <c r="K132">
        <f t="shared" si="18"/>
        <v>80.947000000000003</v>
      </c>
      <c r="L132">
        <f t="shared" si="19"/>
        <v>81.721999999999994</v>
      </c>
      <c r="M132">
        <f t="shared" si="20"/>
        <v>0.77499999999999147</v>
      </c>
      <c r="N132">
        <f t="shared" si="21"/>
        <v>79.784500000000008</v>
      </c>
      <c r="O132">
        <f t="shared" si="22"/>
        <v>82.884499999999974</v>
      </c>
      <c r="P132" t="str">
        <f t="shared" si="23"/>
        <v/>
      </c>
    </row>
    <row r="133" spans="1:16">
      <c r="A133" s="19" t="s">
        <v>25</v>
      </c>
      <c r="B133" s="19" t="s">
        <v>26</v>
      </c>
      <c r="C133" s="19" t="s">
        <v>27</v>
      </c>
      <c r="D133" s="20">
        <v>36892</v>
      </c>
      <c r="E133" s="19">
        <v>86.921999999999997</v>
      </c>
      <c r="F133" s="19" t="s">
        <v>113</v>
      </c>
      <c r="G133" s="19">
        <v>5.7</v>
      </c>
      <c r="H133" s="19">
        <v>81.221999999999994</v>
      </c>
      <c r="I133">
        <f t="shared" si="16"/>
        <v>5.2</v>
      </c>
      <c r="J133">
        <f t="shared" si="17"/>
        <v>5.9749999999999996</v>
      </c>
      <c r="K133">
        <f t="shared" si="18"/>
        <v>80.947000000000003</v>
      </c>
      <c r="L133">
        <f t="shared" si="19"/>
        <v>81.721999999999994</v>
      </c>
      <c r="M133">
        <f t="shared" si="20"/>
        <v>0.77499999999999147</v>
      </c>
      <c r="N133">
        <f t="shared" si="21"/>
        <v>79.784500000000008</v>
      </c>
      <c r="O133">
        <f t="shared" si="22"/>
        <v>82.884499999999974</v>
      </c>
      <c r="P133" t="str">
        <f t="shared" si="23"/>
        <v/>
      </c>
    </row>
    <row r="134" spans="1:16">
      <c r="A134" s="19" t="s">
        <v>25</v>
      </c>
      <c r="B134" s="19" t="s">
        <v>26</v>
      </c>
      <c r="C134" s="19" t="s">
        <v>27</v>
      </c>
      <c r="D134" s="20">
        <v>36923</v>
      </c>
      <c r="E134" s="19">
        <v>86.921999999999997</v>
      </c>
      <c r="F134" s="19" t="s">
        <v>113</v>
      </c>
      <c r="G134" s="19">
        <v>5.7</v>
      </c>
      <c r="H134" s="19">
        <v>81.221999999999994</v>
      </c>
      <c r="I134">
        <f t="shared" si="16"/>
        <v>5.2</v>
      </c>
      <c r="J134">
        <f t="shared" si="17"/>
        <v>5.9749999999999996</v>
      </c>
      <c r="K134">
        <f t="shared" si="18"/>
        <v>80.947000000000003</v>
      </c>
      <c r="L134">
        <f t="shared" si="19"/>
        <v>81.721999999999994</v>
      </c>
      <c r="M134">
        <f t="shared" si="20"/>
        <v>0.77499999999999147</v>
      </c>
      <c r="N134">
        <f t="shared" si="21"/>
        <v>79.784500000000008</v>
      </c>
      <c r="O134">
        <f t="shared" si="22"/>
        <v>82.884499999999974</v>
      </c>
      <c r="P134" t="str">
        <f t="shared" si="23"/>
        <v/>
      </c>
    </row>
    <row r="135" spans="1:16">
      <c r="A135" s="19" t="s">
        <v>25</v>
      </c>
      <c r="B135" s="19" t="s">
        <v>26</v>
      </c>
      <c r="C135" s="19" t="s">
        <v>27</v>
      </c>
      <c r="D135" s="20">
        <v>36951</v>
      </c>
      <c r="E135" s="19">
        <v>86.921999999999997</v>
      </c>
      <c r="F135" s="19" t="s">
        <v>113</v>
      </c>
      <c r="G135" s="19">
        <v>5.8</v>
      </c>
      <c r="H135" s="19">
        <v>81.122</v>
      </c>
      <c r="I135">
        <f t="shared" si="16"/>
        <v>5.2</v>
      </c>
      <c r="J135">
        <f t="shared" si="17"/>
        <v>5.9749999999999996</v>
      </c>
      <c r="K135">
        <f t="shared" si="18"/>
        <v>80.947000000000003</v>
      </c>
      <c r="L135">
        <f t="shared" si="19"/>
        <v>81.721999999999994</v>
      </c>
      <c r="M135">
        <f t="shared" si="20"/>
        <v>0.77499999999999147</v>
      </c>
      <c r="N135">
        <f t="shared" si="21"/>
        <v>79.784500000000008</v>
      </c>
      <c r="O135">
        <f t="shared" si="22"/>
        <v>82.884499999999974</v>
      </c>
      <c r="P135" t="str">
        <f t="shared" si="23"/>
        <v/>
      </c>
    </row>
    <row r="136" spans="1:16">
      <c r="A136" s="19" t="s">
        <v>25</v>
      </c>
      <c r="B136" s="19" t="s">
        <v>26</v>
      </c>
      <c r="C136" s="19" t="s">
        <v>27</v>
      </c>
      <c r="D136" s="20">
        <v>36982</v>
      </c>
      <c r="E136" s="19">
        <v>86.921999999999997</v>
      </c>
      <c r="F136" s="19" t="s">
        <v>113</v>
      </c>
      <c r="G136" s="19">
        <v>5.8</v>
      </c>
      <c r="H136" s="19">
        <v>81.122</v>
      </c>
      <c r="I136">
        <f t="shared" si="16"/>
        <v>5.2</v>
      </c>
      <c r="J136">
        <f t="shared" si="17"/>
        <v>5.9749999999999996</v>
      </c>
      <c r="K136">
        <f t="shared" si="18"/>
        <v>80.947000000000003</v>
      </c>
      <c r="L136">
        <f t="shared" si="19"/>
        <v>81.721999999999994</v>
      </c>
      <c r="M136">
        <f t="shared" si="20"/>
        <v>0.77499999999999147</v>
      </c>
      <c r="N136">
        <f t="shared" si="21"/>
        <v>79.784500000000008</v>
      </c>
      <c r="O136">
        <f t="shared" si="22"/>
        <v>82.884499999999974</v>
      </c>
      <c r="P136" t="str">
        <f t="shared" si="23"/>
        <v/>
      </c>
    </row>
    <row r="137" spans="1:16">
      <c r="A137" s="19" t="s">
        <v>25</v>
      </c>
      <c r="B137" s="19" t="s">
        <v>26</v>
      </c>
      <c r="C137" s="19" t="s">
        <v>27</v>
      </c>
      <c r="D137" s="20">
        <v>37012</v>
      </c>
      <c r="E137" s="19">
        <v>86.921999999999997</v>
      </c>
      <c r="F137" s="19" t="s">
        <v>113</v>
      </c>
      <c r="G137" s="19">
        <v>5.8</v>
      </c>
      <c r="H137" s="19">
        <v>81.122</v>
      </c>
      <c r="I137">
        <f t="shared" si="16"/>
        <v>5.2</v>
      </c>
      <c r="J137">
        <f t="shared" si="17"/>
        <v>5.9749999999999996</v>
      </c>
      <c r="K137">
        <f t="shared" si="18"/>
        <v>80.947000000000003</v>
      </c>
      <c r="L137">
        <f t="shared" si="19"/>
        <v>81.721999999999994</v>
      </c>
      <c r="M137">
        <f t="shared" si="20"/>
        <v>0.77499999999999147</v>
      </c>
      <c r="N137">
        <f t="shared" si="21"/>
        <v>79.784500000000008</v>
      </c>
      <c r="O137">
        <f t="shared" si="22"/>
        <v>82.884499999999974</v>
      </c>
      <c r="P137" t="str">
        <f t="shared" si="23"/>
        <v/>
      </c>
    </row>
    <row r="138" spans="1:16">
      <c r="A138" s="19" t="s">
        <v>25</v>
      </c>
      <c r="B138" s="19" t="s">
        <v>26</v>
      </c>
      <c r="C138" s="19" t="s">
        <v>27</v>
      </c>
      <c r="D138" s="20">
        <v>37043</v>
      </c>
      <c r="E138" s="19">
        <v>86.921999999999997</v>
      </c>
      <c r="F138" s="19" t="s">
        <v>113</v>
      </c>
      <c r="G138" s="19">
        <v>5.5</v>
      </c>
      <c r="H138" s="19">
        <v>81.421999999999997</v>
      </c>
      <c r="I138">
        <f t="shared" si="16"/>
        <v>5.2</v>
      </c>
      <c r="J138">
        <f t="shared" si="17"/>
        <v>5.9749999999999996</v>
      </c>
      <c r="K138">
        <f t="shared" si="18"/>
        <v>80.947000000000003</v>
      </c>
      <c r="L138">
        <f t="shared" si="19"/>
        <v>81.721999999999994</v>
      </c>
      <c r="M138">
        <f t="shared" si="20"/>
        <v>0.77499999999999147</v>
      </c>
      <c r="N138">
        <f t="shared" si="21"/>
        <v>79.784500000000008</v>
      </c>
      <c r="O138">
        <f t="shared" si="22"/>
        <v>82.884499999999974</v>
      </c>
      <c r="P138" t="str">
        <f t="shared" si="23"/>
        <v/>
      </c>
    </row>
    <row r="139" spans="1:16">
      <c r="A139" s="19" t="s">
        <v>25</v>
      </c>
      <c r="B139" s="19" t="s">
        <v>26</v>
      </c>
      <c r="C139" s="19" t="s">
        <v>27</v>
      </c>
      <c r="D139" s="20">
        <v>37073</v>
      </c>
      <c r="E139" s="19">
        <v>86.921999999999997</v>
      </c>
      <c r="F139" s="19" t="s">
        <v>113</v>
      </c>
      <c r="G139" s="19">
        <v>4.8</v>
      </c>
      <c r="H139" s="19">
        <v>82.122</v>
      </c>
      <c r="I139">
        <f t="shared" si="16"/>
        <v>5.2</v>
      </c>
      <c r="J139">
        <f t="shared" si="17"/>
        <v>5.9749999999999996</v>
      </c>
      <c r="K139">
        <f t="shared" si="18"/>
        <v>80.947000000000003</v>
      </c>
      <c r="L139">
        <f t="shared" si="19"/>
        <v>81.721999999999994</v>
      </c>
      <c r="M139">
        <f t="shared" si="20"/>
        <v>0.77499999999999147</v>
      </c>
      <c r="N139">
        <f t="shared" si="21"/>
        <v>79.784500000000008</v>
      </c>
      <c r="O139">
        <f t="shared" si="22"/>
        <v>82.884499999999974</v>
      </c>
      <c r="P139" t="str">
        <f t="shared" si="23"/>
        <v/>
      </c>
    </row>
    <row r="140" spans="1:16">
      <c r="A140" s="19" t="s">
        <v>25</v>
      </c>
      <c r="B140" s="19" t="s">
        <v>26</v>
      </c>
      <c r="C140" s="19" t="s">
        <v>27</v>
      </c>
      <c r="D140" s="20">
        <v>37135</v>
      </c>
      <c r="E140" s="19">
        <v>86.921999999999997</v>
      </c>
      <c r="F140" s="19" t="s">
        <v>113</v>
      </c>
      <c r="G140" s="19">
        <v>5.0999999999999996</v>
      </c>
      <c r="H140" s="19">
        <v>81.822000000000003</v>
      </c>
      <c r="I140">
        <f t="shared" si="16"/>
        <v>5.2</v>
      </c>
      <c r="J140">
        <f t="shared" si="17"/>
        <v>5.9749999999999996</v>
      </c>
      <c r="K140">
        <f t="shared" si="18"/>
        <v>80.947000000000003</v>
      </c>
      <c r="L140">
        <f t="shared" si="19"/>
        <v>81.721999999999994</v>
      </c>
      <c r="M140">
        <f t="shared" si="20"/>
        <v>0.77499999999999147</v>
      </c>
      <c r="N140">
        <f t="shared" si="21"/>
        <v>79.784500000000008</v>
      </c>
      <c r="O140">
        <f t="shared" si="22"/>
        <v>82.884499999999974</v>
      </c>
      <c r="P140" t="str">
        <f t="shared" si="23"/>
        <v/>
      </c>
    </row>
    <row r="141" spans="1:16">
      <c r="A141" s="19" t="s">
        <v>25</v>
      </c>
      <c r="B141" s="19" t="s">
        <v>26</v>
      </c>
      <c r="C141" s="19" t="s">
        <v>27</v>
      </c>
      <c r="D141" s="20">
        <v>37257</v>
      </c>
      <c r="E141" s="19">
        <v>86.921999999999997</v>
      </c>
      <c r="F141" s="19" t="s">
        <v>113</v>
      </c>
      <c r="G141" s="19">
        <v>5.5</v>
      </c>
      <c r="H141" s="19">
        <v>81.421999999999997</v>
      </c>
      <c r="I141">
        <f t="shared" si="16"/>
        <v>5.2</v>
      </c>
      <c r="J141">
        <f t="shared" si="17"/>
        <v>5.9749999999999996</v>
      </c>
      <c r="K141">
        <f t="shared" si="18"/>
        <v>80.947000000000003</v>
      </c>
      <c r="L141">
        <f t="shared" si="19"/>
        <v>81.721999999999994</v>
      </c>
      <c r="M141">
        <f t="shared" si="20"/>
        <v>0.77499999999999147</v>
      </c>
      <c r="N141">
        <f t="shared" si="21"/>
        <v>79.784500000000008</v>
      </c>
      <c r="O141">
        <f t="shared" si="22"/>
        <v>82.884499999999974</v>
      </c>
      <c r="P141" t="str">
        <f t="shared" si="23"/>
        <v/>
      </c>
    </row>
    <row r="142" spans="1:16">
      <c r="A142" s="19" t="s">
        <v>25</v>
      </c>
      <c r="B142" s="19" t="s">
        <v>26</v>
      </c>
      <c r="C142" s="19" t="s">
        <v>27</v>
      </c>
      <c r="D142" s="20">
        <v>37288</v>
      </c>
      <c r="E142" s="19">
        <v>86.921999999999997</v>
      </c>
      <c r="F142" s="19" t="s">
        <v>113</v>
      </c>
      <c r="G142" s="19">
        <v>5.7</v>
      </c>
      <c r="H142" s="19">
        <v>81.221999999999994</v>
      </c>
      <c r="I142">
        <f t="shared" si="16"/>
        <v>5.2</v>
      </c>
      <c r="J142">
        <f t="shared" si="17"/>
        <v>5.9749999999999996</v>
      </c>
      <c r="K142">
        <f t="shared" si="18"/>
        <v>80.947000000000003</v>
      </c>
      <c r="L142">
        <f t="shared" si="19"/>
        <v>81.721999999999994</v>
      </c>
      <c r="M142">
        <f t="shared" si="20"/>
        <v>0.77499999999999147</v>
      </c>
      <c r="N142">
        <f t="shared" si="21"/>
        <v>79.784500000000008</v>
      </c>
      <c r="O142">
        <f t="shared" si="22"/>
        <v>82.884499999999974</v>
      </c>
      <c r="P142" t="str">
        <f t="shared" si="23"/>
        <v/>
      </c>
    </row>
    <row r="143" spans="1:16">
      <c r="A143" s="19" t="s">
        <v>25</v>
      </c>
      <c r="B143" s="19" t="s">
        <v>26</v>
      </c>
      <c r="C143" s="19" t="s">
        <v>27</v>
      </c>
      <c r="D143" s="20">
        <v>37316</v>
      </c>
      <c r="E143" s="19">
        <v>86.921999999999997</v>
      </c>
      <c r="F143" s="19" t="s">
        <v>113</v>
      </c>
      <c r="G143" s="19">
        <v>5.7</v>
      </c>
      <c r="H143" s="19">
        <v>81.221999999999994</v>
      </c>
      <c r="I143">
        <f t="shared" si="16"/>
        <v>5.2</v>
      </c>
      <c r="J143">
        <f t="shared" si="17"/>
        <v>5.9749999999999996</v>
      </c>
      <c r="K143">
        <f t="shared" si="18"/>
        <v>80.947000000000003</v>
      </c>
      <c r="L143">
        <f t="shared" si="19"/>
        <v>81.721999999999994</v>
      </c>
      <c r="M143">
        <f t="shared" si="20"/>
        <v>0.77499999999999147</v>
      </c>
      <c r="N143">
        <f t="shared" si="21"/>
        <v>79.784500000000008</v>
      </c>
      <c r="O143">
        <f t="shared" si="22"/>
        <v>82.884499999999974</v>
      </c>
      <c r="P143" t="str">
        <f t="shared" si="23"/>
        <v/>
      </c>
    </row>
    <row r="144" spans="1:16">
      <c r="A144" s="19" t="s">
        <v>25</v>
      </c>
      <c r="B144" s="19" t="s">
        <v>26</v>
      </c>
      <c r="C144" s="19" t="s">
        <v>27</v>
      </c>
      <c r="D144" s="20">
        <v>37469</v>
      </c>
      <c r="E144" s="19">
        <v>86.921999999999997</v>
      </c>
      <c r="F144" s="19" t="s">
        <v>113</v>
      </c>
      <c r="G144" s="19">
        <v>5</v>
      </c>
      <c r="H144" s="19">
        <v>81.921999999999997</v>
      </c>
      <c r="I144">
        <f t="shared" si="16"/>
        <v>5.2</v>
      </c>
      <c r="J144">
        <f t="shared" si="17"/>
        <v>5.9749999999999996</v>
      </c>
      <c r="K144">
        <f t="shared" si="18"/>
        <v>80.947000000000003</v>
      </c>
      <c r="L144">
        <f t="shared" si="19"/>
        <v>81.721999999999994</v>
      </c>
      <c r="M144">
        <f t="shared" si="20"/>
        <v>0.77499999999999147</v>
      </c>
      <c r="N144">
        <f t="shared" si="21"/>
        <v>79.784500000000008</v>
      </c>
      <c r="O144">
        <f t="shared" si="22"/>
        <v>82.884499999999974</v>
      </c>
      <c r="P144" t="str">
        <f t="shared" si="23"/>
        <v/>
      </c>
    </row>
    <row r="145" spans="1:16">
      <c r="A145" s="19" t="s">
        <v>25</v>
      </c>
      <c r="B145" s="19" t="s">
        <v>26</v>
      </c>
      <c r="C145" s="19" t="s">
        <v>27</v>
      </c>
      <c r="D145" s="20">
        <v>37500</v>
      </c>
      <c r="E145" s="19">
        <v>86.921999999999997</v>
      </c>
      <c r="F145" s="19" t="s">
        <v>113</v>
      </c>
      <c r="G145" s="19">
        <v>4.8</v>
      </c>
      <c r="H145" s="19">
        <v>82.122</v>
      </c>
      <c r="I145">
        <f t="shared" si="16"/>
        <v>5.2</v>
      </c>
      <c r="J145">
        <f t="shared" si="17"/>
        <v>5.9749999999999996</v>
      </c>
      <c r="K145">
        <f t="shared" si="18"/>
        <v>80.947000000000003</v>
      </c>
      <c r="L145">
        <f t="shared" si="19"/>
        <v>81.721999999999994</v>
      </c>
      <c r="M145">
        <f t="shared" si="20"/>
        <v>0.77499999999999147</v>
      </c>
      <c r="N145">
        <f t="shared" si="21"/>
        <v>79.784500000000008</v>
      </c>
      <c r="O145">
        <f t="shared" si="22"/>
        <v>82.884499999999974</v>
      </c>
      <c r="P145" t="str">
        <f t="shared" si="23"/>
        <v/>
      </c>
    </row>
    <row r="146" spans="1:16">
      <c r="A146" s="19" t="s">
        <v>25</v>
      </c>
      <c r="B146" s="19" t="s">
        <v>26</v>
      </c>
      <c r="C146" s="19" t="s">
        <v>27</v>
      </c>
      <c r="D146" s="20">
        <v>37530</v>
      </c>
      <c r="E146" s="19">
        <v>86.921999999999997</v>
      </c>
      <c r="F146" s="19" t="s">
        <v>113</v>
      </c>
      <c r="G146" s="19">
        <v>5.0999999999999996</v>
      </c>
      <c r="H146" s="19">
        <v>81.822000000000003</v>
      </c>
      <c r="I146">
        <f t="shared" si="16"/>
        <v>5.2</v>
      </c>
      <c r="J146">
        <f t="shared" si="17"/>
        <v>5.9749999999999996</v>
      </c>
      <c r="K146">
        <f t="shared" si="18"/>
        <v>80.947000000000003</v>
      </c>
      <c r="L146">
        <f t="shared" si="19"/>
        <v>81.721999999999994</v>
      </c>
      <c r="M146">
        <f t="shared" si="20"/>
        <v>0.77499999999999147</v>
      </c>
      <c r="N146">
        <f t="shared" si="21"/>
        <v>79.784500000000008</v>
      </c>
      <c r="O146">
        <f t="shared" si="22"/>
        <v>82.884499999999974</v>
      </c>
      <c r="P146" t="str">
        <f t="shared" si="23"/>
        <v/>
      </c>
    </row>
    <row r="147" spans="1:16">
      <c r="A147" s="19" t="s">
        <v>25</v>
      </c>
      <c r="B147" s="19" t="s">
        <v>26</v>
      </c>
      <c r="C147" s="19" t="s">
        <v>27</v>
      </c>
      <c r="D147" s="20">
        <v>37561</v>
      </c>
      <c r="E147" s="19">
        <v>86.921999999999997</v>
      </c>
      <c r="F147" s="19" t="s">
        <v>113</v>
      </c>
      <c r="G147" s="19">
        <v>5</v>
      </c>
      <c r="H147" s="19">
        <v>81.921999999999997</v>
      </c>
      <c r="I147">
        <f t="shared" si="16"/>
        <v>5.2</v>
      </c>
      <c r="J147">
        <f t="shared" si="17"/>
        <v>5.9749999999999996</v>
      </c>
      <c r="K147">
        <f t="shared" si="18"/>
        <v>80.947000000000003</v>
      </c>
      <c r="L147">
        <f t="shared" si="19"/>
        <v>81.721999999999994</v>
      </c>
      <c r="M147">
        <f t="shared" si="20"/>
        <v>0.77499999999999147</v>
      </c>
      <c r="N147">
        <f t="shared" si="21"/>
        <v>79.784500000000008</v>
      </c>
      <c r="O147">
        <f t="shared" si="22"/>
        <v>82.884499999999974</v>
      </c>
      <c r="P147" t="str">
        <f t="shared" si="23"/>
        <v/>
      </c>
    </row>
    <row r="148" spans="1:16">
      <c r="A148" s="19" t="s">
        <v>25</v>
      </c>
      <c r="B148" s="19" t="s">
        <v>26</v>
      </c>
      <c r="C148" s="19" t="s">
        <v>27</v>
      </c>
      <c r="D148" s="20">
        <v>37591</v>
      </c>
      <c r="E148" s="19">
        <v>86.921999999999997</v>
      </c>
      <c r="F148" s="19" t="s">
        <v>113</v>
      </c>
      <c r="G148" s="19">
        <v>4.9000000000000004</v>
      </c>
      <c r="H148" s="19">
        <v>82.022000000000006</v>
      </c>
      <c r="I148">
        <f t="shared" si="16"/>
        <v>5.2</v>
      </c>
      <c r="J148">
        <f t="shared" si="17"/>
        <v>5.9749999999999996</v>
      </c>
      <c r="K148">
        <f t="shared" si="18"/>
        <v>80.947000000000003</v>
      </c>
      <c r="L148">
        <f t="shared" si="19"/>
        <v>81.721999999999994</v>
      </c>
      <c r="M148">
        <f t="shared" si="20"/>
        <v>0.77499999999999147</v>
      </c>
      <c r="N148">
        <f t="shared" si="21"/>
        <v>79.784500000000008</v>
      </c>
      <c r="O148">
        <f t="shared" si="22"/>
        <v>82.884499999999974</v>
      </c>
      <c r="P148" t="str">
        <f t="shared" si="23"/>
        <v/>
      </c>
    </row>
    <row r="149" spans="1:16">
      <c r="A149" s="19" t="s">
        <v>25</v>
      </c>
      <c r="B149" s="19" t="s">
        <v>26</v>
      </c>
      <c r="C149" s="19" t="s">
        <v>27</v>
      </c>
      <c r="D149" s="20">
        <v>37622</v>
      </c>
      <c r="E149" s="19">
        <v>86.921999999999997</v>
      </c>
      <c r="F149" s="19" t="s">
        <v>113</v>
      </c>
      <c r="G149" s="19">
        <v>5</v>
      </c>
      <c r="H149" s="19">
        <v>81.921999999999997</v>
      </c>
      <c r="I149">
        <f t="shared" si="16"/>
        <v>5.2</v>
      </c>
      <c r="J149">
        <f t="shared" si="17"/>
        <v>5.9749999999999996</v>
      </c>
      <c r="K149">
        <f t="shared" si="18"/>
        <v>80.947000000000003</v>
      </c>
      <c r="L149">
        <f t="shared" si="19"/>
        <v>81.721999999999994</v>
      </c>
      <c r="M149">
        <f t="shared" si="20"/>
        <v>0.77499999999999147</v>
      </c>
      <c r="N149">
        <f t="shared" si="21"/>
        <v>79.784500000000008</v>
      </c>
      <c r="O149">
        <f t="shared" si="22"/>
        <v>82.884499999999974</v>
      </c>
      <c r="P149" t="str">
        <f t="shared" si="23"/>
        <v/>
      </c>
    </row>
    <row r="150" spans="1:16">
      <c r="A150" s="19" t="s">
        <v>25</v>
      </c>
      <c r="B150" s="19" t="s">
        <v>26</v>
      </c>
      <c r="C150" s="19" t="s">
        <v>27</v>
      </c>
      <c r="D150" s="20">
        <v>37653</v>
      </c>
      <c r="E150" s="19">
        <v>86.921999999999997</v>
      </c>
      <c r="F150" s="19" t="s">
        <v>113</v>
      </c>
      <c r="G150" s="19">
        <v>5.3</v>
      </c>
      <c r="H150" s="19">
        <v>81.622</v>
      </c>
      <c r="I150">
        <f t="shared" si="16"/>
        <v>5.2</v>
      </c>
      <c r="J150">
        <f t="shared" si="17"/>
        <v>5.9749999999999996</v>
      </c>
      <c r="K150">
        <f t="shared" si="18"/>
        <v>80.947000000000003</v>
      </c>
      <c r="L150">
        <f t="shared" si="19"/>
        <v>81.721999999999994</v>
      </c>
      <c r="M150">
        <f t="shared" si="20"/>
        <v>0.77499999999999147</v>
      </c>
      <c r="N150">
        <f t="shared" si="21"/>
        <v>79.784500000000008</v>
      </c>
      <c r="O150">
        <f t="shared" si="22"/>
        <v>82.884499999999974</v>
      </c>
      <c r="P150" t="str">
        <f t="shared" si="23"/>
        <v/>
      </c>
    </row>
    <row r="151" spans="1:16">
      <c r="A151" s="19" t="s">
        <v>25</v>
      </c>
      <c r="B151" s="19" t="s">
        <v>26</v>
      </c>
      <c r="C151" s="19" t="s">
        <v>27</v>
      </c>
      <c r="D151" s="20">
        <v>37681</v>
      </c>
      <c r="E151" s="19">
        <v>86.921999999999997</v>
      </c>
      <c r="F151" s="19" t="s">
        <v>113</v>
      </c>
      <c r="G151" s="19">
        <v>5.5</v>
      </c>
      <c r="H151" s="19">
        <v>81.421999999999997</v>
      </c>
      <c r="I151">
        <f t="shared" si="16"/>
        <v>5.2</v>
      </c>
      <c r="J151">
        <f t="shared" si="17"/>
        <v>5.9749999999999996</v>
      </c>
      <c r="K151">
        <f t="shared" si="18"/>
        <v>80.947000000000003</v>
      </c>
      <c r="L151">
        <f t="shared" si="19"/>
        <v>81.721999999999994</v>
      </c>
      <c r="M151">
        <f t="shared" si="20"/>
        <v>0.77499999999999147</v>
      </c>
      <c r="N151">
        <f t="shared" si="21"/>
        <v>79.784500000000008</v>
      </c>
      <c r="O151">
        <f t="shared" si="22"/>
        <v>82.884499999999974</v>
      </c>
      <c r="P151" t="str">
        <f t="shared" si="23"/>
        <v/>
      </c>
    </row>
    <row r="152" spans="1:16">
      <c r="A152" s="19" t="s">
        <v>25</v>
      </c>
      <c r="B152" s="19" t="s">
        <v>26</v>
      </c>
      <c r="C152" s="19" t="s">
        <v>27</v>
      </c>
      <c r="D152" s="20">
        <v>37712</v>
      </c>
      <c r="E152" s="19">
        <v>86.921999999999997</v>
      </c>
      <c r="F152" s="19" t="s">
        <v>113</v>
      </c>
      <c r="G152" s="19">
        <v>5.5</v>
      </c>
      <c r="H152" s="19">
        <v>81.421999999999997</v>
      </c>
      <c r="I152">
        <f t="shared" si="16"/>
        <v>5.2</v>
      </c>
      <c r="J152">
        <f t="shared" si="17"/>
        <v>5.9749999999999996</v>
      </c>
      <c r="K152">
        <f t="shared" si="18"/>
        <v>80.947000000000003</v>
      </c>
      <c r="L152">
        <f t="shared" si="19"/>
        <v>81.721999999999994</v>
      </c>
      <c r="M152">
        <f t="shared" si="20"/>
        <v>0.77499999999999147</v>
      </c>
      <c r="N152">
        <f t="shared" si="21"/>
        <v>79.784500000000008</v>
      </c>
      <c r="O152">
        <f t="shared" si="22"/>
        <v>82.884499999999974</v>
      </c>
      <c r="P152" t="str">
        <f t="shared" si="23"/>
        <v/>
      </c>
    </row>
    <row r="153" spans="1:16">
      <c r="A153" s="19" t="s">
        <v>25</v>
      </c>
      <c r="B153" s="19" t="s">
        <v>26</v>
      </c>
      <c r="C153" s="19" t="s">
        <v>27</v>
      </c>
      <c r="D153" s="20">
        <v>37742</v>
      </c>
      <c r="E153" s="19">
        <v>86.921999999999997</v>
      </c>
      <c r="F153" s="19" t="s">
        <v>113</v>
      </c>
      <c r="G153" s="19">
        <v>5.8</v>
      </c>
      <c r="H153" s="19">
        <v>81.122</v>
      </c>
      <c r="I153">
        <f t="shared" si="16"/>
        <v>5.2</v>
      </c>
      <c r="J153">
        <f t="shared" si="17"/>
        <v>5.9749999999999996</v>
      </c>
      <c r="K153">
        <f t="shared" si="18"/>
        <v>80.947000000000003</v>
      </c>
      <c r="L153">
        <f t="shared" si="19"/>
        <v>81.721999999999994</v>
      </c>
      <c r="M153">
        <f t="shared" si="20"/>
        <v>0.77499999999999147</v>
      </c>
      <c r="N153">
        <f t="shared" si="21"/>
        <v>79.784500000000008</v>
      </c>
      <c r="O153">
        <f t="shared" si="22"/>
        <v>82.884499999999974</v>
      </c>
      <c r="P153" t="str">
        <f t="shared" si="23"/>
        <v/>
      </c>
    </row>
    <row r="154" spans="1:16">
      <c r="A154" s="19" t="s">
        <v>25</v>
      </c>
      <c r="B154" s="19" t="s">
        <v>26</v>
      </c>
      <c r="C154" s="19" t="s">
        <v>27</v>
      </c>
      <c r="D154" s="20">
        <v>37773</v>
      </c>
      <c r="E154" s="19">
        <v>86.921999999999997</v>
      </c>
      <c r="F154" s="19" t="s">
        <v>113</v>
      </c>
      <c r="G154" s="19">
        <v>5.8</v>
      </c>
      <c r="H154" s="19">
        <v>81.122</v>
      </c>
      <c r="I154">
        <f t="shared" si="16"/>
        <v>5.2</v>
      </c>
      <c r="J154">
        <f t="shared" si="17"/>
        <v>5.9749999999999996</v>
      </c>
      <c r="K154">
        <f t="shared" si="18"/>
        <v>80.947000000000003</v>
      </c>
      <c r="L154">
        <f t="shared" si="19"/>
        <v>81.721999999999994</v>
      </c>
      <c r="M154">
        <f t="shared" si="20"/>
        <v>0.77499999999999147</v>
      </c>
      <c r="N154">
        <f t="shared" si="21"/>
        <v>79.784500000000008</v>
      </c>
      <c r="O154">
        <f t="shared" si="22"/>
        <v>82.884499999999974</v>
      </c>
      <c r="P154" t="str">
        <f t="shared" si="23"/>
        <v/>
      </c>
    </row>
    <row r="155" spans="1:16">
      <c r="A155" s="19" t="s">
        <v>25</v>
      </c>
      <c r="B155" s="19" t="s">
        <v>26</v>
      </c>
      <c r="C155" s="19" t="s">
        <v>27</v>
      </c>
      <c r="D155" s="20">
        <v>37834</v>
      </c>
      <c r="E155" s="19">
        <v>86.921999999999997</v>
      </c>
      <c r="F155" s="19" t="s">
        <v>113</v>
      </c>
      <c r="G155" s="19">
        <v>5.5</v>
      </c>
      <c r="H155" s="19">
        <v>81.421999999999997</v>
      </c>
      <c r="I155">
        <f t="shared" si="16"/>
        <v>5.2</v>
      </c>
      <c r="J155">
        <f t="shared" si="17"/>
        <v>5.9749999999999996</v>
      </c>
      <c r="K155">
        <f t="shared" si="18"/>
        <v>80.947000000000003</v>
      </c>
      <c r="L155">
        <f t="shared" si="19"/>
        <v>81.721999999999994</v>
      </c>
      <c r="M155">
        <f t="shared" si="20"/>
        <v>0.77499999999999147</v>
      </c>
      <c r="N155">
        <f t="shared" si="21"/>
        <v>79.784500000000008</v>
      </c>
      <c r="O155">
        <f t="shared" si="22"/>
        <v>82.884499999999974</v>
      </c>
      <c r="P155" t="str">
        <f t="shared" si="23"/>
        <v/>
      </c>
    </row>
    <row r="156" spans="1:16">
      <c r="A156" s="19" t="s">
        <v>25</v>
      </c>
      <c r="B156" s="19" t="s">
        <v>26</v>
      </c>
      <c r="C156" s="19" t="s">
        <v>27</v>
      </c>
      <c r="D156" s="20">
        <v>37865</v>
      </c>
      <c r="E156" s="19">
        <v>86.921999999999997</v>
      </c>
      <c r="F156" s="19" t="s">
        <v>113</v>
      </c>
      <c r="G156" s="19">
        <v>5.0999999999999996</v>
      </c>
      <c r="H156" s="19">
        <v>81.822000000000003</v>
      </c>
      <c r="I156">
        <f t="shared" si="16"/>
        <v>5.2</v>
      </c>
      <c r="J156">
        <f t="shared" si="17"/>
        <v>5.9749999999999996</v>
      </c>
      <c r="K156">
        <f t="shared" si="18"/>
        <v>80.947000000000003</v>
      </c>
      <c r="L156">
        <f t="shared" si="19"/>
        <v>81.721999999999994</v>
      </c>
      <c r="M156">
        <f t="shared" si="20"/>
        <v>0.77499999999999147</v>
      </c>
      <c r="N156">
        <f t="shared" si="21"/>
        <v>79.784500000000008</v>
      </c>
      <c r="O156">
        <f t="shared" si="22"/>
        <v>82.884499999999974</v>
      </c>
      <c r="P156" t="str">
        <f t="shared" si="23"/>
        <v/>
      </c>
    </row>
    <row r="157" spans="1:16">
      <c r="A157" s="19" t="s">
        <v>25</v>
      </c>
      <c r="B157" s="19" t="s">
        <v>26</v>
      </c>
      <c r="C157" s="19" t="s">
        <v>27</v>
      </c>
      <c r="D157" s="20">
        <v>37895</v>
      </c>
      <c r="E157" s="19">
        <v>86.921999999999997</v>
      </c>
      <c r="F157" s="19" t="s">
        <v>113</v>
      </c>
      <c r="G157" s="19">
        <v>5.4</v>
      </c>
      <c r="H157" s="19">
        <v>81.522000000000006</v>
      </c>
      <c r="I157">
        <f t="shared" si="16"/>
        <v>5.2</v>
      </c>
      <c r="J157">
        <f t="shared" si="17"/>
        <v>5.9749999999999996</v>
      </c>
      <c r="K157">
        <f t="shared" si="18"/>
        <v>80.947000000000003</v>
      </c>
      <c r="L157">
        <f t="shared" si="19"/>
        <v>81.721999999999994</v>
      </c>
      <c r="M157">
        <f t="shared" si="20"/>
        <v>0.77499999999999147</v>
      </c>
      <c r="N157">
        <f t="shared" si="21"/>
        <v>79.784500000000008</v>
      </c>
      <c r="O157">
        <f t="shared" si="22"/>
        <v>82.884499999999974</v>
      </c>
      <c r="P157" t="str">
        <f t="shared" si="23"/>
        <v/>
      </c>
    </row>
    <row r="158" spans="1:16">
      <c r="A158" s="19" t="s">
        <v>25</v>
      </c>
      <c r="B158" s="19" t="s">
        <v>26</v>
      </c>
      <c r="C158" s="19" t="s">
        <v>27</v>
      </c>
      <c r="D158" s="20">
        <v>37926</v>
      </c>
      <c r="E158" s="19">
        <v>86.921999999999997</v>
      </c>
      <c r="F158" s="19" t="s">
        <v>113</v>
      </c>
      <c r="G158" s="19">
        <v>5.6</v>
      </c>
      <c r="H158" s="19">
        <v>81.322000000000003</v>
      </c>
      <c r="I158">
        <f t="shared" si="16"/>
        <v>5.2</v>
      </c>
      <c r="J158">
        <f t="shared" si="17"/>
        <v>5.9749999999999996</v>
      </c>
      <c r="K158">
        <f t="shared" si="18"/>
        <v>80.947000000000003</v>
      </c>
      <c r="L158">
        <f t="shared" si="19"/>
        <v>81.721999999999994</v>
      </c>
      <c r="M158">
        <f t="shared" si="20"/>
        <v>0.77499999999999147</v>
      </c>
      <c r="N158">
        <f t="shared" si="21"/>
        <v>79.784500000000008</v>
      </c>
      <c r="O158">
        <f t="shared" si="22"/>
        <v>82.884499999999974</v>
      </c>
      <c r="P158" t="str">
        <f t="shared" si="23"/>
        <v/>
      </c>
    </row>
    <row r="159" spans="1:16">
      <c r="A159" s="19" t="s">
        <v>25</v>
      </c>
      <c r="B159" s="19" t="s">
        <v>26</v>
      </c>
      <c r="C159" s="19" t="s">
        <v>27</v>
      </c>
      <c r="D159" s="20">
        <v>37956</v>
      </c>
      <c r="E159" s="19">
        <v>86.921999999999997</v>
      </c>
      <c r="F159" s="19" t="s">
        <v>113</v>
      </c>
      <c r="G159" s="19">
        <v>5.3</v>
      </c>
      <c r="H159" s="19">
        <v>81.622</v>
      </c>
      <c r="I159">
        <f t="shared" si="16"/>
        <v>5.2</v>
      </c>
      <c r="J159">
        <f t="shared" si="17"/>
        <v>5.9749999999999996</v>
      </c>
      <c r="K159">
        <f t="shared" si="18"/>
        <v>80.947000000000003</v>
      </c>
      <c r="L159">
        <f t="shared" si="19"/>
        <v>81.721999999999994</v>
      </c>
      <c r="M159">
        <f t="shared" si="20"/>
        <v>0.77499999999999147</v>
      </c>
      <c r="N159">
        <f t="shared" si="21"/>
        <v>79.784500000000008</v>
      </c>
      <c r="O159">
        <f t="shared" si="22"/>
        <v>82.884499999999974</v>
      </c>
      <c r="P159" t="str">
        <f t="shared" si="23"/>
        <v/>
      </c>
    </row>
    <row r="160" spans="1:16">
      <c r="A160" s="19" t="s">
        <v>25</v>
      </c>
      <c r="B160" s="19" t="s">
        <v>26</v>
      </c>
      <c r="C160" s="19" t="s">
        <v>27</v>
      </c>
      <c r="D160" s="20">
        <v>38018</v>
      </c>
      <c r="E160" s="19">
        <v>86.921999999999997</v>
      </c>
      <c r="F160" s="19" t="s">
        <v>113</v>
      </c>
      <c r="G160" s="19">
        <v>5.2</v>
      </c>
      <c r="H160" s="19">
        <v>81.721999999999994</v>
      </c>
      <c r="I160">
        <f t="shared" si="16"/>
        <v>5.2</v>
      </c>
      <c r="J160">
        <f t="shared" si="17"/>
        <v>5.9749999999999996</v>
      </c>
      <c r="K160">
        <f t="shared" si="18"/>
        <v>80.947000000000003</v>
      </c>
      <c r="L160">
        <f t="shared" si="19"/>
        <v>81.721999999999994</v>
      </c>
      <c r="M160">
        <f t="shared" si="20"/>
        <v>0.77499999999999147</v>
      </c>
      <c r="N160">
        <f t="shared" si="21"/>
        <v>79.784500000000008</v>
      </c>
      <c r="O160">
        <f t="shared" si="22"/>
        <v>82.884499999999974</v>
      </c>
      <c r="P160" t="str">
        <f t="shared" si="23"/>
        <v/>
      </c>
    </row>
    <row r="161" spans="1:16">
      <c r="A161" s="19" t="s">
        <v>25</v>
      </c>
      <c r="B161" s="19" t="s">
        <v>26</v>
      </c>
      <c r="C161" s="19" t="s">
        <v>27</v>
      </c>
      <c r="D161" s="20">
        <v>38047</v>
      </c>
      <c r="E161" s="19">
        <v>86.921999999999997</v>
      </c>
      <c r="F161" s="19" t="s">
        <v>113</v>
      </c>
      <c r="G161" s="19">
        <v>5.9</v>
      </c>
      <c r="H161" s="19">
        <v>81.022000000000006</v>
      </c>
      <c r="I161">
        <f t="shared" si="16"/>
        <v>5.2</v>
      </c>
      <c r="J161">
        <f t="shared" si="17"/>
        <v>5.9749999999999996</v>
      </c>
      <c r="K161">
        <f t="shared" si="18"/>
        <v>80.947000000000003</v>
      </c>
      <c r="L161">
        <f t="shared" si="19"/>
        <v>81.721999999999994</v>
      </c>
      <c r="M161">
        <f t="shared" si="20"/>
        <v>0.77499999999999147</v>
      </c>
      <c r="N161">
        <f t="shared" si="21"/>
        <v>79.784500000000008</v>
      </c>
      <c r="O161">
        <f t="shared" si="22"/>
        <v>82.884499999999974</v>
      </c>
      <c r="P161" t="str">
        <f t="shared" si="23"/>
        <v/>
      </c>
    </row>
    <row r="162" spans="1:16">
      <c r="A162" s="19" t="s">
        <v>25</v>
      </c>
      <c r="B162" s="19" t="s">
        <v>26</v>
      </c>
      <c r="C162" s="19" t="s">
        <v>27</v>
      </c>
      <c r="D162" s="20">
        <v>38139</v>
      </c>
      <c r="E162" s="19">
        <v>86.921999999999997</v>
      </c>
      <c r="F162" s="19" t="s">
        <v>113</v>
      </c>
      <c r="G162" s="19">
        <v>5.6</v>
      </c>
      <c r="H162" s="19">
        <v>81.322000000000003</v>
      </c>
      <c r="I162">
        <f t="shared" si="16"/>
        <v>5.2</v>
      </c>
      <c r="J162">
        <f t="shared" si="17"/>
        <v>5.9749999999999996</v>
      </c>
      <c r="K162">
        <f t="shared" si="18"/>
        <v>80.947000000000003</v>
      </c>
      <c r="L162">
        <f t="shared" si="19"/>
        <v>81.721999999999994</v>
      </c>
      <c r="M162">
        <f t="shared" si="20"/>
        <v>0.77499999999999147</v>
      </c>
      <c r="N162">
        <f t="shared" si="21"/>
        <v>79.784500000000008</v>
      </c>
      <c r="O162">
        <f t="shared" si="22"/>
        <v>82.884499999999974</v>
      </c>
      <c r="P162" t="str">
        <f t="shared" si="23"/>
        <v/>
      </c>
    </row>
    <row r="163" spans="1:16">
      <c r="A163" s="19" t="s">
        <v>25</v>
      </c>
      <c r="B163" s="19" t="s">
        <v>26</v>
      </c>
      <c r="C163" s="19" t="s">
        <v>27</v>
      </c>
      <c r="D163" s="20">
        <v>38169</v>
      </c>
      <c r="E163" s="19">
        <v>86.921999999999997</v>
      </c>
      <c r="F163" s="19" t="s">
        <v>113</v>
      </c>
      <c r="G163" s="19">
        <v>5.3</v>
      </c>
      <c r="H163" s="19">
        <v>81.622</v>
      </c>
      <c r="I163">
        <f t="shared" si="16"/>
        <v>5.2</v>
      </c>
      <c r="J163">
        <f t="shared" si="17"/>
        <v>5.9749999999999996</v>
      </c>
      <c r="K163">
        <f t="shared" si="18"/>
        <v>80.947000000000003</v>
      </c>
      <c r="L163">
        <f t="shared" si="19"/>
        <v>81.721999999999994</v>
      </c>
      <c r="M163">
        <f t="shared" si="20"/>
        <v>0.77499999999999147</v>
      </c>
      <c r="N163">
        <f t="shared" si="21"/>
        <v>79.784500000000008</v>
      </c>
      <c r="O163">
        <f t="shared" si="22"/>
        <v>82.884499999999974</v>
      </c>
      <c r="P163" t="str">
        <f t="shared" si="23"/>
        <v/>
      </c>
    </row>
    <row r="164" spans="1:16">
      <c r="A164" s="19" t="s">
        <v>25</v>
      </c>
      <c r="B164" s="19" t="s">
        <v>26</v>
      </c>
      <c r="C164" s="19" t="s">
        <v>27</v>
      </c>
      <c r="D164" s="20">
        <v>38231</v>
      </c>
      <c r="E164" s="19">
        <v>86.921999999999997</v>
      </c>
      <c r="F164" s="19" t="s">
        <v>113</v>
      </c>
      <c r="G164" s="19">
        <v>5</v>
      </c>
      <c r="H164" s="19">
        <v>81.921999999999997</v>
      </c>
      <c r="I164">
        <f t="shared" si="16"/>
        <v>5.2</v>
      </c>
      <c r="J164">
        <f t="shared" si="17"/>
        <v>5.9749999999999996</v>
      </c>
      <c r="K164">
        <f t="shared" si="18"/>
        <v>80.947000000000003</v>
      </c>
      <c r="L164">
        <f t="shared" si="19"/>
        <v>81.721999999999994</v>
      </c>
      <c r="M164">
        <f t="shared" si="20"/>
        <v>0.77499999999999147</v>
      </c>
      <c r="N164">
        <f t="shared" si="21"/>
        <v>79.784500000000008</v>
      </c>
      <c r="O164">
        <f t="shared" si="22"/>
        <v>82.884499999999974</v>
      </c>
      <c r="P164" t="str">
        <f t="shared" si="23"/>
        <v/>
      </c>
    </row>
    <row r="165" spans="1:16">
      <c r="A165" s="19" t="s">
        <v>25</v>
      </c>
      <c r="B165" s="19" t="s">
        <v>26</v>
      </c>
      <c r="C165" s="19" t="s">
        <v>27</v>
      </c>
      <c r="D165" s="20">
        <v>38261</v>
      </c>
      <c r="E165" s="19">
        <v>86.921999999999997</v>
      </c>
      <c r="F165" s="19" t="s">
        <v>113</v>
      </c>
      <c r="G165" s="19">
        <v>5.2</v>
      </c>
      <c r="H165" s="19">
        <v>81.721999999999994</v>
      </c>
      <c r="I165">
        <f t="shared" si="16"/>
        <v>5.2</v>
      </c>
      <c r="J165">
        <f t="shared" si="17"/>
        <v>5.9749999999999996</v>
      </c>
      <c r="K165">
        <f t="shared" si="18"/>
        <v>80.947000000000003</v>
      </c>
      <c r="L165">
        <f t="shared" si="19"/>
        <v>81.721999999999994</v>
      </c>
      <c r="M165">
        <f t="shared" si="20"/>
        <v>0.77499999999999147</v>
      </c>
      <c r="N165">
        <f t="shared" si="21"/>
        <v>79.784500000000008</v>
      </c>
      <c r="O165">
        <f t="shared" si="22"/>
        <v>82.884499999999974</v>
      </c>
      <c r="P165" t="str">
        <f t="shared" si="23"/>
        <v/>
      </c>
    </row>
    <row r="166" spans="1:16">
      <c r="A166" s="19" t="s">
        <v>25</v>
      </c>
      <c r="B166" s="19" t="s">
        <v>26</v>
      </c>
      <c r="C166" s="19" t="s">
        <v>27</v>
      </c>
      <c r="D166" s="20">
        <v>38292</v>
      </c>
      <c r="E166" s="19">
        <v>86.921999999999997</v>
      </c>
      <c r="F166" s="19" t="s">
        <v>113</v>
      </c>
      <c r="G166" s="19">
        <v>5.4</v>
      </c>
      <c r="H166" s="19">
        <v>81.522000000000006</v>
      </c>
      <c r="I166">
        <f t="shared" si="16"/>
        <v>5.2</v>
      </c>
      <c r="J166">
        <f t="shared" si="17"/>
        <v>5.9749999999999996</v>
      </c>
      <c r="K166">
        <f t="shared" si="18"/>
        <v>80.947000000000003</v>
      </c>
      <c r="L166">
        <f t="shared" si="19"/>
        <v>81.721999999999994</v>
      </c>
      <c r="M166">
        <f t="shared" si="20"/>
        <v>0.77499999999999147</v>
      </c>
      <c r="N166">
        <f t="shared" si="21"/>
        <v>79.784500000000008</v>
      </c>
      <c r="O166">
        <f t="shared" si="22"/>
        <v>82.884499999999974</v>
      </c>
      <c r="P166" t="str">
        <f t="shared" si="23"/>
        <v/>
      </c>
    </row>
    <row r="167" spans="1:16">
      <c r="A167" s="19" t="s">
        <v>25</v>
      </c>
      <c r="B167" s="19" t="s">
        <v>26</v>
      </c>
      <c r="C167" s="19" t="s">
        <v>27</v>
      </c>
      <c r="D167" s="20">
        <v>38322</v>
      </c>
      <c r="E167" s="19">
        <v>86.921999999999997</v>
      </c>
      <c r="F167" s="19" t="s">
        <v>113</v>
      </c>
      <c r="G167" s="19">
        <v>5.6</v>
      </c>
      <c r="H167" s="19">
        <v>81.322000000000003</v>
      </c>
      <c r="I167">
        <f t="shared" si="16"/>
        <v>5.2</v>
      </c>
      <c r="J167">
        <f t="shared" si="17"/>
        <v>5.9749999999999996</v>
      </c>
      <c r="K167">
        <f t="shared" si="18"/>
        <v>80.947000000000003</v>
      </c>
      <c r="L167">
        <f t="shared" si="19"/>
        <v>81.721999999999994</v>
      </c>
      <c r="M167">
        <f t="shared" si="20"/>
        <v>0.77499999999999147</v>
      </c>
      <c r="N167">
        <f t="shared" si="21"/>
        <v>79.784500000000008</v>
      </c>
      <c r="O167">
        <f t="shared" si="22"/>
        <v>82.884499999999974</v>
      </c>
      <c r="P167" t="str">
        <f t="shared" si="23"/>
        <v/>
      </c>
    </row>
    <row r="168" spans="1:16">
      <c r="A168" s="19" t="s">
        <v>25</v>
      </c>
      <c r="B168" s="19" t="s">
        <v>26</v>
      </c>
      <c r="C168" s="19" t="s">
        <v>27</v>
      </c>
      <c r="D168" s="20">
        <v>38353</v>
      </c>
      <c r="E168" s="19">
        <v>86.921999999999997</v>
      </c>
      <c r="F168" s="19" t="s">
        <v>113</v>
      </c>
      <c r="G168" s="19">
        <v>5.5</v>
      </c>
      <c r="H168" s="19">
        <v>81.421999999999997</v>
      </c>
      <c r="I168">
        <f t="shared" si="16"/>
        <v>5.2</v>
      </c>
      <c r="J168">
        <f t="shared" si="17"/>
        <v>5.9749999999999996</v>
      </c>
      <c r="K168">
        <f t="shared" si="18"/>
        <v>80.947000000000003</v>
      </c>
      <c r="L168">
        <f t="shared" si="19"/>
        <v>81.721999999999994</v>
      </c>
      <c r="M168">
        <f t="shared" si="20"/>
        <v>0.77499999999999147</v>
      </c>
      <c r="N168">
        <f t="shared" si="21"/>
        <v>79.784500000000008</v>
      </c>
      <c r="O168">
        <f t="shared" si="22"/>
        <v>82.884499999999974</v>
      </c>
      <c r="P168" t="str">
        <f t="shared" si="23"/>
        <v/>
      </c>
    </row>
    <row r="169" spans="1:16">
      <c r="A169" s="19" t="s">
        <v>25</v>
      </c>
      <c r="B169" s="19" t="s">
        <v>26</v>
      </c>
      <c r="C169" s="19" t="s">
        <v>27</v>
      </c>
      <c r="D169" s="20">
        <v>38384</v>
      </c>
      <c r="E169" s="19">
        <v>86.921999999999997</v>
      </c>
      <c r="F169" s="19" t="s">
        <v>113</v>
      </c>
      <c r="G169" s="19">
        <v>5.7</v>
      </c>
      <c r="H169" s="19">
        <v>81.221999999999994</v>
      </c>
      <c r="I169">
        <f t="shared" si="16"/>
        <v>5.2</v>
      </c>
      <c r="J169">
        <f t="shared" si="17"/>
        <v>5.9749999999999996</v>
      </c>
      <c r="K169">
        <f t="shared" si="18"/>
        <v>80.947000000000003</v>
      </c>
      <c r="L169">
        <f t="shared" si="19"/>
        <v>81.721999999999994</v>
      </c>
      <c r="M169">
        <f t="shared" si="20"/>
        <v>0.77499999999999147</v>
      </c>
      <c r="N169">
        <f t="shared" si="21"/>
        <v>79.784500000000008</v>
      </c>
      <c r="O169">
        <f t="shared" si="22"/>
        <v>82.884499999999974</v>
      </c>
      <c r="P169" t="str">
        <f t="shared" si="23"/>
        <v/>
      </c>
    </row>
    <row r="170" spans="1:16">
      <c r="A170" s="19" t="s">
        <v>25</v>
      </c>
      <c r="B170" s="19" t="s">
        <v>26</v>
      </c>
      <c r="C170" s="19" t="s">
        <v>27</v>
      </c>
      <c r="D170" s="20">
        <v>38412</v>
      </c>
      <c r="E170" s="19">
        <v>86.921999999999997</v>
      </c>
      <c r="F170" s="19" t="s">
        <v>113</v>
      </c>
      <c r="G170" s="19">
        <v>6.1</v>
      </c>
      <c r="H170" s="19">
        <v>80.822000000000003</v>
      </c>
      <c r="I170">
        <f t="shared" si="16"/>
        <v>5.2</v>
      </c>
      <c r="J170">
        <f t="shared" si="17"/>
        <v>5.9749999999999996</v>
      </c>
      <c r="K170">
        <f t="shared" si="18"/>
        <v>80.947000000000003</v>
      </c>
      <c r="L170">
        <f t="shared" si="19"/>
        <v>81.721999999999994</v>
      </c>
      <c r="M170">
        <f t="shared" si="20"/>
        <v>0.77499999999999147</v>
      </c>
      <c r="N170">
        <f t="shared" si="21"/>
        <v>79.784500000000008</v>
      </c>
      <c r="O170">
        <f t="shared" si="22"/>
        <v>82.884499999999974</v>
      </c>
      <c r="P170" t="str">
        <f t="shared" si="23"/>
        <v/>
      </c>
    </row>
    <row r="171" spans="1:16">
      <c r="A171" s="19" t="s">
        <v>25</v>
      </c>
      <c r="B171" s="19" t="s">
        <v>26</v>
      </c>
      <c r="C171" s="19" t="s">
        <v>27</v>
      </c>
      <c r="D171" s="20">
        <v>38473</v>
      </c>
      <c r="E171" s="19">
        <v>86.921999999999997</v>
      </c>
      <c r="F171" s="19" t="s">
        <v>113</v>
      </c>
      <c r="G171" s="19">
        <v>6</v>
      </c>
      <c r="H171" s="19">
        <v>80.921999999999997</v>
      </c>
      <c r="I171">
        <f t="shared" si="16"/>
        <v>5.2</v>
      </c>
      <c r="J171">
        <f t="shared" si="17"/>
        <v>5.9749999999999996</v>
      </c>
      <c r="K171">
        <f t="shared" si="18"/>
        <v>80.947000000000003</v>
      </c>
      <c r="L171">
        <f t="shared" si="19"/>
        <v>81.721999999999994</v>
      </c>
      <c r="M171">
        <f t="shared" si="20"/>
        <v>0.77499999999999147</v>
      </c>
      <c r="N171">
        <f t="shared" si="21"/>
        <v>79.784500000000008</v>
      </c>
      <c r="O171">
        <f t="shared" si="22"/>
        <v>82.884499999999974</v>
      </c>
      <c r="P171" t="str">
        <f t="shared" si="23"/>
        <v/>
      </c>
    </row>
    <row r="172" spans="1:16">
      <c r="A172" s="19" t="s">
        <v>25</v>
      </c>
      <c r="B172" s="19" t="s">
        <v>26</v>
      </c>
      <c r="C172" s="19" t="s">
        <v>27</v>
      </c>
      <c r="D172" s="20">
        <v>38504</v>
      </c>
      <c r="E172" s="19">
        <v>86.921999999999997</v>
      </c>
      <c r="F172" s="19" t="s">
        <v>113</v>
      </c>
      <c r="G172" s="19">
        <v>6</v>
      </c>
      <c r="H172" s="19">
        <v>80.921999999999997</v>
      </c>
      <c r="I172">
        <f t="shared" si="16"/>
        <v>5.2</v>
      </c>
      <c r="J172">
        <f t="shared" si="17"/>
        <v>5.9749999999999996</v>
      </c>
      <c r="K172">
        <f t="shared" si="18"/>
        <v>80.947000000000003</v>
      </c>
      <c r="L172">
        <f t="shared" si="19"/>
        <v>81.721999999999994</v>
      </c>
      <c r="M172">
        <f t="shared" si="20"/>
        <v>0.77499999999999147</v>
      </c>
      <c r="N172">
        <f t="shared" si="21"/>
        <v>79.784500000000008</v>
      </c>
      <c r="O172">
        <f t="shared" si="22"/>
        <v>82.884499999999974</v>
      </c>
      <c r="P172" t="str">
        <f t="shared" si="23"/>
        <v/>
      </c>
    </row>
    <row r="173" spans="1:16">
      <c r="A173" s="19" t="s">
        <v>25</v>
      </c>
      <c r="B173" s="19" t="s">
        <v>26</v>
      </c>
      <c r="C173" s="19" t="s">
        <v>27</v>
      </c>
      <c r="D173" s="20">
        <v>38534</v>
      </c>
      <c r="E173" s="19">
        <v>86.921999999999997</v>
      </c>
      <c r="F173" s="19" t="s">
        <v>113</v>
      </c>
      <c r="G173" s="19">
        <v>5.7</v>
      </c>
      <c r="H173" s="19">
        <v>81.221999999999994</v>
      </c>
      <c r="I173">
        <f t="shared" si="16"/>
        <v>5.2</v>
      </c>
      <c r="J173">
        <f t="shared" si="17"/>
        <v>5.9749999999999996</v>
      </c>
      <c r="K173">
        <f t="shared" si="18"/>
        <v>80.947000000000003</v>
      </c>
      <c r="L173">
        <f t="shared" si="19"/>
        <v>81.721999999999994</v>
      </c>
      <c r="M173">
        <f t="shared" si="20"/>
        <v>0.77499999999999147</v>
      </c>
      <c r="N173">
        <f t="shared" si="21"/>
        <v>79.784500000000008</v>
      </c>
      <c r="O173">
        <f t="shared" si="22"/>
        <v>82.884499999999974</v>
      </c>
      <c r="P173" t="str">
        <f t="shared" si="23"/>
        <v/>
      </c>
    </row>
    <row r="174" spans="1:16">
      <c r="A174" s="19" t="s">
        <v>25</v>
      </c>
      <c r="B174" s="19" t="s">
        <v>26</v>
      </c>
      <c r="C174" s="19" t="s">
        <v>27</v>
      </c>
      <c r="D174" s="20">
        <v>38565</v>
      </c>
      <c r="E174" s="19">
        <v>86.921999999999997</v>
      </c>
      <c r="F174" s="19" t="s">
        <v>113</v>
      </c>
      <c r="G174" s="19">
        <v>5.5</v>
      </c>
      <c r="H174" s="19">
        <v>81.421999999999997</v>
      </c>
      <c r="I174">
        <f t="shared" si="16"/>
        <v>5.2</v>
      </c>
      <c r="J174">
        <f t="shared" si="17"/>
        <v>5.9749999999999996</v>
      </c>
      <c r="K174">
        <f t="shared" si="18"/>
        <v>80.947000000000003</v>
      </c>
      <c r="L174">
        <f t="shared" si="19"/>
        <v>81.721999999999994</v>
      </c>
      <c r="M174">
        <f t="shared" si="20"/>
        <v>0.77499999999999147</v>
      </c>
      <c r="N174">
        <f t="shared" si="21"/>
        <v>79.784500000000008</v>
      </c>
      <c r="O174">
        <f t="shared" si="22"/>
        <v>82.884499999999974</v>
      </c>
      <c r="P174" t="str">
        <f t="shared" si="23"/>
        <v/>
      </c>
    </row>
    <row r="175" spans="1:16">
      <c r="A175" s="19" t="s">
        <v>25</v>
      </c>
      <c r="B175" s="19" t="s">
        <v>26</v>
      </c>
      <c r="C175" s="19" t="s">
        <v>27</v>
      </c>
      <c r="D175" s="20">
        <v>38596</v>
      </c>
      <c r="E175" s="19">
        <v>86.921999999999997</v>
      </c>
      <c r="F175" s="19" t="s">
        <v>113</v>
      </c>
      <c r="G175" s="19">
        <v>5.5</v>
      </c>
      <c r="H175" s="19">
        <v>81.421999999999997</v>
      </c>
      <c r="I175">
        <f t="shared" si="16"/>
        <v>5.2</v>
      </c>
      <c r="J175">
        <f t="shared" si="17"/>
        <v>5.9749999999999996</v>
      </c>
      <c r="K175">
        <f t="shared" si="18"/>
        <v>80.947000000000003</v>
      </c>
      <c r="L175">
        <f t="shared" si="19"/>
        <v>81.721999999999994</v>
      </c>
      <c r="M175">
        <f t="shared" si="20"/>
        <v>0.77499999999999147</v>
      </c>
      <c r="N175">
        <f t="shared" si="21"/>
        <v>79.784500000000008</v>
      </c>
      <c r="O175">
        <f t="shared" si="22"/>
        <v>82.884499999999974</v>
      </c>
      <c r="P175" t="str">
        <f t="shared" si="23"/>
        <v/>
      </c>
    </row>
    <row r="176" spans="1:16">
      <c r="A176" s="19" t="s">
        <v>25</v>
      </c>
      <c r="B176" s="19" t="s">
        <v>26</v>
      </c>
      <c r="C176" s="19" t="s">
        <v>27</v>
      </c>
      <c r="D176" s="20">
        <v>38718</v>
      </c>
      <c r="E176" s="19">
        <v>86.921999999999997</v>
      </c>
      <c r="F176" s="19" t="s">
        <v>113</v>
      </c>
      <c r="G176" s="19">
        <v>5.8</v>
      </c>
      <c r="H176" s="19">
        <v>81.122</v>
      </c>
      <c r="I176">
        <f t="shared" si="16"/>
        <v>5.2</v>
      </c>
      <c r="J176">
        <f t="shared" si="17"/>
        <v>5.9749999999999996</v>
      </c>
      <c r="K176">
        <f t="shared" si="18"/>
        <v>80.947000000000003</v>
      </c>
      <c r="L176">
        <f t="shared" si="19"/>
        <v>81.721999999999994</v>
      </c>
      <c r="M176">
        <f t="shared" si="20"/>
        <v>0.77499999999999147</v>
      </c>
      <c r="N176">
        <f t="shared" si="21"/>
        <v>79.784500000000008</v>
      </c>
      <c r="O176">
        <f t="shared" si="22"/>
        <v>82.884499999999974</v>
      </c>
      <c r="P176" t="str">
        <f t="shared" si="23"/>
        <v/>
      </c>
    </row>
    <row r="177" spans="1:16">
      <c r="A177" s="19" t="s">
        <v>25</v>
      </c>
      <c r="B177" s="19" t="s">
        <v>26</v>
      </c>
      <c r="C177" s="19" t="s">
        <v>27</v>
      </c>
      <c r="D177" s="20">
        <v>38749</v>
      </c>
      <c r="E177" s="19">
        <v>86.921999999999997</v>
      </c>
      <c r="F177" s="19" t="s">
        <v>113</v>
      </c>
      <c r="G177" s="19">
        <v>6</v>
      </c>
      <c r="H177" s="19">
        <v>80.921999999999997</v>
      </c>
      <c r="I177">
        <f t="shared" si="16"/>
        <v>5.2</v>
      </c>
      <c r="J177">
        <f t="shared" si="17"/>
        <v>5.9749999999999996</v>
      </c>
      <c r="K177">
        <f t="shared" si="18"/>
        <v>80.947000000000003</v>
      </c>
      <c r="L177">
        <f t="shared" si="19"/>
        <v>81.721999999999994</v>
      </c>
      <c r="M177">
        <f t="shared" si="20"/>
        <v>0.77499999999999147</v>
      </c>
      <c r="N177">
        <f t="shared" si="21"/>
        <v>79.784500000000008</v>
      </c>
      <c r="O177">
        <f t="shared" si="22"/>
        <v>82.884499999999974</v>
      </c>
      <c r="P177" t="str">
        <f t="shared" si="23"/>
        <v/>
      </c>
    </row>
    <row r="178" spans="1:16">
      <c r="A178" s="19" t="s">
        <v>25</v>
      </c>
      <c r="B178" s="19" t="s">
        <v>26</v>
      </c>
      <c r="C178" s="19" t="s">
        <v>27</v>
      </c>
      <c r="D178" s="20">
        <v>38777</v>
      </c>
      <c r="E178" s="19">
        <v>86.921999999999997</v>
      </c>
      <c r="F178" s="19" t="s">
        <v>113</v>
      </c>
      <c r="G178" s="19">
        <v>6.3</v>
      </c>
      <c r="H178" s="19">
        <v>80.622</v>
      </c>
      <c r="I178">
        <f t="shared" si="16"/>
        <v>5.2</v>
      </c>
      <c r="J178">
        <f t="shared" si="17"/>
        <v>5.9749999999999996</v>
      </c>
      <c r="K178">
        <f t="shared" si="18"/>
        <v>80.947000000000003</v>
      </c>
      <c r="L178">
        <f t="shared" si="19"/>
        <v>81.721999999999994</v>
      </c>
      <c r="M178">
        <f t="shared" si="20"/>
        <v>0.77499999999999147</v>
      </c>
      <c r="N178">
        <f t="shared" si="21"/>
        <v>79.784500000000008</v>
      </c>
      <c r="O178">
        <f t="shared" si="22"/>
        <v>82.884499999999974</v>
      </c>
      <c r="P178" t="str">
        <f t="shared" si="23"/>
        <v/>
      </c>
    </row>
    <row r="179" spans="1:16">
      <c r="A179" s="19" t="s">
        <v>25</v>
      </c>
      <c r="B179" s="19" t="s">
        <v>26</v>
      </c>
      <c r="C179" s="19" t="s">
        <v>27</v>
      </c>
      <c r="D179" s="20">
        <v>38808</v>
      </c>
      <c r="E179" s="19">
        <v>86.921999999999997</v>
      </c>
      <c r="F179" s="19" t="s">
        <v>113</v>
      </c>
      <c r="G179" s="19">
        <v>6.1</v>
      </c>
      <c r="H179" s="19">
        <v>80.822000000000003</v>
      </c>
      <c r="I179">
        <f t="shared" si="16"/>
        <v>5.2</v>
      </c>
      <c r="J179">
        <f t="shared" si="17"/>
        <v>5.9749999999999996</v>
      </c>
      <c r="K179">
        <f t="shared" si="18"/>
        <v>80.947000000000003</v>
      </c>
      <c r="L179">
        <f t="shared" si="19"/>
        <v>81.721999999999994</v>
      </c>
      <c r="M179">
        <f t="shared" si="20"/>
        <v>0.77499999999999147</v>
      </c>
      <c r="N179">
        <f t="shared" si="21"/>
        <v>79.784500000000008</v>
      </c>
      <c r="O179">
        <f t="shared" si="22"/>
        <v>82.884499999999974</v>
      </c>
      <c r="P179" t="str">
        <f t="shared" si="23"/>
        <v/>
      </c>
    </row>
    <row r="180" spans="1:16">
      <c r="A180" s="19" t="s">
        <v>25</v>
      </c>
      <c r="B180" s="19" t="s">
        <v>26</v>
      </c>
      <c r="C180" s="19" t="s">
        <v>27</v>
      </c>
      <c r="D180" s="20">
        <v>38838</v>
      </c>
      <c r="E180" s="19">
        <v>86.921999999999997</v>
      </c>
      <c r="F180" s="19" t="s">
        <v>113</v>
      </c>
      <c r="G180" s="19">
        <v>6.5</v>
      </c>
      <c r="H180" s="19">
        <v>80.421999999999997</v>
      </c>
      <c r="I180">
        <f t="shared" si="16"/>
        <v>5.2</v>
      </c>
      <c r="J180">
        <f t="shared" si="17"/>
        <v>5.9749999999999996</v>
      </c>
      <c r="K180">
        <f t="shared" si="18"/>
        <v>80.947000000000003</v>
      </c>
      <c r="L180">
        <f t="shared" si="19"/>
        <v>81.721999999999994</v>
      </c>
      <c r="M180">
        <f t="shared" si="20"/>
        <v>0.77499999999999147</v>
      </c>
      <c r="N180">
        <f t="shared" si="21"/>
        <v>79.784500000000008</v>
      </c>
      <c r="O180">
        <f t="shared" si="22"/>
        <v>82.884499999999974</v>
      </c>
      <c r="P180" t="str">
        <f t="shared" si="23"/>
        <v/>
      </c>
    </row>
    <row r="181" spans="1:16">
      <c r="A181" s="19" t="s">
        <v>25</v>
      </c>
      <c r="B181" s="19" t="s">
        <v>26</v>
      </c>
      <c r="C181" s="19" t="s">
        <v>27</v>
      </c>
      <c r="D181" s="20">
        <v>38869</v>
      </c>
      <c r="E181" s="19">
        <v>86.921999999999997</v>
      </c>
      <c r="F181" s="19" t="s">
        <v>113</v>
      </c>
      <c r="G181" s="19">
        <v>6.8</v>
      </c>
      <c r="H181" s="19">
        <v>80.122</v>
      </c>
      <c r="I181">
        <f t="shared" si="16"/>
        <v>5.2</v>
      </c>
      <c r="J181">
        <f t="shared" si="17"/>
        <v>5.9749999999999996</v>
      </c>
      <c r="K181">
        <f t="shared" si="18"/>
        <v>80.947000000000003</v>
      </c>
      <c r="L181">
        <f t="shared" si="19"/>
        <v>81.721999999999994</v>
      </c>
      <c r="M181">
        <f t="shared" si="20"/>
        <v>0.77499999999999147</v>
      </c>
      <c r="N181">
        <f t="shared" si="21"/>
        <v>79.784500000000008</v>
      </c>
      <c r="O181">
        <f t="shared" si="22"/>
        <v>82.884499999999974</v>
      </c>
      <c r="P181" t="str">
        <f t="shared" si="23"/>
        <v/>
      </c>
    </row>
    <row r="182" spans="1:16">
      <c r="A182" s="19" t="s">
        <v>25</v>
      </c>
      <c r="B182" s="19" t="s">
        <v>26</v>
      </c>
      <c r="C182" s="19" t="s">
        <v>27</v>
      </c>
      <c r="D182" s="20">
        <v>38930</v>
      </c>
      <c r="E182" s="19">
        <v>86.921999999999997</v>
      </c>
      <c r="F182" s="19" t="s">
        <v>113</v>
      </c>
      <c r="G182" s="19">
        <v>6.2</v>
      </c>
      <c r="H182" s="19">
        <v>80.721999999999994</v>
      </c>
      <c r="I182">
        <f t="shared" si="16"/>
        <v>5.2</v>
      </c>
      <c r="J182">
        <f t="shared" si="17"/>
        <v>5.9749999999999996</v>
      </c>
      <c r="K182">
        <f t="shared" si="18"/>
        <v>80.947000000000003</v>
      </c>
      <c r="L182">
        <f t="shared" si="19"/>
        <v>81.721999999999994</v>
      </c>
      <c r="M182">
        <f t="shared" si="20"/>
        <v>0.77499999999999147</v>
      </c>
      <c r="N182">
        <f t="shared" si="21"/>
        <v>79.784500000000008</v>
      </c>
      <c r="O182">
        <f t="shared" si="22"/>
        <v>82.884499999999974</v>
      </c>
      <c r="P182" t="str">
        <f t="shared" si="23"/>
        <v/>
      </c>
    </row>
    <row r="183" spans="1:16">
      <c r="A183" s="19" t="s">
        <v>25</v>
      </c>
      <c r="B183" s="19" t="s">
        <v>26</v>
      </c>
      <c r="C183" s="19" t="s">
        <v>27</v>
      </c>
      <c r="D183" s="20">
        <v>39142</v>
      </c>
      <c r="E183" s="19">
        <v>86.921999999999997</v>
      </c>
      <c r="F183" s="19" t="s">
        <v>113</v>
      </c>
      <c r="G183" s="19">
        <v>6.1</v>
      </c>
      <c r="H183" s="19">
        <v>80.822000000000003</v>
      </c>
      <c r="I183">
        <f t="shared" si="16"/>
        <v>5.2</v>
      </c>
      <c r="J183">
        <f t="shared" si="17"/>
        <v>5.9749999999999996</v>
      </c>
      <c r="K183">
        <f t="shared" si="18"/>
        <v>80.947000000000003</v>
      </c>
      <c r="L183">
        <f t="shared" si="19"/>
        <v>81.721999999999994</v>
      </c>
      <c r="M183">
        <f t="shared" si="20"/>
        <v>0.77499999999999147</v>
      </c>
      <c r="N183">
        <f t="shared" si="21"/>
        <v>79.784500000000008</v>
      </c>
      <c r="O183">
        <f t="shared" si="22"/>
        <v>82.884499999999974</v>
      </c>
      <c r="P183" t="str">
        <f t="shared" si="23"/>
        <v/>
      </c>
    </row>
    <row r="184" spans="1:16">
      <c r="A184" s="19" t="s">
        <v>25</v>
      </c>
      <c r="B184" s="19" t="s">
        <v>26</v>
      </c>
      <c r="C184" s="19" t="s">
        <v>27</v>
      </c>
      <c r="D184" s="20">
        <v>39173</v>
      </c>
      <c r="E184" s="19">
        <v>86.921999999999997</v>
      </c>
      <c r="F184" s="19" t="s">
        <v>113</v>
      </c>
      <c r="G184" s="19">
        <v>6.3</v>
      </c>
      <c r="H184" s="19">
        <v>80.622</v>
      </c>
      <c r="I184">
        <f t="shared" si="16"/>
        <v>5.2</v>
      </c>
      <c r="J184">
        <f t="shared" si="17"/>
        <v>5.9749999999999996</v>
      </c>
      <c r="K184">
        <f t="shared" si="18"/>
        <v>80.947000000000003</v>
      </c>
      <c r="L184">
        <f t="shared" si="19"/>
        <v>81.721999999999994</v>
      </c>
      <c r="M184">
        <f t="shared" si="20"/>
        <v>0.77499999999999147</v>
      </c>
      <c r="N184">
        <f t="shared" si="21"/>
        <v>79.784500000000008</v>
      </c>
      <c r="O184">
        <f t="shared" si="22"/>
        <v>82.884499999999974</v>
      </c>
      <c r="P184" t="str">
        <f t="shared" si="23"/>
        <v/>
      </c>
    </row>
    <row r="185" spans="1:16">
      <c r="A185" s="19" t="s">
        <v>25</v>
      </c>
      <c r="B185" s="19" t="s">
        <v>26</v>
      </c>
      <c r="C185" s="19" t="s">
        <v>27</v>
      </c>
      <c r="D185" s="20">
        <v>39203</v>
      </c>
      <c r="E185" s="19">
        <v>86.921999999999997</v>
      </c>
      <c r="F185" s="19" t="s">
        <v>113</v>
      </c>
      <c r="G185" s="19">
        <v>6.2</v>
      </c>
      <c r="H185" s="19">
        <v>80.721999999999994</v>
      </c>
      <c r="I185">
        <f t="shared" si="16"/>
        <v>5.2</v>
      </c>
      <c r="J185">
        <f t="shared" si="17"/>
        <v>5.9749999999999996</v>
      </c>
      <c r="K185">
        <f t="shared" si="18"/>
        <v>80.947000000000003</v>
      </c>
      <c r="L185">
        <f t="shared" si="19"/>
        <v>81.721999999999994</v>
      </c>
      <c r="M185">
        <f t="shared" si="20"/>
        <v>0.77499999999999147</v>
      </c>
      <c r="N185">
        <f t="shared" si="21"/>
        <v>79.784500000000008</v>
      </c>
      <c r="O185">
        <f t="shared" si="22"/>
        <v>82.884499999999974</v>
      </c>
      <c r="P185" t="str">
        <f t="shared" si="23"/>
        <v/>
      </c>
    </row>
    <row r="186" spans="1:16">
      <c r="A186" s="19" t="s">
        <v>25</v>
      </c>
      <c r="B186" s="19" t="s">
        <v>26</v>
      </c>
      <c r="C186" s="19" t="s">
        <v>27</v>
      </c>
      <c r="D186" s="20">
        <v>39234</v>
      </c>
      <c r="E186" s="19">
        <v>86.921999999999997</v>
      </c>
      <c r="F186" s="19" t="s">
        <v>113</v>
      </c>
      <c r="G186" s="19">
        <v>6.1</v>
      </c>
      <c r="H186" s="19">
        <v>80.822000000000003</v>
      </c>
      <c r="I186">
        <f t="shared" si="16"/>
        <v>5.2</v>
      </c>
      <c r="J186">
        <f t="shared" si="17"/>
        <v>5.9749999999999996</v>
      </c>
      <c r="K186">
        <f t="shared" si="18"/>
        <v>80.947000000000003</v>
      </c>
      <c r="L186">
        <f t="shared" si="19"/>
        <v>81.721999999999994</v>
      </c>
      <c r="M186">
        <f t="shared" si="20"/>
        <v>0.77499999999999147</v>
      </c>
      <c r="N186">
        <f t="shared" si="21"/>
        <v>79.784500000000008</v>
      </c>
      <c r="O186">
        <f t="shared" si="22"/>
        <v>82.884499999999974</v>
      </c>
      <c r="P186" t="str">
        <f t="shared" si="23"/>
        <v/>
      </c>
    </row>
    <row r="187" spans="1:16">
      <c r="A187" s="19" t="s">
        <v>25</v>
      </c>
      <c r="B187" s="19" t="s">
        <v>26</v>
      </c>
      <c r="C187" s="19" t="s">
        <v>27</v>
      </c>
      <c r="D187" s="20">
        <v>39295</v>
      </c>
      <c r="E187" s="19">
        <v>86.921999999999997</v>
      </c>
      <c r="F187" s="19" t="s">
        <v>113</v>
      </c>
      <c r="G187" s="19">
        <v>5.9</v>
      </c>
      <c r="H187" s="19">
        <v>81.022000000000006</v>
      </c>
      <c r="I187">
        <f t="shared" si="16"/>
        <v>5.2</v>
      </c>
      <c r="J187">
        <f t="shared" si="17"/>
        <v>5.9749999999999996</v>
      </c>
      <c r="K187">
        <f t="shared" si="18"/>
        <v>80.947000000000003</v>
      </c>
      <c r="L187">
        <f t="shared" si="19"/>
        <v>81.721999999999994</v>
      </c>
      <c r="M187">
        <f t="shared" si="20"/>
        <v>0.77499999999999147</v>
      </c>
      <c r="N187">
        <f t="shared" si="21"/>
        <v>79.784500000000008</v>
      </c>
      <c r="O187">
        <f t="shared" si="22"/>
        <v>82.884499999999974</v>
      </c>
      <c r="P187" t="str">
        <f t="shared" si="23"/>
        <v/>
      </c>
    </row>
    <row r="188" spans="1:16">
      <c r="A188" s="19" t="s">
        <v>25</v>
      </c>
      <c r="B188" s="19" t="s">
        <v>26</v>
      </c>
      <c r="C188" s="19" t="s">
        <v>27</v>
      </c>
      <c r="D188" s="20">
        <v>39326</v>
      </c>
      <c r="E188" s="19">
        <v>86.921999999999997</v>
      </c>
      <c r="F188" s="19" t="s">
        <v>113</v>
      </c>
      <c r="G188" s="19">
        <v>5.9</v>
      </c>
      <c r="H188" s="19">
        <v>81.022000000000006</v>
      </c>
      <c r="I188">
        <f t="shared" si="16"/>
        <v>5.2</v>
      </c>
      <c r="J188">
        <f t="shared" si="17"/>
        <v>5.9749999999999996</v>
      </c>
      <c r="K188">
        <f t="shared" si="18"/>
        <v>80.947000000000003</v>
      </c>
      <c r="L188">
        <f t="shared" si="19"/>
        <v>81.721999999999994</v>
      </c>
      <c r="M188">
        <f t="shared" si="20"/>
        <v>0.77499999999999147</v>
      </c>
      <c r="N188">
        <f t="shared" si="21"/>
        <v>79.784500000000008</v>
      </c>
      <c r="O188">
        <f t="shared" si="22"/>
        <v>82.884499999999974</v>
      </c>
      <c r="P188" t="str">
        <f t="shared" si="23"/>
        <v/>
      </c>
    </row>
    <row r="189" spans="1:16">
      <c r="A189" s="19" t="s">
        <v>25</v>
      </c>
      <c r="B189" s="19" t="s">
        <v>26</v>
      </c>
      <c r="C189" s="19" t="s">
        <v>27</v>
      </c>
      <c r="D189" s="20">
        <v>39356</v>
      </c>
      <c r="E189" s="19">
        <v>86.921999999999997</v>
      </c>
      <c r="F189" s="19" t="s">
        <v>113</v>
      </c>
      <c r="G189" s="19">
        <v>6.6</v>
      </c>
      <c r="H189" s="19">
        <v>80.322000000000003</v>
      </c>
      <c r="I189">
        <f t="shared" si="16"/>
        <v>5.2</v>
      </c>
      <c r="J189">
        <f t="shared" si="17"/>
        <v>5.9749999999999996</v>
      </c>
      <c r="K189">
        <f t="shared" si="18"/>
        <v>80.947000000000003</v>
      </c>
      <c r="L189">
        <f t="shared" si="19"/>
        <v>81.721999999999994</v>
      </c>
      <c r="M189">
        <f t="shared" si="20"/>
        <v>0.77499999999999147</v>
      </c>
      <c r="N189">
        <f t="shared" si="21"/>
        <v>79.784500000000008</v>
      </c>
      <c r="O189">
        <f t="shared" si="22"/>
        <v>82.884499999999974</v>
      </c>
      <c r="P189" t="str">
        <f t="shared" si="23"/>
        <v/>
      </c>
    </row>
    <row r="190" spans="1:16">
      <c r="A190" s="19" t="s">
        <v>25</v>
      </c>
      <c r="B190" s="19" t="s">
        <v>26</v>
      </c>
      <c r="C190" s="19" t="s">
        <v>27</v>
      </c>
      <c r="D190" s="20">
        <v>39387</v>
      </c>
      <c r="E190" s="19">
        <v>86.921999999999997</v>
      </c>
      <c r="F190" s="19" t="s">
        <v>113</v>
      </c>
      <c r="G190" s="19">
        <v>5.6</v>
      </c>
      <c r="H190" s="19">
        <v>81.322000000000003</v>
      </c>
      <c r="I190">
        <f t="shared" si="16"/>
        <v>5.2</v>
      </c>
      <c r="J190">
        <f t="shared" si="17"/>
        <v>5.9749999999999996</v>
      </c>
      <c r="K190">
        <f t="shared" si="18"/>
        <v>80.947000000000003</v>
      </c>
      <c r="L190">
        <f t="shared" si="19"/>
        <v>81.721999999999994</v>
      </c>
      <c r="M190">
        <f t="shared" si="20"/>
        <v>0.77499999999999147</v>
      </c>
      <c r="N190">
        <f t="shared" si="21"/>
        <v>79.784500000000008</v>
      </c>
      <c r="O190">
        <f t="shared" si="22"/>
        <v>82.884499999999974</v>
      </c>
      <c r="P190" t="str">
        <f t="shared" si="23"/>
        <v/>
      </c>
    </row>
    <row r="191" spans="1:16">
      <c r="A191" s="19" t="s">
        <v>25</v>
      </c>
      <c r="B191" s="19" t="s">
        <v>26</v>
      </c>
      <c r="C191" s="19" t="s">
        <v>27</v>
      </c>
      <c r="D191" s="20">
        <v>39417</v>
      </c>
      <c r="E191" s="19">
        <v>86.921999999999997</v>
      </c>
      <c r="F191" s="19" t="s">
        <v>113</v>
      </c>
      <c r="G191" s="19">
        <v>5.7</v>
      </c>
      <c r="H191" s="19">
        <v>81.221999999999994</v>
      </c>
      <c r="I191">
        <f t="shared" si="16"/>
        <v>5.2</v>
      </c>
      <c r="J191">
        <f t="shared" si="17"/>
        <v>5.9749999999999996</v>
      </c>
      <c r="K191">
        <f t="shared" si="18"/>
        <v>80.947000000000003</v>
      </c>
      <c r="L191">
        <f t="shared" si="19"/>
        <v>81.721999999999994</v>
      </c>
      <c r="M191">
        <f t="shared" si="20"/>
        <v>0.77499999999999147</v>
      </c>
      <c r="N191">
        <f t="shared" si="21"/>
        <v>79.784500000000008</v>
      </c>
      <c r="O191">
        <f t="shared" si="22"/>
        <v>82.884499999999974</v>
      </c>
      <c r="P191" t="str">
        <f t="shared" si="23"/>
        <v/>
      </c>
    </row>
    <row r="192" spans="1:16">
      <c r="A192" s="19" t="s">
        <v>25</v>
      </c>
      <c r="B192" s="19" t="s">
        <v>26</v>
      </c>
      <c r="C192" s="19" t="s">
        <v>27</v>
      </c>
      <c r="D192" s="20">
        <v>39448</v>
      </c>
      <c r="E192" s="19">
        <v>86.921999999999997</v>
      </c>
      <c r="F192" s="19" t="s">
        <v>113</v>
      </c>
      <c r="G192" s="19">
        <v>5.5</v>
      </c>
      <c r="H192" s="19">
        <v>81.421999999999997</v>
      </c>
      <c r="I192">
        <f t="shared" si="16"/>
        <v>5.2</v>
      </c>
      <c r="J192">
        <f t="shared" si="17"/>
        <v>5.9749999999999996</v>
      </c>
      <c r="K192">
        <f t="shared" si="18"/>
        <v>80.947000000000003</v>
      </c>
      <c r="L192">
        <f t="shared" si="19"/>
        <v>81.721999999999994</v>
      </c>
      <c r="M192">
        <f t="shared" si="20"/>
        <v>0.77499999999999147</v>
      </c>
      <c r="N192">
        <f t="shared" si="21"/>
        <v>79.784500000000008</v>
      </c>
      <c r="O192">
        <f t="shared" si="22"/>
        <v>82.884499999999974</v>
      </c>
      <c r="P192" t="str">
        <f t="shared" si="23"/>
        <v/>
      </c>
    </row>
    <row r="193" spans="1:16">
      <c r="A193" s="19" t="s">
        <v>25</v>
      </c>
      <c r="B193" s="19" t="s">
        <v>26</v>
      </c>
      <c r="C193" s="19" t="s">
        <v>27</v>
      </c>
      <c r="D193" s="20">
        <v>39479</v>
      </c>
      <c r="E193" s="19">
        <v>86.921999999999997</v>
      </c>
      <c r="F193" s="19" t="s">
        <v>113</v>
      </c>
      <c r="G193" s="19">
        <v>5.4</v>
      </c>
      <c r="H193" s="19">
        <v>81.522000000000006</v>
      </c>
      <c r="I193">
        <f t="shared" si="16"/>
        <v>5.2</v>
      </c>
      <c r="J193">
        <f t="shared" si="17"/>
        <v>5.9749999999999996</v>
      </c>
      <c r="K193">
        <f t="shared" si="18"/>
        <v>80.947000000000003</v>
      </c>
      <c r="L193">
        <f t="shared" si="19"/>
        <v>81.721999999999994</v>
      </c>
      <c r="M193">
        <f t="shared" si="20"/>
        <v>0.77499999999999147</v>
      </c>
      <c r="N193">
        <f t="shared" si="21"/>
        <v>79.784500000000008</v>
      </c>
      <c r="O193">
        <f t="shared" si="22"/>
        <v>82.884499999999974</v>
      </c>
      <c r="P193" t="str">
        <f t="shared" si="23"/>
        <v/>
      </c>
    </row>
    <row r="194" spans="1:16">
      <c r="A194" s="19" t="s">
        <v>25</v>
      </c>
      <c r="B194" s="19" t="s">
        <v>26</v>
      </c>
      <c r="C194" s="19" t="s">
        <v>27</v>
      </c>
      <c r="D194" s="20">
        <v>39508</v>
      </c>
      <c r="E194" s="19">
        <v>86.921999999999997</v>
      </c>
      <c r="F194" s="19" t="s">
        <v>113</v>
      </c>
      <c r="G194" s="19">
        <v>6.2</v>
      </c>
      <c r="H194" s="19">
        <v>80.721999999999994</v>
      </c>
      <c r="I194">
        <f t="shared" si="16"/>
        <v>5.2</v>
      </c>
      <c r="J194">
        <f t="shared" si="17"/>
        <v>5.9749999999999996</v>
      </c>
      <c r="K194">
        <f t="shared" si="18"/>
        <v>80.947000000000003</v>
      </c>
      <c r="L194">
        <f t="shared" si="19"/>
        <v>81.721999999999994</v>
      </c>
      <c r="M194">
        <f t="shared" si="20"/>
        <v>0.77499999999999147</v>
      </c>
      <c r="N194">
        <f t="shared" si="21"/>
        <v>79.784500000000008</v>
      </c>
      <c r="O194">
        <f t="shared" si="22"/>
        <v>82.884499999999974</v>
      </c>
      <c r="P194" t="str">
        <f t="shared" si="23"/>
        <v/>
      </c>
    </row>
    <row r="195" spans="1:16">
      <c r="A195" s="19" t="s">
        <v>25</v>
      </c>
      <c r="B195" s="19" t="s">
        <v>26</v>
      </c>
      <c r="C195" s="19" t="s">
        <v>27</v>
      </c>
      <c r="D195" s="20">
        <v>39539</v>
      </c>
      <c r="E195" s="19">
        <v>86.921999999999997</v>
      </c>
      <c r="F195" s="19" t="s">
        <v>113</v>
      </c>
      <c r="G195" s="19">
        <v>6.3</v>
      </c>
      <c r="H195" s="19">
        <v>80.622</v>
      </c>
      <c r="I195">
        <f t="shared" ref="I195:I258" si="24">VLOOKUP($C195,$S$1:$W$42,2,FALSE)</f>
        <v>5.2</v>
      </c>
      <c r="J195">
        <f t="shared" ref="J195:J258" si="25">VLOOKUP($C195,$S$1:$W$42,3,FALSE)</f>
        <v>5.9749999999999996</v>
      </c>
      <c r="K195">
        <f t="shared" ref="K195:K258" si="26">VLOOKUP($C195,$S$1:$W$42,4,FALSE)</f>
        <v>80.947000000000003</v>
      </c>
      <c r="L195">
        <f t="shared" ref="L195:L258" si="27">VLOOKUP($C195,$S$1:$W$42,5,FALSE)</f>
        <v>81.721999999999994</v>
      </c>
      <c r="M195">
        <f t="shared" ref="M195:M258" si="28">L195-K195</f>
        <v>0.77499999999999147</v>
      </c>
      <c r="N195">
        <f t="shared" ref="N195:N258" si="29">K195-M195*1.5</f>
        <v>79.784500000000008</v>
      </c>
      <c r="O195">
        <f t="shared" ref="O195:O258" si="30">L195+M195*1.5</f>
        <v>82.884499999999974</v>
      </c>
      <c r="P195" t="str">
        <f t="shared" ref="P195:P258" si="31">IF(OR(H195&lt;N195,H195&gt;O195), "OUTLIER", "")</f>
        <v/>
      </c>
    </row>
    <row r="196" spans="1:16">
      <c r="A196" s="19" t="s">
        <v>25</v>
      </c>
      <c r="B196" s="19" t="s">
        <v>26</v>
      </c>
      <c r="C196" s="19" t="s">
        <v>27</v>
      </c>
      <c r="D196" s="20">
        <v>39569</v>
      </c>
      <c r="E196" s="19">
        <v>86.921999999999997</v>
      </c>
      <c r="F196" s="19" t="s">
        <v>113</v>
      </c>
      <c r="G196" s="19">
        <v>6.2</v>
      </c>
      <c r="H196" s="19">
        <v>80.721999999999994</v>
      </c>
      <c r="I196">
        <f t="shared" si="24"/>
        <v>5.2</v>
      </c>
      <c r="J196">
        <f t="shared" si="25"/>
        <v>5.9749999999999996</v>
      </c>
      <c r="K196">
        <f t="shared" si="26"/>
        <v>80.947000000000003</v>
      </c>
      <c r="L196">
        <f t="shared" si="27"/>
        <v>81.721999999999994</v>
      </c>
      <c r="M196">
        <f t="shared" si="28"/>
        <v>0.77499999999999147</v>
      </c>
      <c r="N196">
        <f t="shared" si="29"/>
        <v>79.784500000000008</v>
      </c>
      <c r="O196">
        <f t="shared" si="30"/>
        <v>82.884499999999974</v>
      </c>
      <c r="P196" t="str">
        <f t="shared" si="31"/>
        <v/>
      </c>
    </row>
    <row r="197" spans="1:16">
      <c r="A197" s="19" t="s">
        <v>25</v>
      </c>
      <c r="B197" s="19" t="s">
        <v>26</v>
      </c>
      <c r="C197" s="19" t="s">
        <v>27</v>
      </c>
      <c r="D197" s="20">
        <v>39600</v>
      </c>
      <c r="E197" s="19">
        <v>86.921999999999997</v>
      </c>
      <c r="F197" s="19" t="s">
        <v>113</v>
      </c>
      <c r="G197" s="19">
        <v>7.1</v>
      </c>
      <c r="H197" s="19">
        <v>79.822000000000003</v>
      </c>
      <c r="I197">
        <f t="shared" si="24"/>
        <v>5.2</v>
      </c>
      <c r="J197">
        <f t="shared" si="25"/>
        <v>5.9749999999999996</v>
      </c>
      <c r="K197">
        <f t="shared" si="26"/>
        <v>80.947000000000003</v>
      </c>
      <c r="L197">
        <f t="shared" si="27"/>
        <v>81.721999999999994</v>
      </c>
      <c r="M197">
        <f t="shared" si="28"/>
        <v>0.77499999999999147</v>
      </c>
      <c r="N197">
        <f t="shared" si="29"/>
        <v>79.784500000000008</v>
      </c>
      <c r="O197">
        <f t="shared" si="30"/>
        <v>82.884499999999974</v>
      </c>
      <c r="P197" t="str">
        <f t="shared" si="31"/>
        <v/>
      </c>
    </row>
    <row r="198" spans="1:16">
      <c r="A198" s="19" t="s">
        <v>25</v>
      </c>
      <c r="B198" s="19" t="s">
        <v>26</v>
      </c>
      <c r="C198" s="19" t="s">
        <v>27</v>
      </c>
      <c r="D198" s="20">
        <v>39630</v>
      </c>
      <c r="E198" s="19">
        <v>86.921999999999997</v>
      </c>
      <c r="F198" s="19" t="s">
        <v>113</v>
      </c>
      <c r="G198" s="19">
        <v>7.2</v>
      </c>
      <c r="H198" s="19">
        <v>79.721999999999994</v>
      </c>
      <c r="I198">
        <f t="shared" si="24"/>
        <v>5.2</v>
      </c>
      <c r="J198">
        <f t="shared" si="25"/>
        <v>5.9749999999999996</v>
      </c>
      <c r="K198">
        <f t="shared" si="26"/>
        <v>80.947000000000003</v>
      </c>
      <c r="L198">
        <f t="shared" si="27"/>
        <v>81.721999999999994</v>
      </c>
      <c r="M198">
        <f t="shared" si="28"/>
        <v>0.77499999999999147</v>
      </c>
      <c r="N198">
        <f t="shared" si="29"/>
        <v>79.784500000000008</v>
      </c>
      <c r="O198">
        <f t="shared" si="30"/>
        <v>82.884499999999974</v>
      </c>
      <c r="P198" t="str">
        <f t="shared" si="31"/>
        <v>OUTLIER</v>
      </c>
    </row>
    <row r="199" spans="1:16">
      <c r="A199" s="19" t="s">
        <v>25</v>
      </c>
      <c r="B199" s="19" t="s">
        <v>26</v>
      </c>
      <c r="C199" s="19" t="s">
        <v>27</v>
      </c>
      <c r="D199" s="20">
        <v>39661</v>
      </c>
      <c r="E199" s="19">
        <v>86.921999999999997</v>
      </c>
      <c r="F199" s="19" t="s">
        <v>113</v>
      </c>
      <c r="G199" s="19">
        <v>4.97</v>
      </c>
      <c r="H199" s="19">
        <v>81.951999999999998</v>
      </c>
      <c r="I199">
        <f t="shared" si="24"/>
        <v>5.2</v>
      </c>
      <c r="J199">
        <f t="shared" si="25"/>
        <v>5.9749999999999996</v>
      </c>
      <c r="K199">
        <f t="shared" si="26"/>
        <v>80.947000000000003</v>
      </c>
      <c r="L199">
        <f t="shared" si="27"/>
        <v>81.721999999999994</v>
      </c>
      <c r="M199">
        <f t="shared" si="28"/>
        <v>0.77499999999999147</v>
      </c>
      <c r="N199">
        <f t="shared" si="29"/>
        <v>79.784500000000008</v>
      </c>
      <c r="O199">
        <f t="shared" si="30"/>
        <v>82.884499999999974</v>
      </c>
      <c r="P199" t="str">
        <f t="shared" si="31"/>
        <v/>
      </c>
    </row>
    <row r="200" spans="1:16">
      <c r="A200" s="19" t="s">
        <v>25</v>
      </c>
      <c r="B200" s="19" t="s">
        <v>26</v>
      </c>
      <c r="C200" s="19" t="s">
        <v>27</v>
      </c>
      <c r="D200" s="20">
        <v>39692</v>
      </c>
      <c r="E200" s="19">
        <v>86.921999999999997</v>
      </c>
      <c r="F200" s="19" t="s">
        <v>113</v>
      </c>
      <c r="G200" s="19">
        <v>4.2300000000000004</v>
      </c>
      <c r="H200" s="19">
        <v>82.691999999999993</v>
      </c>
      <c r="I200">
        <f t="shared" si="24"/>
        <v>5.2</v>
      </c>
      <c r="J200">
        <f t="shared" si="25"/>
        <v>5.9749999999999996</v>
      </c>
      <c r="K200">
        <f t="shared" si="26"/>
        <v>80.947000000000003</v>
      </c>
      <c r="L200">
        <f t="shared" si="27"/>
        <v>81.721999999999994</v>
      </c>
      <c r="M200">
        <f t="shared" si="28"/>
        <v>0.77499999999999147</v>
      </c>
      <c r="N200">
        <f t="shared" si="29"/>
        <v>79.784500000000008</v>
      </c>
      <c r="O200">
        <f t="shared" si="30"/>
        <v>82.884499999999974</v>
      </c>
      <c r="P200" t="str">
        <f t="shared" si="31"/>
        <v/>
      </c>
    </row>
    <row r="201" spans="1:16">
      <c r="A201" s="19" t="s">
        <v>25</v>
      </c>
      <c r="B201" s="19" t="s">
        <v>26</v>
      </c>
      <c r="C201" s="19" t="s">
        <v>27</v>
      </c>
      <c r="D201" s="20">
        <v>39722</v>
      </c>
      <c r="E201" s="19">
        <v>86.921999999999997</v>
      </c>
      <c r="F201" s="19" t="s">
        <v>113</v>
      </c>
      <c r="G201" s="19">
        <v>4.3600000000000003</v>
      </c>
      <c r="H201" s="19">
        <v>82.561999999999998</v>
      </c>
      <c r="I201">
        <f t="shared" si="24"/>
        <v>5.2</v>
      </c>
      <c r="J201">
        <f t="shared" si="25"/>
        <v>5.9749999999999996</v>
      </c>
      <c r="K201">
        <f t="shared" si="26"/>
        <v>80.947000000000003</v>
      </c>
      <c r="L201">
        <f t="shared" si="27"/>
        <v>81.721999999999994</v>
      </c>
      <c r="M201">
        <f t="shared" si="28"/>
        <v>0.77499999999999147</v>
      </c>
      <c r="N201">
        <f t="shared" si="29"/>
        <v>79.784500000000008</v>
      </c>
      <c r="O201">
        <f t="shared" si="30"/>
        <v>82.884499999999974</v>
      </c>
      <c r="P201" t="str">
        <f t="shared" si="31"/>
        <v/>
      </c>
    </row>
    <row r="202" spans="1:16">
      <c r="A202" s="19" t="s">
        <v>25</v>
      </c>
      <c r="B202" s="19" t="s">
        <v>26</v>
      </c>
      <c r="C202" s="19" t="s">
        <v>27</v>
      </c>
      <c r="D202" s="20">
        <v>39753</v>
      </c>
      <c r="E202" s="19">
        <v>86.921999999999997</v>
      </c>
      <c r="F202" s="19" t="s">
        <v>113</v>
      </c>
      <c r="G202" s="19">
        <v>5.05</v>
      </c>
      <c r="H202" s="19">
        <v>81.872</v>
      </c>
      <c r="I202">
        <f t="shared" si="24"/>
        <v>5.2</v>
      </c>
      <c r="J202">
        <f t="shared" si="25"/>
        <v>5.9749999999999996</v>
      </c>
      <c r="K202">
        <f t="shared" si="26"/>
        <v>80.947000000000003</v>
      </c>
      <c r="L202">
        <f t="shared" si="27"/>
        <v>81.721999999999994</v>
      </c>
      <c r="M202">
        <f t="shared" si="28"/>
        <v>0.77499999999999147</v>
      </c>
      <c r="N202">
        <f t="shared" si="29"/>
        <v>79.784500000000008</v>
      </c>
      <c r="O202">
        <f t="shared" si="30"/>
        <v>82.884499999999974</v>
      </c>
      <c r="P202" t="str">
        <f t="shared" si="31"/>
        <v/>
      </c>
    </row>
    <row r="203" spans="1:16">
      <c r="A203" s="19" t="s">
        <v>25</v>
      </c>
      <c r="B203" s="19" t="s">
        <v>26</v>
      </c>
      <c r="C203" s="19" t="s">
        <v>27</v>
      </c>
      <c r="D203" s="20">
        <v>39783</v>
      </c>
      <c r="E203" s="19">
        <v>86.921999999999997</v>
      </c>
      <c r="F203" s="19" t="s">
        <v>113</v>
      </c>
      <c r="G203" s="19">
        <v>4.28</v>
      </c>
      <c r="H203" s="19">
        <v>82.641999999999996</v>
      </c>
      <c r="I203">
        <f t="shared" si="24"/>
        <v>5.2</v>
      </c>
      <c r="J203">
        <f t="shared" si="25"/>
        <v>5.9749999999999996</v>
      </c>
      <c r="K203">
        <f t="shared" si="26"/>
        <v>80.947000000000003</v>
      </c>
      <c r="L203">
        <f t="shared" si="27"/>
        <v>81.721999999999994</v>
      </c>
      <c r="M203">
        <f t="shared" si="28"/>
        <v>0.77499999999999147</v>
      </c>
      <c r="N203">
        <f t="shared" si="29"/>
        <v>79.784500000000008</v>
      </c>
      <c r="O203">
        <f t="shared" si="30"/>
        <v>82.884499999999974</v>
      </c>
      <c r="P203" t="str">
        <f t="shared" si="31"/>
        <v/>
      </c>
    </row>
    <row r="204" spans="1:16">
      <c r="A204" s="19" t="s">
        <v>25</v>
      </c>
      <c r="B204" s="19" t="s">
        <v>26</v>
      </c>
      <c r="C204" s="19" t="s">
        <v>27</v>
      </c>
      <c r="D204" s="20">
        <v>39814</v>
      </c>
      <c r="E204" s="19">
        <v>86.921999999999997</v>
      </c>
      <c r="F204" s="19" t="s">
        <v>113</v>
      </c>
      <c r="G204" s="19">
        <v>4.33</v>
      </c>
      <c r="H204" s="19">
        <v>82.591999999999999</v>
      </c>
      <c r="I204">
        <f t="shared" si="24"/>
        <v>5.2</v>
      </c>
      <c r="J204">
        <f t="shared" si="25"/>
        <v>5.9749999999999996</v>
      </c>
      <c r="K204">
        <f t="shared" si="26"/>
        <v>80.947000000000003</v>
      </c>
      <c r="L204">
        <f t="shared" si="27"/>
        <v>81.721999999999994</v>
      </c>
      <c r="M204">
        <f t="shared" si="28"/>
        <v>0.77499999999999147</v>
      </c>
      <c r="N204">
        <f t="shared" si="29"/>
        <v>79.784500000000008</v>
      </c>
      <c r="O204">
        <f t="shared" si="30"/>
        <v>82.884499999999974</v>
      </c>
      <c r="P204" t="str">
        <f t="shared" si="31"/>
        <v/>
      </c>
    </row>
    <row r="205" spans="1:16">
      <c r="A205" s="19" t="s">
        <v>25</v>
      </c>
      <c r="B205" s="19" t="s">
        <v>26</v>
      </c>
      <c r="C205" s="19" t="s">
        <v>27</v>
      </c>
      <c r="D205" s="20">
        <v>39845</v>
      </c>
      <c r="E205" s="19">
        <v>86.921999999999997</v>
      </c>
      <c r="F205" s="19" t="s">
        <v>113</v>
      </c>
      <c r="G205" s="19">
        <v>5.47</v>
      </c>
      <c r="H205" s="19">
        <v>81.451999999999998</v>
      </c>
      <c r="I205">
        <f t="shared" si="24"/>
        <v>5.2</v>
      </c>
      <c r="J205">
        <f t="shared" si="25"/>
        <v>5.9749999999999996</v>
      </c>
      <c r="K205">
        <f t="shared" si="26"/>
        <v>80.947000000000003</v>
      </c>
      <c r="L205">
        <f t="shared" si="27"/>
        <v>81.721999999999994</v>
      </c>
      <c r="M205">
        <f t="shared" si="28"/>
        <v>0.77499999999999147</v>
      </c>
      <c r="N205">
        <f t="shared" si="29"/>
        <v>79.784500000000008</v>
      </c>
      <c r="O205">
        <f t="shared" si="30"/>
        <v>82.884499999999974</v>
      </c>
      <c r="P205" t="str">
        <f t="shared" si="31"/>
        <v/>
      </c>
    </row>
    <row r="206" spans="1:16">
      <c r="A206" s="19" t="s">
        <v>25</v>
      </c>
      <c r="B206" s="19" t="s">
        <v>26</v>
      </c>
      <c r="C206" s="19" t="s">
        <v>27</v>
      </c>
      <c r="D206" s="20">
        <v>39873</v>
      </c>
      <c r="E206" s="19">
        <v>86.921999999999997</v>
      </c>
      <c r="F206" s="19" t="s">
        <v>113</v>
      </c>
      <c r="G206" s="19">
        <v>5.6</v>
      </c>
      <c r="H206" s="19">
        <v>81.322000000000003</v>
      </c>
      <c r="I206">
        <f t="shared" si="24"/>
        <v>5.2</v>
      </c>
      <c r="J206">
        <f t="shared" si="25"/>
        <v>5.9749999999999996</v>
      </c>
      <c r="K206">
        <f t="shared" si="26"/>
        <v>80.947000000000003</v>
      </c>
      <c r="L206">
        <f t="shared" si="27"/>
        <v>81.721999999999994</v>
      </c>
      <c r="M206">
        <f t="shared" si="28"/>
        <v>0.77499999999999147</v>
      </c>
      <c r="N206">
        <f t="shared" si="29"/>
        <v>79.784500000000008</v>
      </c>
      <c r="O206">
        <f t="shared" si="30"/>
        <v>82.884499999999974</v>
      </c>
      <c r="P206" t="str">
        <f t="shared" si="31"/>
        <v/>
      </c>
    </row>
    <row r="207" spans="1:16">
      <c r="A207" s="19" t="s">
        <v>25</v>
      </c>
      <c r="B207" s="19" t="s">
        <v>26</v>
      </c>
      <c r="C207" s="19" t="s">
        <v>27</v>
      </c>
      <c r="D207" s="20">
        <v>39904</v>
      </c>
      <c r="E207" s="19">
        <v>86.921999999999997</v>
      </c>
      <c r="F207" s="19" t="s">
        <v>113</v>
      </c>
      <c r="G207" s="19">
        <v>5.78</v>
      </c>
      <c r="H207" s="19">
        <v>81.141999999999996</v>
      </c>
      <c r="I207">
        <f t="shared" si="24"/>
        <v>5.2</v>
      </c>
      <c r="J207">
        <f t="shared" si="25"/>
        <v>5.9749999999999996</v>
      </c>
      <c r="K207">
        <f t="shared" si="26"/>
        <v>80.947000000000003</v>
      </c>
      <c r="L207">
        <f t="shared" si="27"/>
        <v>81.721999999999994</v>
      </c>
      <c r="M207">
        <f t="shared" si="28"/>
        <v>0.77499999999999147</v>
      </c>
      <c r="N207">
        <f t="shared" si="29"/>
        <v>79.784500000000008</v>
      </c>
      <c r="O207">
        <f t="shared" si="30"/>
        <v>82.884499999999974</v>
      </c>
      <c r="P207" t="str">
        <f t="shared" si="31"/>
        <v/>
      </c>
    </row>
    <row r="208" spans="1:16">
      <c r="A208" s="19" t="s">
        <v>25</v>
      </c>
      <c r="B208" s="19" t="s">
        <v>26</v>
      </c>
      <c r="C208" s="19" t="s">
        <v>27</v>
      </c>
      <c r="D208" s="20">
        <v>39934</v>
      </c>
      <c r="E208" s="19">
        <v>86.921999999999997</v>
      </c>
      <c r="F208" s="19" t="s">
        <v>113</v>
      </c>
      <c r="G208" s="19">
        <v>5.67</v>
      </c>
      <c r="H208" s="19">
        <v>81.251999999999995</v>
      </c>
      <c r="I208">
        <f t="shared" si="24"/>
        <v>5.2</v>
      </c>
      <c r="J208">
        <f t="shared" si="25"/>
        <v>5.9749999999999996</v>
      </c>
      <c r="K208">
        <f t="shared" si="26"/>
        <v>80.947000000000003</v>
      </c>
      <c r="L208">
        <f t="shared" si="27"/>
        <v>81.721999999999994</v>
      </c>
      <c r="M208">
        <f t="shared" si="28"/>
        <v>0.77499999999999147</v>
      </c>
      <c r="N208">
        <f t="shared" si="29"/>
        <v>79.784500000000008</v>
      </c>
      <c r="O208">
        <f t="shared" si="30"/>
        <v>82.884499999999974</v>
      </c>
      <c r="P208" t="str">
        <f t="shared" si="31"/>
        <v/>
      </c>
    </row>
    <row r="209" spans="1:16">
      <c r="A209" s="19" t="s">
        <v>25</v>
      </c>
      <c r="B209" s="19" t="s">
        <v>26</v>
      </c>
      <c r="C209" s="19" t="s">
        <v>27</v>
      </c>
      <c r="D209" s="20">
        <v>39965</v>
      </c>
      <c r="E209" s="19">
        <v>86.921999999999997</v>
      </c>
      <c r="F209" s="19" t="s">
        <v>113</v>
      </c>
      <c r="G209" s="19">
        <v>4.83</v>
      </c>
      <c r="H209" s="19">
        <v>82.091999999999999</v>
      </c>
      <c r="I209">
        <f t="shared" si="24"/>
        <v>5.2</v>
      </c>
      <c r="J209">
        <f t="shared" si="25"/>
        <v>5.9749999999999996</v>
      </c>
      <c r="K209">
        <f t="shared" si="26"/>
        <v>80.947000000000003</v>
      </c>
      <c r="L209">
        <f t="shared" si="27"/>
        <v>81.721999999999994</v>
      </c>
      <c r="M209">
        <f t="shared" si="28"/>
        <v>0.77499999999999147</v>
      </c>
      <c r="N209">
        <f t="shared" si="29"/>
        <v>79.784500000000008</v>
      </c>
      <c r="O209">
        <f t="shared" si="30"/>
        <v>82.884499999999974</v>
      </c>
      <c r="P209" t="str">
        <f t="shared" si="31"/>
        <v/>
      </c>
    </row>
    <row r="210" spans="1:16">
      <c r="A210" s="19" t="s">
        <v>25</v>
      </c>
      <c r="B210" s="19" t="s">
        <v>26</v>
      </c>
      <c r="C210" s="19" t="s">
        <v>27</v>
      </c>
      <c r="D210" s="20">
        <v>39995</v>
      </c>
      <c r="E210" s="19">
        <v>86.921999999999997</v>
      </c>
      <c r="F210" s="19" t="s">
        <v>113</v>
      </c>
      <c r="G210" s="19">
        <v>5.88</v>
      </c>
      <c r="H210" s="19">
        <v>81.042000000000002</v>
      </c>
      <c r="I210">
        <f t="shared" si="24"/>
        <v>5.2</v>
      </c>
      <c r="J210">
        <f t="shared" si="25"/>
        <v>5.9749999999999996</v>
      </c>
      <c r="K210">
        <f t="shared" si="26"/>
        <v>80.947000000000003</v>
      </c>
      <c r="L210">
        <f t="shared" si="27"/>
        <v>81.721999999999994</v>
      </c>
      <c r="M210">
        <f t="shared" si="28"/>
        <v>0.77499999999999147</v>
      </c>
      <c r="N210">
        <f t="shared" si="29"/>
        <v>79.784500000000008</v>
      </c>
      <c r="O210">
        <f t="shared" si="30"/>
        <v>82.884499999999974</v>
      </c>
      <c r="P210" t="str">
        <f t="shared" si="31"/>
        <v/>
      </c>
    </row>
    <row r="211" spans="1:16">
      <c r="A211" s="19" t="s">
        <v>25</v>
      </c>
      <c r="B211" s="19" t="s">
        <v>26</v>
      </c>
      <c r="C211" s="19" t="s">
        <v>27</v>
      </c>
      <c r="D211" s="20">
        <v>40026</v>
      </c>
      <c r="E211" s="19">
        <v>86.921999999999997</v>
      </c>
      <c r="F211" s="19" t="s">
        <v>113</v>
      </c>
      <c r="G211" s="19">
        <v>5.95</v>
      </c>
      <c r="H211" s="19">
        <v>80.971999999999994</v>
      </c>
      <c r="I211">
        <f t="shared" si="24"/>
        <v>5.2</v>
      </c>
      <c r="J211">
        <f t="shared" si="25"/>
        <v>5.9749999999999996</v>
      </c>
      <c r="K211">
        <f t="shared" si="26"/>
        <v>80.947000000000003</v>
      </c>
      <c r="L211">
        <f t="shared" si="27"/>
        <v>81.721999999999994</v>
      </c>
      <c r="M211">
        <f t="shared" si="28"/>
        <v>0.77499999999999147</v>
      </c>
      <c r="N211">
        <f t="shared" si="29"/>
        <v>79.784500000000008</v>
      </c>
      <c r="O211">
        <f t="shared" si="30"/>
        <v>82.884499999999974</v>
      </c>
      <c r="P211" t="str">
        <f t="shared" si="31"/>
        <v/>
      </c>
    </row>
    <row r="212" spans="1:16">
      <c r="A212" s="19" t="s">
        <v>25</v>
      </c>
      <c r="B212" s="19" t="s">
        <v>26</v>
      </c>
      <c r="C212" s="19" t="s">
        <v>27</v>
      </c>
      <c r="D212" s="20">
        <v>40057</v>
      </c>
      <c r="E212" s="19">
        <v>86.921999999999997</v>
      </c>
      <c r="F212" s="19" t="s">
        <v>113</v>
      </c>
      <c r="G212" s="19">
        <v>4.7</v>
      </c>
      <c r="H212" s="19">
        <v>82.221999999999994</v>
      </c>
      <c r="I212">
        <f t="shared" si="24"/>
        <v>5.2</v>
      </c>
      <c r="J212">
        <f t="shared" si="25"/>
        <v>5.9749999999999996</v>
      </c>
      <c r="K212">
        <f t="shared" si="26"/>
        <v>80.947000000000003</v>
      </c>
      <c r="L212">
        <f t="shared" si="27"/>
        <v>81.721999999999994</v>
      </c>
      <c r="M212">
        <f t="shared" si="28"/>
        <v>0.77499999999999147</v>
      </c>
      <c r="N212">
        <f t="shared" si="29"/>
        <v>79.784500000000008</v>
      </c>
      <c r="O212">
        <f t="shared" si="30"/>
        <v>82.884499999999974</v>
      </c>
      <c r="P212" t="str">
        <f t="shared" si="31"/>
        <v/>
      </c>
    </row>
    <row r="213" spans="1:16">
      <c r="A213" s="19" t="s">
        <v>25</v>
      </c>
      <c r="B213" s="19" t="s">
        <v>26</v>
      </c>
      <c r="C213" s="19" t="s">
        <v>27</v>
      </c>
      <c r="D213" s="20">
        <v>40087</v>
      </c>
      <c r="E213" s="19">
        <v>86.921999999999997</v>
      </c>
      <c r="F213" s="19" t="s">
        <v>113</v>
      </c>
      <c r="G213" s="19">
        <v>6.8</v>
      </c>
      <c r="H213" s="19">
        <v>80.122</v>
      </c>
      <c r="I213">
        <f t="shared" si="24"/>
        <v>5.2</v>
      </c>
      <c r="J213">
        <f t="shared" si="25"/>
        <v>5.9749999999999996</v>
      </c>
      <c r="K213">
        <f t="shared" si="26"/>
        <v>80.947000000000003</v>
      </c>
      <c r="L213">
        <f t="shared" si="27"/>
        <v>81.721999999999994</v>
      </c>
      <c r="M213">
        <f t="shared" si="28"/>
        <v>0.77499999999999147</v>
      </c>
      <c r="N213">
        <f t="shared" si="29"/>
        <v>79.784500000000008</v>
      </c>
      <c r="O213">
        <f t="shared" si="30"/>
        <v>82.884499999999974</v>
      </c>
      <c r="P213" t="str">
        <f t="shared" si="31"/>
        <v/>
      </c>
    </row>
    <row r="214" spans="1:16">
      <c r="A214" s="19" t="s">
        <v>25</v>
      </c>
      <c r="B214" s="19" t="s">
        <v>26</v>
      </c>
      <c r="C214" s="19" t="s">
        <v>27</v>
      </c>
      <c r="D214" s="20">
        <v>40148</v>
      </c>
      <c r="E214" s="19">
        <v>86.921999999999997</v>
      </c>
      <c r="F214" s="19" t="s">
        <v>113</v>
      </c>
      <c r="G214" s="19">
        <v>5.63</v>
      </c>
      <c r="H214" s="19">
        <v>81.292000000000002</v>
      </c>
      <c r="I214">
        <f t="shared" si="24"/>
        <v>5.2</v>
      </c>
      <c r="J214">
        <f t="shared" si="25"/>
        <v>5.9749999999999996</v>
      </c>
      <c r="K214">
        <f t="shared" si="26"/>
        <v>80.947000000000003</v>
      </c>
      <c r="L214">
        <f t="shared" si="27"/>
        <v>81.721999999999994</v>
      </c>
      <c r="M214">
        <f t="shared" si="28"/>
        <v>0.77499999999999147</v>
      </c>
      <c r="N214">
        <f t="shared" si="29"/>
        <v>79.784500000000008</v>
      </c>
      <c r="O214">
        <f t="shared" si="30"/>
        <v>82.884499999999974</v>
      </c>
      <c r="P214" t="str">
        <f t="shared" si="31"/>
        <v/>
      </c>
    </row>
    <row r="215" spans="1:16">
      <c r="A215" s="19" t="s">
        <v>25</v>
      </c>
      <c r="B215" s="19" t="s">
        <v>26</v>
      </c>
      <c r="C215" s="19" t="s">
        <v>27</v>
      </c>
      <c r="D215" s="20">
        <v>40179</v>
      </c>
      <c r="E215" s="19">
        <v>86.921999999999997</v>
      </c>
      <c r="F215" s="19" t="s">
        <v>113</v>
      </c>
      <c r="G215" s="19">
        <v>5.8</v>
      </c>
      <c r="H215" s="19">
        <v>81.122</v>
      </c>
      <c r="I215">
        <f t="shared" si="24"/>
        <v>5.2</v>
      </c>
      <c r="J215">
        <f t="shared" si="25"/>
        <v>5.9749999999999996</v>
      </c>
      <c r="K215">
        <f t="shared" si="26"/>
        <v>80.947000000000003</v>
      </c>
      <c r="L215">
        <f t="shared" si="27"/>
        <v>81.721999999999994</v>
      </c>
      <c r="M215">
        <f t="shared" si="28"/>
        <v>0.77499999999999147</v>
      </c>
      <c r="N215">
        <f t="shared" si="29"/>
        <v>79.784500000000008</v>
      </c>
      <c r="O215">
        <f t="shared" si="30"/>
        <v>82.884499999999974</v>
      </c>
      <c r="P215" t="str">
        <f t="shared" si="31"/>
        <v/>
      </c>
    </row>
    <row r="216" spans="1:16">
      <c r="A216" s="19" t="s">
        <v>25</v>
      </c>
      <c r="B216" s="19" t="s">
        <v>26</v>
      </c>
      <c r="C216" s="19" t="s">
        <v>27</v>
      </c>
      <c r="D216" s="20">
        <v>40210</v>
      </c>
      <c r="E216" s="19">
        <v>86.921999999999997</v>
      </c>
      <c r="F216" s="19" t="s">
        <v>113</v>
      </c>
      <c r="G216" s="19">
        <v>5.8</v>
      </c>
      <c r="H216" s="19">
        <v>81.122</v>
      </c>
      <c r="I216">
        <f t="shared" si="24"/>
        <v>5.2</v>
      </c>
      <c r="J216">
        <f t="shared" si="25"/>
        <v>5.9749999999999996</v>
      </c>
      <c r="K216">
        <f t="shared" si="26"/>
        <v>80.947000000000003</v>
      </c>
      <c r="L216">
        <f t="shared" si="27"/>
        <v>81.721999999999994</v>
      </c>
      <c r="M216">
        <f t="shared" si="28"/>
        <v>0.77499999999999147</v>
      </c>
      <c r="N216">
        <f t="shared" si="29"/>
        <v>79.784500000000008</v>
      </c>
      <c r="O216">
        <f t="shared" si="30"/>
        <v>82.884499999999974</v>
      </c>
      <c r="P216" t="str">
        <f t="shared" si="31"/>
        <v/>
      </c>
    </row>
    <row r="217" spans="1:16">
      <c r="A217" s="19" t="s">
        <v>25</v>
      </c>
      <c r="B217" s="19" t="s">
        <v>26</v>
      </c>
      <c r="C217" s="19" t="s">
        <v>27</v>
      </c>
      <c r="D217" s="20">
        <v>40238</v>
      </c>
      <c r="E217" s="19">
        <v>86.921999999999997</v>
      </c>
      <c r="F217" s="19" t="s">
        <v>113</v>
      </c>
      <c r="G217" s="19">
        <v>5.2</v>
      </c>
      <c r="H217" s="19">
        <v>81.721999999999994</v>
      </c>
      <c r="I217">
        <f t="shared" si="24"/>
        <v>5.2</v>
      </c>
      <c r="J217">
        <f t="shared" si="25"/>
        <v>5.9749999999999996</v>
      </c>
      <c r="K217">
        <f t="shared" si="26"/>
        <v>80.947000000000003</v>
      </c>
      <c r="L217">
        <f t="shared" si="27"/>
        <v>81.721999999999994</v>
      </c>
      <c r="M217">
        <f t="shared" si="28"/>
        <v>0.77499999999999147</v>
      </c>
      <c r="N217">
        <f t="shared" si="29"/>
        <v>79.784500000000008</v>
      </c>
      <c r="O217">
        <f t="shared" si="30"/>
        <v>82.884499999999974</v>
      </c>
      <c r="P217" t="str">
        <f t="shared" si="31"/>
        <v/>
      </c>
    </row>
    <row r="218" spans="1:16">
      <c r="A218" s="19" t="s">
        <v>25</v>
      </c>
      <c r="B218" s="19" t="s">
        <v>26</v>
      </c>
      <c r="C218" s="19" t="s">
        <v>27</v>
      </c>
      <c r="D218" s="20">
        <v>40269</v>
      </c>
      <c r="E218" s="19">
        <v>86.921999999999997</v>
      </c>
      <c r="F218" s="19" t="s">
        <v>113</v>
      </c>
      <c r="G218" s="19">
        <v>5.3</v>
      </c>
      <c r="H218" s="19">
        <v>81.622</v>
      </c>
      <c r="I218">
        <f t="shared" si="24"/>
        <v>5.2</v>
      </c>
      <c r="J218">
        <f t="shared" si="25"/>
        <v>5.9749999999999996</v>
      </c>
      <c r="K218">
        <f t="shared" si="26"/>
        <v>80.947000000000003</v>
      </c>
      <c r="L218">
        <f t="shared" si="27"/>
        <v>81.721999999999994</v>
      </c>
      <c r="M218">
        <f t="shared" si="28"/>
        <v>0.77499999999999147</v>
      </c>
      <c r="N218">
        <f t="shared" si="29"/>
        <v>79.784500000000008</v>
      </c>
      <c r="O218">
        <f t="shared" si="30"/>
        <v>82.884499999999974</v>
      </c>
      <c r="P218" t="str">
        <f t="shared" si="31"/>
        <v/>
      </c>
    </row>
    <row r="219" spans="1:16">
      <c r="A219" s="19" t="s">
        <v>25</v>
      </c>
      <c r="B219" s="19" t="s">
        <v>26</v>
      </c>
      <c r="C219" s="19" t="s">
        <v>27</v>
      </c>
      <c r="D219" s="20">
        <v>40299</v>
      </c>
      <c r="E219" s="19">
        <v>86.921999999999997</v>
      </c>
      <c r="F219" s="19" t="s">
        <v>113</v>
      </c>
      <c r="G219" s="19">
        <v>5.25</v>
      </c>
      <c r="H219" s="19">
        <v>81.671999999999997</v>
      </c>
      <c r="I219">
        <f t="shared" si="24"/>
        <v>5.2</v>
      </c>
      <c r="J219">
        <f t="shared" si="25"/>
        <v>5.9749999999999996</v>
      </c>
      <c r="K219">
        <f t="shared" si="26"/>
        <v>80.947000000000003</v>
      </c>
      <c r="L219">
        <f t="shared" si="27"/>
        <v>81.721999999999994</v>
      </c>
      <c r="M219">
        <f t="shared" si="28"/>
        <v>0.77499999999999147</v>
      </c>
      <c r="N219">
        <f t="shared" si="29"/>
        <v>79.784500000000008</v>
      </c>
      <c r="O219">
        <f t="shared" si="30"/>
        <v>82.884499999999974</v>
      </c>
      <c r="P219" t="str">
        <f t="shared" si="31"/>
        <v/>
      </c>
    </row>
    <row r="220" spans="1:16">
      <c r="A220" s="19" t="s">
        <v>25</v>
      </c>
      <c r="B220" s="19" t="s">
        <v>26</v>
      </c>
      <c r="C220" s="19" t="s">
        <v>27</v>
      </c>
      <c r="D220" s="20">
        <v>40330</v>
      </c>
      <c r="E220" s="19">
        <v>86.921999999999997</v>
      </c>
      <c r="F220" s="19" t="s">
        <v>113</v>
      </c>
      <c r="G220" s="19">
        <v>5.5</v>
      </c>
      <c r="H220" s="19">
        <v>81.421999999999997</v>
      </c>
      <c r="I220">
        <f t="shared" si="24"/>
        <v>5.2</v>
      </c>
      <c r="J220">
        <f t="shared" si="25"/>
        <v>5.9749999999999996</v>
      </c>
      <c r="K220">
        <f t="shared" si="26"/>
        <v>80.947000000000003</v>
      </c>
      <c r="L220">
        <f t="shared" si="27"/>
        <v>81.721999999999994</v>
      </c>
      <c r="M220">
        <f t="shared" si="28"/>
        <v>0.77499999999999147</v>
      </c>
      <c r="N220">
        <f t="shared" si="29"/>
        <v>79.784500000000008</v>
      </c>
      <c r="O220">
        <f t="shared" si="30"/>
        <v>82.884499999999974</v>
      </c>
      <c r="P220" t="str">
        <f t="shared" si="31"/>
        <v/>
      </c>
    </row>
    <row r="221" spans="1:16">
      <c r="A221" s="19" t="s">
        <v>25</v>
      </c>
      <c r="B221" s="19" t="s">
        <v>26</v>
      </c>
      <c r="C221" s="19" t="s">
        <v>27</v>
      </c>
      <c r="D221" s="20">
        <v>40360</v>
      </c>
      <c r="E221" s="19">
        <v>86.921999999999997</v>
      </c>
      <c r="F221" s="19" t="s">
        <v>113</v>
      </c>
      <c r="G221" s="19">
        <v>5.3</v>
      </c>
      <c r="H221" s="19">
        <v>81.622</v>
      </c>
      <c r="I221">
        <f t="shared" si="24"/>
        <v>5.2</v>
      </c>
      <c r="J221">
        <f t="shared" si="25"/>
        <v>5.9749999999999996</v>
      </c>
      <c r="K221">
        <f t="shared" si="26"/>
        <v>80.947000000000003</v>
      </c>
      <c r="L221">
        <f t="shared" si="27"/>
        <v>81.721999999999994</v>
      </c>
      <c r="M221">
        <f t="shared" si="28"/>
        <v>0.77499999999999147</v>
      </c>
      <c r="N221">
        <f t="shared" si="29"/>
        <v>79.784500000000008</v>
      </c>
      <c r="O221">
        <f t="shared" si="30"/>
        <v>82.884499999999974</v>
      </c>
      <c r="P221" t="str">
        <f t="shared" si="31"/>
        <v/>
      </c>
    </row>
    <row r="222" spans="1:16">
      <c r="A222" s="19" t="s">
        <v>25</v>
      </c>
      <c r="B222" s="19" t="s">
        <v>26</v>
      </c>
      <c r="C222" s="19" t="s">
        <v>27</v>
      </c>
      <c r="D222" s="20">
        <v>40391</v>
      </c>
      <c r="E222" s="19">
        <v>86.921999999999997</v>
      </c>
      <c r="F222" s="19" t="s">
        <v>113</v>
      </c>
      <c r="G222" s="19">
        <v>5.26</v>
      </c>
      <c r="H222" s="19">
        <v>81.662000000000006</v>
      </c>
      <c r="I222">
        <f t="shared" si="24"/>
        <v>5.2</v>
      </c>
      <c r="J222">
        <f t="shared" si="25"/>
        <v>5.9749999999999996</v>
      </c>
      <c r="K222">
        <f t="shared" si="26"/>
        <v>80.947000000000003</v>
      </c>
      <c r="L222">
        <f t="shared" si="27"/>
        <v>81.721999999999994</v>
      </c>
      <c r="M222">
        <f t="shared" si="28"/>
        <v>0.77499999999999147</v>
      </c>
      <c r="N222">
        <f t="shared" si="29"/>
        <v>79.784500000000008</v>
      </c>
      <c r="O222">
        <f t="shared" si="30"/>
        <v>82.884499999999974</v>
      </c>
      <c r="P222" t="str">
        <f t="shared" si="31"/>
        <v/>
      </c>
    </row>
    <row r="223" spans="1:16">
      <c r="A223" s="19" t="s">
        <v>25</v>
      </c>
      <c r="B223" s="19" t="s">
        <v>26</v>
      </c>
      <c r="C223" s="19" t="s">
        <v>27</v>
      </c>
      <c r="D223" s="20">
        <v>40422</v>
      </c>
      <c r="E223" s="19">
        <v>86.921999999999997</v>
      </c>
      <c r="F223" s="19" t="s">
        <v>113</v>
      </c>
      <c r="G223" s="19">
        <v>5.5</v>
      </c>
      <c r="H223" s="19">
        <v>81.421999999999997</v>
      </c>
      <c r="I223">
        <f t="shared" si="24"/>
        <v>5.2</v>
      </c>
      <c r="J223">
        <f t="shared" si="25"/>
        <v>5.9749999999999996</v>
      </c>
      <c r="K223">
        <f t="shared" si="26"/>
        <v>80.947000000000003</v>
      </c>
      <c r="L223">
        <f t="shared" si="27"/>
        <v>81.721999999999994</v>
      </c>
      <c r="M223">
        <f t="shared" si="28"/>
        <v>0.77499999999999147</v>
      </c>
      <c r="N223">
        <f t="shared" si="29"/>
        <v>79.784500000000008</v>
      </c>
      <c r="O223">
        <f t="shared" si="30"/>
        <v>82.884499999999974</v>
      </c>
      <c r="P223" t="str">
        <f t="shared" si="31"/>
        <v/>
      </c>
    </row>
    <row r="224" spans="1:16">
      <c r="A224" s="19" t="s">
        <v>25</v>
      </c>
      <c r="B224" s="19" t="s">
        <v>26</v>
      </c>
      <c r="C224" s="19" t="s">
        <v>27</v>
      </c>
      <c r="D224" s="20">
        <v>40452</v>
      </c>
      <c r="E224" s="19">
        <v>86.921999999999997</v>
      </c>
      <c r="F224" s="19" t="s">
        <v>113</v>
      </c>
      <c r="G224" s="19">
        <v>5.5</v>
      </c>
      <c r="H224" s="19">
        <v>81.421999999999997</v>
      </c>
      <c r="I224">
        <f t="shared" si="24"/>
        <v>5.2</v>
      </c>
      <c r="J224">
        <f t="shared" si="25"/>
        <v>5.9749999999999996</v>
      </c>
      <c r="K224">
        <f t="shared" si="26"/>
        <v>80.947000000000003</v>
      </c>
      <c r="L224">
        <f t="shared" si="27"/>
        <v>81.721999999999994</v>
      </c>
      <c r="M224">
        <f t="shared" si="28"/>
        <v>0.77499999999999147</v>
      </c>
      <c r="N224">
        <f t="shared" si="29"/>
        <v>79.784500000000008</v>
      </c>
      <c r="O224">
        <f t="shared" si="30"/>
        <v>82.884499999999974</v>
      </c>
      <c r="P224" t="str">
        <f t="shared" si="31"/>
        <v/>
      </c>
    </row>
    <row r="225" spans="1:16">
      <c r="A225" s="19" t="s">
        <v>25</v>
      </c>
      <c r="B225" s="19" t="s">
        <v>26</v>
      </c>
      <c r="C225" s="19" t="s">
        <v>27</v>
      </c>
      <c r="D225" s="20">
        <v>40483</v>
      </c>
      <c r="E225" s="19">
        <v>86.921999999999997</v>
      </c>
      <c r="F225" s="19" t="s">
        <v>113</v>
      </c>
      <c r="G225" s="19">
        <v>5.42</v>
      </c>
      <c r="H225" s="19">
        <v>81.501999999999995</v>
      </c>
      <c r="I225">
        <f t="shared" si="24"/>
        <v>5.2</v>
      </c>
      <c r="J225">
        <f t="shared" si="25"/>
        <v>5.9749999999999996</v>
      </c>
      <c r="K225">
        <f t="shared" si="26"/>
        <v>80.947000000000003</v>
      </c>
      <c r="L225">
        <f t="shared" si="27"/>
        <v>81.721999999999994</v>
      </c>
      <c r="M225">
        <f t="shared" si="28"/>
        <v>0.77499999999999147</v>
      </c>
      <c r="N225">
        <f t="shared" si="29"/>
        <v>79.784500000000008</v>
      </c>
      <c r="O225">
        <f t="shared" si="30"/>
        <v>82.884499999999974</v>
      </c>
      <c r="P225" t="str">
        <f t="shared" si="31"/>
        <v/>
      </c>
    </row>
    <row r="226" spans="1:16">
      <c r="A226" s="19" t="s">
        <v>25</v>
      </c>
      <c r="B226" s="19" t="s">
        <v>26</v>
      </c>
      <c r="C226" s="19" t="s">
        <v>27</v>
      </c>
      <c r="D226" s="20">
        <v>40513</v>
      </c>
      <c r="E226" s="19">
        <v>86.921999999999997</v>
      </c>
      <c r="F226" s="19" t="s">
        <v>113</v>
      </c>
      <c r="G226" s="19">
        <v>5.61</v>
      </c>
      <c r="H226" s="19">
        <v>81.311999999999998</v>
      </c>
      <c r="I226">
        <f t="shared" si="24"/>
        <v>5.2</v>
      </c>
      <c r="J226">
        <f t="shared" si="25"/>
        <v>5.9749999999999996</v>
      </c>
      <c r="K226">
        <f t="shared" si="26"/>
        <v>80.947000000000003</v>
      </c>
      <c r="L226">
        <f t="shared" si="27"/>
        <v>81.721999999999994</v>
      </c>
      <c r="M226">
        <f t="shared" si="28"/>
        <v>0.77499999999999147</v>
      </c>
      <c r="N226">
        <f t="shared" si="29"/>
        <v>79.784500000000008</v>
      </c>
      <c r="O226">
        <f t="shared" si="30"/>
        <v>82.884499999999974</v>
      </c>
      <c r="P226" t="str">
        <f t="shared" si="31"/>
        <v/>
      </c>
    </row>
    <row r="227" spans="1:16">
      <c r="A227" s="19" t="s">
        <v>25</v>
      </c>
      <c r="B227" s="19" t="s">
        <v>26</v>
      </c>
      <c r="C227" s="19" t="s">
        <v>27</v>
      </c>
      <c r="D227" s="20">
        <v>40544</v>
      </c>
      <c r="E227" s="19">
        <v>86.921999999999997</v>
      </c>
      <c r="F227" s="19" t="s">
        <v>113</v>
      </c>
      <c r="G227" s="19">
        <v>5.9</v>
      </c>
      <c r="H227" s="19">
        <v>81.022000000000006</v>
      </c>
      <c r="I227">
        <f t="shared" si="24"/>
        <v>5.2</v>
      </c>
      <c r="J227">
        <f t="shared" si="25"/>
        <v>5.9749999999999996</v>
      </c>
      <c r="K227">
        <f t="shared" si="26"/>
        <v>80.947000000000003</v>
      </c>
      <c r="L227">
        <f t="shared" si="27"/>
        <v>81.721999999999994</v>
      </c>
      <c r="M227">
        <f t="shared" si="28"/>
        <v>0.77499999999999147</v>
      </c>
      <c r="N227">
        <f t="shared" si="29"/>
        <v>79.784500000000008</v>
      </c>
      <c r="O227">
        <f t="shared" si="30"/>
        <v>82.884499999999974</v>
      </c>
      <c r="P227" t="str">
        <f t="shared" si="31"/>
        <v/>
      </c>
    </row>
    <row r="228" spans="1:16">
      <c r="A228" s="19" t="s">
        <v>25</v>
      </c>
      <c r="B228" s="19" t="s">
        <v>26</v>
      </c>
      <c r="C228" s="19" t="s">
        <v>27</v>
      </c>
      <c r="D228" s="20">
        <v>40575</v>
      </c>
      <c r="E228" s="19">
        <v>86.921999999999997</v>
      </c>
      <c r="F228" s="19" t="s">
        <v>113</v>
      </c>
      <c r="G228" s="19">
        <v>5.5</v>
      </c>
      <c r="H228" s="19">
        <v>81.421999999999997</v>
      </c>
      <c r="I228">
        <f t="shared" si="24"/>
        <v>5.2</v>
      </c>
      <c r="J228">
        <f t="shared" si="25"/>
        <v>5.9749999999999996</v>
      </c>
      <c r="K228">
        <f t="shared" si="26"/>
        <v>80.947000000000003</v>
      </c>
      <c r="L228">
        <f t="shared" si="27"/>
        <v>81.721999999999994</v>
      </c>
      <c r="M228">
        <f t="shared" si="28"/>
        <v>0.77499999999999147</v>
      </c>
      <c r="N228">
        <f t="shared" si="29"/>
        <v>79.784500000000008</v>
      </c>
      <c r="O228">
        <f t="shared" si="30"/>
        <v>82.884499999999974</v>
      </c>
      <c r="P228" t="str">
        <f t="shared" si="31"/>
        <v/>
      </c>
    </row>
    <row r="229" spans="1:16">
      <c r="A229" s="19" t="s">
        <v>25</v>
      </c>
      <c r="B229" s="19" t="s">
        <v>26</v>
      </c>
      <c r="C229" s="19" t="s">
        <v>27</v>
      </c>
      <c r="D229" s="20">
        <v>40603</v>
      </c>
      <c r="E229" s="19">
        <v>86.921999999999997</v>
      </c>
      <c r="F229" s="19" t="s">
        <v>113</v>
      </c>
      <c r="G229" s="19">
        <v>5.9</v>
      </c>
      <c r="H229" s="19">
        <v>81.022000000000006</v>
      </c>
      <c r="I229">
        <f t="shared" si="24"/>
        <v>5.2</v>
      </c>
      <c r="J229">
        <f t="shared" si="25"/>
        <v>5.9749999999999996</v>
      </c>
      <c r="K229">
        <f t="shared" si="26"/>
        <v>80.947000000000003</v>
      </c>
      <c r="L229">
        <f t="shared" si="27"/>
        <v>81.721999999999994</v>
      </c>
      <c r="M229">
        <f t="shared" si="28"/>
        <v>0.77499999999999147</v>
      </c>
      <c r="N229">
        <f t="shared" si="29"/>
        <v>79.784500000000008</v>
      </c>
      <c r="O229">
        <f t="shared" si="30"/>
        <v>82.884499999999974</v>
      </c>
      <c r="P229" t="str">
        <f t="shared" si="31"/>
        <v/>
      </c>
    </row>
    <row r="230" spans="1:16">
      <c r="A230" s="19" t="s">
        <v>25</v>
      </c>
      <c r="B230" s="19" t="s">
        <v>26</v>
      </c>
      <c r="C230" s="19" t="s">
        <v>27</v>
      </c>
      <c r="D230" s="20">
        <v>40634</v>
      </c>
      <c r="E230" s="19">
        <v>86.921999999999997</v>
      </c>
      <c r="F230" s="19" t="s">
        <v>113</v>
      </c>
      <c r="G230" s="19">
        <v>6</v>
      </c>
      <c r="H230" s="19">
        <v>80.921999999999997</v>
      </c>
      <c r="I230">
        <f t="shared" si="24"/>
        <v>5.2</v>
      </c>
      <c r="J230">
        <f t="shared" si="25"/>
        <v>5.9749999999999996</v>
      </c>
      <c r="K230">
        <f t="shared" si="26"/>
        <v>80.947000000000003</v>
      </c>
      <c r="L230">
        <f t="shared" si="27"/>
        <v>81.721999999999994</v>
      </c>
      <c r="M230">
        <f t="shared" si="28"/>
        <v>0.77499999999999147</v>
      </c>
      <c r="N230">
        <f t="shared" si="29"/>
        <v>79.784500000000008</v>
      </c>
      <c r="O230">
        <f t="shared" si="30"/>
        <v>82.884499999999974</v>
      </c>
      <c r="P230" t="str">
        <f t="shared" si="31"/>
        <v/>
      </c>
    </row>
    <row r="231" spans="1:16">
      <c r="A231" s="19" t="s">
        <v>25</v>
      </c>
      <c r="B231" s="19" t="s">
        <v>26</v>
      </c>
      <c r="C231" s="19" t="s">
        <v>27</v>
      </c>
      <c r="D231" s="20">
        <v>40664</v>
      </c>
      <c r="E231" s="19">
        <v>86.921999999999997</v>
      </c>
      <c r="F231" s="19" t="s">
        <v>113</v>
      </c>
      <c r="G231" s="19">
        <v>6</v>
      </c>
      <c r="H231" s="19">
        <v>80.921999999999997</v>
      </c>
      <c r="I231">
        <f t="shared" si="24"/>
        <v>5.2</v>
      </c>
      <c r="J231">
        <f t="shared" si="25"/>
        <v>5.9749999999999996</v>
      </c>
      <c r="K231">
        <f t="shared" si="26"/>
        <v>80.947000000000003</v>
      </c>
      <c r="L231">
        <f t="shared" si="27"/>
        <v>81.721999999999994</v>
      </c>
      <c r="M231">
        <f t="shared" si="28"/>
        <v>0.77499999999999147</v>
      </c>
      <c r="N231">
        <f t="shared" si="29"/>
        <v>79.784500000000008</v>
      </c>
      <c r="O231">
        <f t="shared" si="30"/>
        <v>82.884499999999974</v>
      </c>
      <c r="P231" t="str">
        <f t="shared" si="31"/>
        <v/>
      </c>
    </row>
    <row r="232" spans="1:16">
      <c r="A232" s="19" t="s">
        <v>25</v>
      </c>
      <c r="B232" s="19" t="s">
        <v>26</v>
      </c>
      <c r="C232" s="19" t="s">
        <v>27</v>
      </c>
      <c r="D232" s="20">
        <v>40695</v>
      </c>
      <c r="E232" s="19">
        <v>86.921999999999997</v>
      </c>
      <c r="F232" s="19" t="s">
        <v>113</v>
      </c>
      <c r="G232" s="19">
        <v>6</v>
      </c>
      <c r="H232" s="19">
        <v>80.921999999999997</v>
      </c>
      <c r="I232">
        <f t="shared" si="24"/>
        <v>5.2</v>
      </c>
      <c r="J232">
        <f t="shared" si="25"/>
        <v>5.9749999999999996</v>
      </c>
      <c r="K232">
        <f t="shared" si="26"/>
        <v>80.947000000000003</v>
      </c>
      <c r="L232">
        <f t="shared" si="27"/>
        <v>81.721999999999994</v>
      </c>
      <c r="M232">
        <f t="shared" si="28"/>
        <v>0.77499999999999147</v>
      </c>
      <c r="N232">
        <f t="shared" si="29"/>
        <v>79.784500000000008</v>
      </c>
      <c r="O232">
        <f t="shared" si="30"/>
        <v>82.884499999999974</v>
      </c>
      <c r="P232" t="str">
        <f t="shared" si="31"/>
        <v/>
      </c>
    </row>
    <row r="233" spans="1:16">
      <c r="A233" s="19" t="s">
        <v>25</v>
      </c>
      <c r="B233" s="19" t="s">
        <v>26</v>
      </c>
      <c r="C233" s="19" t="s">
        <v>27</v>
      </c>
      <c r="D233" s="20">
        <v>40725</v>
      </c>
      <c r="E233" s="19">
        <v>86.921999999999997</v>
      </c>
      <c r="F233" s="19" t="s">
        <v>113</v>
      </c>
      <c r="G233" s="19">
        <v>5.3</v>
      </c>
      <c r="H233" s="19">
        <v>81.622</v>
      </c>
      <c r="I233">
        <f t="shared" si="24"/>
        <v>5.2</v>
      </c>
      <c r="J233">
        <f t="shared" si="25"/>
        <v>5.9749999999999996</v>
      </c>
      <c r="K233">
        <f t="shared" si="26"/>
        <v>80.947000000000003</v>
      </c>
      <c r="L233">
        <f t="shared" si="27"/>
        <v>81.721999999999994</v>
      </c>
      <c r="M233">
        <f t="shared" si="28"/>
        <v>0.77499999999999147</v>
      </c>
      <c r="N233">
        <f t="shared" si="29"/>
        <v>79.784500000000008</v>
      </c>
      <c r="O233">
        <f t="shared" si="30"/>
        <v>82.884499999999974</v>
      </c>
      <c r="P233" t="str">
        <f t="shared" si="31"/>
        <v/>
      </c>
    </row>
    <row r="234" spans="1:16">
      <c r="A234" s="19" t="s">
        <v>25</v>
      </c>
      <c r="B234" s="19" t="s">
        <v>26</v>
      </c>
      <c r="C234" s="19" t="s">
        <v>27</v>
      </c>
      <c r="D234" s="20">
        <v>40756</v>
      </c>
      <c r="E234" s="19">
        <v>86.921999999999997</v>
      </c>
      <c r="F234" s="19" t="s">
        <v>113</v>
      </c>
      <c r="G234" s="19">
        <v>5.3</v>
      </c>
      <c r="H234" s="19">
        <v>81.622</v>
      </c>
      <c r="I234">
        <f t="shared" si="24"/>
        <v>5.2</v>
      </c>
      <c r="J234">
        <f t="shared" si="25"/>
        <v>5.9749999999999996</v>
      </c>
      <c r="K234">
        <f t="shared" si="26"/>
        <v>80.947000000000003</v>
      </c>
      <c r="L234">
        <f t="shared" si="27"/>
        <v>81.721999999999994</v>
      </c>
      <c r="M234">
        <f t="shared" si="28"/>
        <v>0.77499999999999147</v>
      </c>
      <c r="N234">
        <f t="shared" si="29"/>
        <v>79.784500000000008</v>
      </c>
      <c r="O234">
        <f t="shared" si="30"/>
        <v>82.884499999999974</v>
      </c>
      <c r="P234" t="str">
        <f t="shared" si="31"/>
        <v/>
      </c>
    </row>
    <row r="235" spans="1:16">
      <c r="A235" s="19" t="s">
        <v>25</v>
      </c>
      <c r="B235" s="19" t="s">
        <v>26</v>
      </c>
      <c r="C235" s="19" t="s">
        <v>27</v>
      </c>
      <c r="D235" s="20">
        <v>40787</v>
      </c>
      <c r="E235" s="19">
        <v>86.921999999999997</v>
      </c>
      <c r="F235" s="19" t="s">
        <v>113</v>
      </c>
      <c r="G235" s="19">
        <v>5.3</v>
      </c>
      <c r="H235" s="19">
        <v>81.622</v>
      </c>
      <c r="I235">
        <f t="shared" si="24"/>
        <v>5.2</v>
      </c>
      <c r="J235">
        <f t="shared" si="25"/>
        <v>5.9749999999999996</v>
      </c>
      <c r="K235">
        <f t="shared" si="26"/>
        <v>80.947000000000003</v>
      </c>
      <c r="L235">
        <f t="shared" si="27"/>
        <v>81.721999999999994</v>
      </c>
      <c r="M235">
        <f t="shared" si="28"/>
        <v>0.77499999999999147</v>
      </c>
      <c r="N235">
        <f t="shared" si="29"/>
        <v>79.784500000000008</v>
      </c>
      <c r="O235">
        <f t="shared" si="30"/>
        <v>82.884499999999974</v>
      </c>
      <c r="P235" t="str">
        <f t="shared" si="31"/>
        <v/>
      </c>
    </row>
    <row r="236" spans="1:16">
      <c r="A236" s="19" t="s">
        <v>25</v>
      </c>
      <c r="B236" s="19" t="s">
        <v>26</v>
      </c>
      <c r="C236" s="19" t="s">
        <v>27</v>
      </c>
      <c r="D236" s="20">
        <v>40817</v>
      </c>
      <c r="E236" s="19">
        <v>86.921999999999997</v>
      </c>
      <c r="F236" s="19" t="s">
        <v>113</v>
      </c>
      <c r="G236" s="19">
        <v>5.4</v>
      </c>
      <c r="H236" s="19">
        <v>81.522000000000006</v>
      </c>
      <c r="I236">
        <f t="shared" si="24"/>
        <v>5.2</v>
      </c>
      <c r="J236">
        <f t="shared" si="25"/>
        <v>5.9749999999999996</v>
      </c>
      <c r="K236">
        <f t="shared" si="26"/>
        <v>80.947000000000003</v>
      </c>
      <c r="L236">
        <f t="shared" si="27"/>
        <v>81.721999999999994</v>
      </c>
      <c r="M236">
        <f t="shared" si="28"/>
        <v>0.77499999999999147</v>
      </c>
      <c r="N236">
        <f t="shared" si="29"/>
        <v>79.784500000000008</v>
      </c>
      <c r="O236">
        <f t="shared" si="30"/>
        <v>82.884499999999974</v>
      </c>
      <c r="P236" t="str">
        <f t="shared" si="31"/>
        <v/>
      </c>
    </row>
    <row r="237" spans="1:16">
      <c r="A237" s="19" t="s">
        <v>25</v>
      </c>
      <c r="B237" s="19" t="s">
        <v>26</v>
      </c>
      <c r="C237" s="19" t="s">
        <v>27</v>
      </c>
      <c r="D237" s="20">
        <v>40848</v>
      </c>
      <c r="E237" s="19">
        <v>86.921999999999997</v>
      </c>
      <c r="F237" s="19" t="s">
        <v>113</v>
      </c>
      <c r="G237" s="19">
        <v>5.45</v>
      </c>
      <c r="H237" s="19">
        <v>81.471999999999994</v>
      </c>
      <c r="I237">
        <f t="shared" si="24"/>
        <v>5.2</v>
      </c>
      <c r="J237">
        <f t="shared" si="25"/>
        <v>5.9749999999999996</v>
      </c>
      <c r="K237">
        <f t="shared" si="26"/>
        <v>80.947000000000003</v>
      </c>
      <c r="L237">
        <f t="shared" si="27"/>
        <v>81.721999999999994</v>
      </c>
      <c r="M237">
        <f t="shared" si="28"/>
        <v>0.77499999999999147</v>
      </c>
      <c r="N237">
        <f t="shared" si="29"/>
        <v>79.784500000000008</v>
      </c>
      <c r="O237">
        <f t="shared" si="30"/>
        <v>82.884499999999974</v>
      </c>
      <c r="P237" t="str">
        <f t="shared" si="31"/>
        <v/>
      </c>
    </row>
    <row r="238" spans="1:16">
      <c r="A238" s="19" t="s">
        <v>25</v>
      </c>
      <c r="B238" s="19" t="s">
        <v>26</v>
      </c>
      <c r="C238" s="19" t="s">
        <v>27</v>
      </c>
      <c r="D238" s="20">
        <v>40878</v>
      </c>
      <c r="E238" s="19">
        <v>86.921999999999997</v>
      </c>
      <c r="F238" s="19" t="s">
        <v>113</v>
      </c>
      <c r="G238" s="19">
        <v>5.4</v>
      </c>
      <c r="H238" s="19">
        <v>81.522000000000006</v>
      </c>
      <c r="I238">
        <f t="shared" si="24"/>
        <v>5.2</v>
      </c>
      <c r="J238">
        <f t="shared" si="25"/>
        <v>5.9749999999999996</v>
      </c>
      <c r="K238">
        <f t="shared" si="26"/>
        <v>80.947000000000003</v>
      </c>
      <c r="L238">
        <f t="shared" si="27"/>
        <v>81.721999999999994</v>
      </c>
      <c r="M238">
        <f t="shared" si="28"/>
        <v>0.77499999999999147</v>
      </c>
      <c r="N238">
        <f t="shared" si="29"/>
        <v>79.784500000000008</v>
      </c>
      <c r="O238">
        <f t="shared" si="30"/>
        <v>82.884499999999974</v>
      </c>
      <c r="P238" t="str">
        <f t="shared" si="31"/>
        <v/>
      </c>
    </row>
    <row r="239" spans="1:16">
      <c r="A239" s="19" t="s">
        <v>25</v>
      </c>
      <c r="B239" s="19" t="s">
        <v>26</v>
      </c>
      <c r="C239" s="19" t="s">
        <v>27</v>
      </c>
      <c r="D239" s="20">
        <v>40909</v>
      </c>
      <c r="E239" s="19">
        <v>86.921999999999997</v>
      </c>
      <c r="F239" s="19" t="s">
        <v>113</v>
      </c>
      <c r="G239" s="19">
        <v>5.55</v>
      </c>
      <c r="H239" s="19">
        <v>81.372</v>
      </c>
      <c r="I239">
        <f t="shared" si="24"/>
        <v>5.2</v>
      </c>
      <c r="J239">
        <f t="shared" si="25"/>
        <v>5.9749999999999996</v>
      </c>
      <c r="K239">
        <f t="shared" si="26"/>
        <v>80.947000000000003</v>
      </c>
      <c r="L239">
        <f t="shared" si="27"/>
        <v>81.721999999999994</v>
      </c>
      <c r="M239">
        <f t="shared" si="28"/>
        <v>0.77499999999999147</v>
      </c>
      <c r="N239">
        <f t="shared" si="29"/>
        <v>79.784500000000008</v>
      </c>
      <c r="O239">
        <f t="shared" si="30"/>
        <v>82.884499999999974</v>
      </c>
      <c r="P239" t="str">
        <f t="shared" si="31"/>
        <v/>
      </c>
    </row>
    <row r="240" spans="1:16">
      <c r="A240" s="19" t="s">
        <v>25</v>
      </c>
      <c r="B240" s="19" t="s">
        <v>26</v>
      </c>
      <c r="C240" s="19" t="s">
        <v>27</v>
      </c>
      <c r="D240" s="20">
        <v>40940</v>
      </c>
      <c r="E240" s="19">
        <v>86.921999999999997</v>
      </c>
      <c r="F240" s="19" t="s">
        <v>113</v>
      </c>
      <c r="G240" s="19">
        <v>6.15</v>
      </c>
      <c r="H240" s="19">
        <v>80.772000000000006</v>
      </c>
      <c r="I240">
        <f t="shared" si="24"/>
        <v>5.2</v>
      </c>
      <c r="J240">
        <f t="shared" si="25"/>
        <v>5.9749999999999996</v>
      </c>
      <c r="K240">
        <f t="shared" si="26"/>
        <v>80.947000000000003</v>
      </c>
      <c r="L240">
        <f t="shared" si="27"/>
        <v>81.721999999999994</v>
      </c>
      <c r="M240">
        <f t="shared" si="28"/>
        <v>0.77499999999999147</v>
      </c>
      <c r="N240">
        <f t="shared" si="29"/>
        <v>79.784500000000008</v>
      </c>
      <c r="O240">
        <f t="shared" si="30"/>
        <v>82.884499999999974</v>
      </c>
      <c r="P240" t="str">
        <f t="shared" si="31"/>
        <v/>
      </c>
    </row>
    <row r="241" spans="1:16">
      <c r="A241" s="19" t="s">
        <v>25</v>
      </c>
      <c r="B241" s="19" t="s">
        <v>26</v>
      </c>
      <c r="C241" s="19" t="s">
        <v>27</v>
      </c>
      <c r="D241" s="20">
        <v>40969</v>
      </c>
      <c r="E241" s="19">
        <v>86.921999999999997</v>
      </c>
      <c r="F241" s="19" t="s">
        <v>113</v>
      </c>
      <c r="G241" s="19">
        <v>6.25</v>
      </c>
      <c r="H241" s="19">
        <v>80.671999999999997</v>
      </c>
      <c r="I241">
        <f t="shared" si="24"/>
        <v>5.2</v>
      </c>
      <c r="J241">
        <f t="shared" si="25"/>
        <v>5.9749999999999996</v>
      </c>
      <c r="K241">
        <f t="shared" si="26"/>
        <v>80.947000000000003</v>
      </c>
      <c r="L241">
        <f t="shared" si="27"/>
        <v>81.721999999999994</v>
      </c>
      <c r="M241">
        <f t="shared" si="28"/>
        <v>0.77499999999999147</v>
      </c>
      <c r="N241">
        <f t="shared" si="29"/>
        <v>79.784500000000008</v>
      </c>
      <c r="O241">
        <f t="shared" si="30"/>
        <v>82.884499999999974</v>
      </c>
      <c r="P241" t="str">
        <f t="shared" si="31"/>
        <v/>
      </c>
    </row>
    <row r="242" spans="1:16">
      <c r="A242" s="19" t="s">
        <v>25</v>
      </c>
      <c r="B242" s="19" t="s">
        <v>26</v>
      </c>
      <c r="C242" s="19" t="s">
        <v>27</v>
      </c>
      <c r="D242" s="20">
        <v>41000</v>
      </c>
      <c r="E242" s="19">
        <v>86.921999999999997</v>
      </c>
      <c r="F242" s="19" t="s">
        <v>113</v>
      </c>
      <c r="G242" s="19">
        <v>6.6</v>
      </c>
      <c r="H242" s="19">
        <v>80.322000000000003</v>
      </c>
      <c r="I242">
        <f t="shared" si="24"/>
        <v>5.2</v>
      </c>
      <c r="J242">
        <f t="shared" si="25"/>
        <v>5.9749999999999996</v>
      </c>
      <c r="K242">
        <f t="shared" si="26"/>
        <v>80.947000000000003</v>
      </c>
      <c r="L242">
        <f t="shared" si="27"/>
        <v>81.721999999999994</v>
      </c>
      <c r="M242">
        <f t="shared" si="28"/>
        <v>0.77499999999999147</v>
      </c>
      <c r="N242">
        <f t="shared" si="29"/>
        <v>79.784500000000008</v>
      </c>
      <c r="O242">
        <f t="shared" si="30"/>
        <v>82.884499999999974</v>
      </c>
      <c r="P242" t="str">
        <f t="shared" si="31"/>
        <v/>
      </c>
    </row>
    <row r="243" spans="1:16">
      <c r="A243" s="19" t="s">
        <v>25</v>
      </c>
      <c r="B243" s="19" t="s">
        <v>26</v>
      </c>
      <c r="C243" s="19" t="s">
        <v>27</v>
      </c>
      <c r="D243" s="20">
        <v>41030</v>
      </c>
      <c r="E243" s="19">
        <v>86.921999999999997</v>
      </c>
      <c r="F243" s="19" t="s">
        <v>113</v>
      </c>
      <c r="G243" s="19">
        <v>6.6</v>
      </c>
      <c r="H243" s="19">
        <v>80.322000000000003</v>
      </c>
      <c r="I243">
        <f t="shared" si="24"/>
        <v>5.2</v>
      </c>
      <c r="J243">
        <f t="shared" si="25"/>
        <v>5.9749999999999996</v>
      </c>
      <c r="K243">
        <f t="shared" si="26"/>
        <v>80.947000000000003</v>
      </c>
      <c r="L243">
        <f t="shared" si="27"/>
        <v>81.721999999999994</v>
      </c>
      <c r="M243">
        <f t="shared" si="28"/>
        <v>0.77499999999999147</v>
      </c>
      <c r="N243">
        <f t="shared" si="29"/>
        <v>79.784500000000008</v>
      </c>
      <c r="O243">
        <f t="shared" si="30"/>
        <v>82.884499999999974</v>
      </c>
      <c r="P243" t="str">
        <f t="shared" si="31"/>
        <v/>
      </c>
    </row>
    <row r="244" spans="1:16">
      <c r="A244" s="19" t="s">
        <v>25</v>
      </c>
      <c r="B244" s="19" t="s">
        <v>26</v>
      </c>
      <c r="C244" s="19" t="s">
        <v>27</v>
      </c>
      <c r="D244" s="20">
        <v>41061</v>
      </c>
      <c r="E244" s="19">
        <v>86.921999999999997</v>
      </c>
      <c r="F244" s="19" t="s">
        <v>113</v>
      </c>
      <c r="G244" s="19">
        <v>6.45</v>
      </c>
      <c r="H244" s="19">
        <v>80.471999999999994</v>
      </c>
      <c r="I244">
        <f t="shared" si="24"/>
        <v>5.2</v>
      </c>
      <c r="J244">
        <f t="shared" si="25"/>
        <v>5.9749999999999996</v>
      </c>
      <c r="K244">
        <f t="shared" si="26"/>
        <v>80.947000000000003</v>
      </c>
      <c r="L244">
        <f t="shared" si="27"/>
        <v>81.721999999999994</v>
      </c>
      <c r="M244">
        <f t="shared" si="28"/>
        <v>0.77499999999999147</v>
      </c>
      <c r="N244">
        <f t="shared" si="29"/>
        <v>79.784500000000008</v>
      </c>
      <c r="O244">
        <f t="shared" si="30"/>
        <v>82.884499999999974</v>
      </c>
      <c r="P244" t="str">
        <f t="shared" si="31"/>
        <v/>
      </c>
    </row>
    <row r="245" spans="1:16">
      <c r="A245" s="19" t="s">
        <v>25</v>
      </c>
      <c r="B245" s="19" t="s">
        <v>26</v>
      </c>
      <c r="C245" s="19" t="s">
        <v>27</v>
      </c>
      <c r="D245" s="20">
        <v>41091</v>
      </c>
      <c r="E245" s="19">
        <v>86.921999999999997</v>
      </c>
      <c r="F245" s="19" t="s">
        <v>113</v>
      </c>
      <c r="G245" s="19">
        <v>6.4</v>
      </c>
      <c r="H245" s="19">
        <v>80.522000000000006</v>
      </c>
      <c r="I245">
        <f t="shared" si="24"/>
        <v>5.2</v>
      </c>
      <c r="J245">
        <f t="shared" si="25"/>
        <v>5.9749999999999996</v>
      </c>
      <c r="K245">
        <f t="shared" si="26"/>
        <v>80.947000000000003</v>
      </c>
      <c r="L245">
        <f t="shared" si="27"/>
        <v>81.721999999999994</v>
      </c>
      <c r="M245">
        <f t="shared" si="28"/>
        <v>0.77499999999999147</v>
      </c>
      <c r="N245">
        <f t="shared" si="29"/>
        <v>79.784500000000008</v>
      </c>
      <c r="O245">
        <f t="shared" si="30"/>
        <v>82.884499999999974</v>
      </c>
      <c r="P245" t="str">
        <f t="shared" si="31"/>
        <v/>
      </c>
    </row>
    <row r="246" spans="1:16">
      <c r="A246" s="19" t="s">
        <v>25</v>
      </c>
      <c r="B246" s="19" t="s">
        <v>26</v>
      </c>
      <c r="C246" s="19" t="s">
        <v>27</v>
      </c>
      <c r="D246" s="20">
        <v>41122</v>
      </c>
      <c r="E246" s="19">
        <v>86.921999999999997</v>
      </c>
      <c r="F246" s="19" t="s">
        <v>113</v>
      </c>
      <c r="G246" s="19">
        <v>6.5</v>
      </c>
      <c r="H246" s="19">
        <v>80.421999999999997</v>
      </c>
      <c r="I246">
        <f t="shared" si="24"/>
        <v>5.2</v>
      </c>
      <c r="J246">
        <f t="shared" si="25"/>
        <v>5.9749999999999996</v>
      </c>
      <c r="K246">
        <f t="shared" si="26"/>
        <v>80.947000000000003</v>
      </c>
      <c r="L246">
        <f t="shared" si="27"/>
        <v>81.721999999999994</v>
      </c>
      <c r="M246">
        <f t="shared" si="28"/>
        <v>0.77499999999999147</v>
      </c>
      <c r="N246">
        <f t="shared" si="29"/>
        <v>79.784500000000008</v>
      </c>
      <c r="O246">
        <f t="shared" si="30"/>
        <v>82.884499999999974</v>
      </c>
      <c r="P246" t="str">
        <f t="shared" si="31"/>
        <v/>
      </c>
    </row>
    <row r="247" spans="1:16">
      <c r="A247" s="19" t="s">
        <v>25</v>
      </c>
      <c r="B247" s="19" t="s">
        <v>26</v>
      </c>
      <c r="C247" s="19" t="s">
        <v>27</v>
      </c>
      <c r="D247" s="20">
        <v>41153</v>
      </c>
      <c r="E247" s="19">
        <v>86.921999999999997</v>
      </c>
      <c r="F247" s="19" t="s">
        <v>113</v>
      </c>
      <c r="G247" s="19">
        <v>6.4</v>
      </c>
      <c r="H247" s="19">
        <v>80.522000000000006</v>
      </c>
      <c r="I247">
        <f t="shared" si="24"/>
        <v>5.2</v>
      </c>
      <c r="J247">
        <f t="shared" si="25"/>
        <v>5.9749999999999996</v>
      </c>
      <c r="K247">
        <f t="shared" si="26"/>
        <v>80.947000000000003</v>
      </c>
      <c r="L247">
        <f t="shared" si="27"/>
        <v>81.721999999999994</v>
      </c>
      <c r="M247">
        <f t="shared" si="28"/>
        <v>0.77499999999999147</v>
      </c>
      <c r="N247">
        <f t="shared" si="29"/>
        <v>79.784500000000008</v>
      </c>
      <c r="O247">
        <f t="shared" si="30"/>
        <v>82.884499999999974</v>
      </c>
      <c r="P247" t="str">
        <f t="shared" si="31"/>
        <v/>
      </c>
    </row>
    <row r="248" spans="1:16">
      <c r="A248" s="19" t="s">
        <v>25</v>
      </c>
      <c r="B248" s="19" t="s">
        <v>26</v>
      </c>
      <c r="C248" s="19" t="s">
        <v>27</v>
      </c>
      <c r="D248" s="20">
        <v>41183</v>
      </c>
      <c r="E248" s="19">
        <v>86.921999999999997</v>
      </c>
      <c r="F248" s="19" t="s">
        <v>113</v>
      </c>
      <c r="G248" s="19">
        <v>5.9</v>
      </c>
      <c r="H248" s="19">
        <v>81.022000000000006</v>
      </c>
      <c r="I248">
        <f t="shared" si="24"/>
        <v>5.2</v>
      </c>
      <c r="J248">
        <f t="shared" si="25"/>
        <v>5.9749999999999996</v>
      </c>
      <c r="K248">
        <f t="shared" si="26"/>
        <v>80.947000000000003</v>
      </c>
      <c r="L248">
        <f t="shared" si="27"/>
        <v>81.721999999999994</v>
      </c>
      <c r="M248">
        <f t="shared" si="28"/>
        <v>0.77499999999999147</v>
      </c>
      <c r="N248">
        <f t="shared" si="29"/>
        <v>79.784500000000008</v>
      </c>
      <c r="O248">
        <f t="shared" si="30"/>
        <v>82.884499999999974</v>
      </c>
      <c r="P248" t="str">
        <f t="shared" si="31"/>
        <v/>
      </c>
    </row>
    <row r="249" spans="1:16">
      <c r="A249" s="19" t="s">
        <v>25</v>
      </c>
      <c r="B249" s="19" t="s">
        <v>26</v>
      </c>
      <c r="C249" s="19" t="s">
        <v>27</v>
      </c>
      <c r="D249" s="20">
        <v>41214</v>
      </c>
      <c r="E249" s="19">
        <v>86.921999999999997</v>
      </c>
      <c r="F249" s="19" t="s">
        <v>113</v>
      </c>
      <c r="G249" s="19">
        <v>6.2</v>
      </c>
      <c r="H249" s="19">
        <v>80.721999999999994</v>
      </c>
      <c r="I249">
        <f t="shared" si="24"/>
        <v>5.2</v>
      </c>
      <c r="J249">
        <f t="shared" si="25"/>
        <v>5.9749999999999996</v>
      </c>
      <c r="K249">
        <f t="shared" si="26"/>
        <v>80.947000000000003</v>
      </c>
      <c r="L249">
        <f t="shared" si="27"/>
        <v>81.721999999999994</v>
      </c>
      <c r="M249">
        <f t="shared" si="28"/>
        <v>0.77499999999999147</v>
      </c>
      <c r="N249">
        <f t="shared" si="29"/>
        <v>79.784500000000008</v>
      </c>
      <c r="O249">
        <f t="shared" si="30"/>
        <v>82.884499999999974</v>
      </c>
      <c r="P249" t="str">
        <f t="shared" si="31"/>
        <v/>
      </c>
    </row>
    <row r="250" spans="1:16">
      <c r="A250" s="19" t="s">
        <v>25</v>
      </c>
      <c r="B250" s="19" t="s">
        <v>26</v>
      </c>
      <c r="C250" s="19" t="s">
        <v>27</v>
      </c>
      <c r="D250" s="20">
        <v>41244</v>
      </c>
      <c r="E250" s="19">
        <v>86.921999999999997</v>
      </c>
      <c r="F250" s="19" t="s">
        <v>113</v>
      </c>
      <c r="G250" s="19">
        <v>5.45</v>
      </c>
      <c r="H250" s="19">
        <v>81.471999999999994</v>
      </c>
      <c r="I250">
        <f t="shared" si="24"/>
        <v>5.2</v>
      </c>
      <c r="J250">
        <f t="shared" si="25"/>
        <v>5.9749999999999996</v>
      </c>
      <c r="K250">
        <f t="shared" si="26"/>
        <v>80.947000000000003</v>
      </c>
      <c r="L250">
        <f t="shared" si="27"/>
        <v>81.721999999999994</v>
      </c>
      <c r="M250">
        <f t="shared" si="28"/>
        <v>0.77499999999999147</v>
      </c>
      <c r="N250">
        <f t="shared" si="29"/>
        <v>79.784500000000008</v>
      </c>
      <c r="O250">
        <f t="shared" si="30"/>
        <v>82.884499999999974</v>
      </c>
      <c r="P250" t="str">
        <f t="shared" si="31"/>
        <v/>
      </c>
    </row>
    <row r="251" spans="1:16">
      <c r="A251" s="19" t="s">
        <v>25</v>
      </c>
      <c r="B251" s="19" t="s">
        <v>26</v>
      </c>
      <c r="C251" s="19" t="s">
        <v>27</v>
      </c>
      <c r="D251" s="20">
        <v>41281</v>
      </c>
      <c r="E251" s="19">
        <v>86.921999999999997</v>
      </c>
      <c r="F251" s="19" t="s">
        <v>113</v>
      </c>
      <c r="G251" s="19">
        <v>5.5</v>
      </c>
      <c r="H251" s="19">
        <v>81.421999999999997</v>
      </c>
      <c r="I251">
        <f t="shared" si="24"/>
        <v>5.2</v>
      </c>
      <c r="J251">
        <f t="shared" si="25"/>
        <v>5.9749999999999996</v>
      </c>
      <c r="K251">
        <f t="shared" si="26"/>
        <v>80.947000000000003</v>
      </c>
      <c r="L251">
        <f t="shared" si="27"/>
        <v>81.721999999999994</v>
      </c>
      <c r="M251">
        <f t="shared" si="28"/>
        <v>0.77499999999999147</v>
      </c>
      <c r="N251">
        <f t="shared" si="29"/>
        <v>79.784500000000008</v>
      </c>
      <c r="O251">
        <f t="shared" si="30"/>
        <v>82.884499999999974</v>
      </c>
      <c r="P251" t="str">
        <f t="shared" si="31"/>
        <v/>
      </c>
    </row>
    <row r="252" spans="1:16">
      <c r="A252" s="19" t="s">
        <v>25</v>
      </c>
      <c r="B252" s="19" t="s">
        <v>26</v>
      </c>
      <c r="C252" s="19" t="s">
        <v>27</v>
      </c>
      <c r="D252" s="20">
        <v>41306</v>
      </c>
      <c r="E252" s="19">
        <v>86.921999999999997</v>
      </c>
      <c r="F252" s="19" t="s">
        <v>113</v>
      </c>
      <c r="G252" s="19">
        <v>5.45</v>
      </c>
      <c r="H252" s="19">
        <v>81.471999999999994</v>
      </c>
      <c r="I252">
        <f t="shared" si="24"/>
        <v>5.2</v>
      </c>
      <c r="J252">
        <f t="shared" si="25"/>
        <v>5.9749999999999996</v>
      </c>
      <c r="K252">
        <f t="shared" si="26"/>
        <v>80.947000000000003</v>
      </c>
      <c r="L252">
        <f t="shared" si="27"/>
        <v>81.721999999999994</v>
      </c>
      <c r="M252">
        <f t="shared" si="28"/>
        <v>0.77499999999999147</v>
      </c>
      <c r="N252">
        <f t="shared" si="29"/>
        <v>79.784500000000008</v>
      </c>
      <c r="O252">
        <f t="shared" si="30"/>
        <v>82.884499999999974</v>
      </c>
      <c r="P252" t="str">
        <f t="shared" si="31"/>
        <v/>
      </c>
    </row>
    <row r="253" spans="1:16">
      <c r="A253" s="19" t="s">
        <v>25</v>
      </c>
      <c r="B253" s="19" t="s">
        <v>26</v>
      </c>
      <c r="C253" s="19" t="s">
        <v>27</v>
      </c>
      <c r="D253" s="20">
        <v>41334</v>
      </c>
      <c r="E253" s="19">
        <v>86.921999999999997</v>
      </c>
      <c r="F253" s="19" t="s">
        <v>113</v>
      </c>
      <c r="G253" s="19">
        <v>5.5</v>
      </c>
      <c r="H253" s="19">
        <v>81.421999999999997</v>
      </c>
      <c r="I253">
        <f t="shared" si="24"/>
        <v>5.2</v>
      </c>
      <c r="J253">
        <f t="shared" si="25"/>
        <v>5.9749999999999996</v>
      </c>
      <c r="K253">
        <f t="shared" si="26"/>
        <v>80.947000000000003</v>
      </c>
      <c r="L253">
        <f t="shared" si="27"/>
        <v>81.721999999999994</v>
      </c>
      <c r="M253">
        <f t="shared" si="28"/>
        <v>0.77499999999999147</v>
      </c>
      <c r="N253">
        <f t="shared" si="29"/>
        <v>79.784500000000008</v>
      </c>
      <c r="O253">
        <f t="shared" si="30"/>
        <v>82.884499999999974</v>
      </c>
      <c r="P253" t="str">
        <f t="shared" si="31"/>
        <v/>
      </c>
    </row>
    <row r="254" spans="1:16">
      <c r="A254" s="19" t="s">
        <v>25</v>
      </c>
      <c r="B254" s="19" t="s">
        <v>26</v>
      </c>
      <c r="C254" s="19" t="s">
        <v>27</v>
      </c>
      <c r="D254" s="20">
        <v>41365</v>
      </c>
      <c r="E254" s="19">
        <v>86.921999999999997</v>
      </c>
      <c r="F254" s="19" t="s">
        <v>113</v>
      </c>
      <c r="G254" s="19">
        <v>5.4</v>
      </c>
      <c r="H254" s="19">
        <v>81.522000000000006</v>
      </c>
      <c r="I254">
        <f t="shared" si="24"/>
        <v>5.2</v>
      </c>
      <c r="J254">
        <f t="shared" si="25"/>
        <v>5.9749999999999996</v>
      </c>
      <c r="K254">
        <f t="shared" si="26"/>
        <v>80.947000000000003</v>
      </c>
      <c r="L254">
        <f t="shared" si="27"/>
        <v>81.721999999999994</v>
      </c>
      <c r="M254">
        <f t="shared" si="28"/>
        <v>0.77499999999999147</v>
      </c>
      <c r="N254">
        <f t="shared" si="29"/>
        <v>79.784500000000008</v>
      </c>
      <c r="O254">
        <f t="shared" si="30"/>
        <v>82.884499999999974</v>
      </c>
      <c r="P254" t="str">
        <f t="shared" si="31"/>
        <v/>
      </c>
    </row>
    <row r="255" spans="1:16">
      <c r="A255" s="19" t="s">
        <v>25</v>
      </c>
      <c r="B255" s="19" t="s">
        <v>26</v>
      </c>
      <c r="C255" s="19" t="s">
        <v>27</v>
      </c>
      <c r="D255" s="20">
        <v>41395</v>
      </c>
      <c r="E255" s="19">
        <v>86.921999999999997</v>
      </c>
      <c r="F255" s="19" t="s">
        <v>113</v>
      </c>
      <c r="G255" s="19">
        <v>5.4</v>
      </c>
      <c r="H255" s="19">
        <v>81.522000000000006</v>
      </c>
      <c r="I255">
        <f t="shared" si="24"/>
        <v>5.2</v>
      </c>
      <c r="J255">
        <f t="shared" si="25"/>
        <v>5.9749999999999996</v>
      </c>
      <c r="K255">
        <f t="shared" si="26"/>
        <v>80.947000000000003</v>
      </c>
      <c r="L255">
        <f t="shared" si="27"/>
        <v>81.721999999999994</v>
      </c>
      <c r="M255">
        <f t="shared" si="28"/>
        <v>0.77499999999999147</v>
      </c>
      <c r="N255">
        <f t="shared" si="29"/>
        <v>79.784500000000008</v>
      </c>
      <c r="O255">
        <f t="shared" si="30"/>
        <v>82.884499999999974</v>
      </c>
      <c r="P255" t="str">
        <f t="shared" si="31"/>
        <v/>
      </c>
    </row>
    <row r="256" spans="1:16">
      <c r="A256" s="19" t="s">
        <v>25</v>
      </c>
      <c r="B256" s="19" t="s">
        <v>26</v>
      </c>
      <c r="C256" s="19" t="s">
        <v>27</v>
      </c>
      <c r="D256" s="20">
        <v>41428</v>
      </c>
      <c r="E256" s="19">
        <v>86.921999999999997</v>
      </c>
      <c r="F256" s="19" t="s">
        <v>113</v>
      </c>
      <c r="G256" s="19">
        <v>5.6</v>
      </c>
      <c r="H256" s="19">
        <v>81.322000000000003</v>
      </c>
      <c r="I256">
        <f t="shared" si="24"/>
        <v>5.2</v>
      </c>
      <c r="J256">
        <f t="shared" si="25"/>
        <v>5.9749999999999996</v>
      </c>
      <c r="K256">
        <f t="shared" si="26"/>
        <v>80.947000000000003</v>
      </c>
      <c r="L256">
        <f t="shared" si="27"/>
        <v>81.721999999999994</v>
      </c>
      <c r="M256">
        <f t="shared" si="28"/>
        <v>0.77499999999999147</v>
      </c>
      <c r="N256">
        <f t="shared" si="29"/>
        <v>79.784500000000008</v>
      </c>
      <c r="O256">
        <f t="shared" si="30"/>
        <v>82.884499999999974</v>
      </c>
      <c r="P256" t="str">
        <f t="shared" si="31"/>
        <v/>
      </c>
    </row>
    <row r="257" spans="1:16">
      <c r="A257" s="19" t="s">
        <v>25</v>
      </c>
      <c r="B257" s="19" t="s">
        <v>26</v>
      </c>
      <c r="C257" s="19" t="s">
        <v>27</v>
      </c>
      <c r="D257" s="20">
        <v>41456</v>
      </c>
      <c r="E257" s="19">
        <v>86.921999999999997</v>
      </c>
      <c r="F257" s="19" t="s">
        <v>113</v>
      </c>
      <c r="G257" s="19">
        <v>5.6</v>
      </c>
      <c r="H257" s="19">
        <v>81.322000000000003</v>
      </c>
      <c r="I257">
        <f t="shared" si="24"/>
        <v>5.2</v>
      </c>
      <c r="J257">
        <f t="shared" si="25"/>
        <v>5.9749999999999996</v>
      </c>
      <c r="K257">
        <f t="shared" si="26"/>
        <v>80.947000000000003</v>
      </c>
      <c r="L257">
        <f t="shared" si="27"/>
        <v>81.721999999999994</v>
      </c>
      <c r="M257">
        <f t="shared" si="28"/>
        <v>0.77499999999999147</v>
      </c>
      <c r="N257">
        <f t="shared" si="29"/>
        <v>79.784500000000008</v>
      </c>
      <c r="O257">
        <f t="shared" si="30"/>
        <v>82.884499999999974</v>
      </c>
      <c r="P257" t="str">
        <f t="shared" si="31"/>
        <v/>
      </c>
    </row>
    <row r="258" spans="1:16">
      <c r="A258" s="19" t="s">
        <v>25</v>
      </c>
      <c r="B258" s="19" t="s">
        <v>26</v>
      </c>
      <c r="C258" s="19" t="s">
        <v>27</v>
      </c>
      <c r="D258" s="20">
        <v>41487</v>
      </c>
      <c r="E258" s="19">
        <v>86.921999999999997</v>
      </c>
      <c r="F258" s="19" t="s">
        <v>113</v>
      </c>
      <c r="G258" s="19">
        <v>5.4</v>
      </c>
      <c r="H258" s="19">
        <v>81.522000000000006</v>
      </c>
      <c r="I258">
        <f t="shared" si="24"/>
        <v>5.2</v>
      </c>
      <c r="J258">
        <f t="shared" si="25"/>
        <v>5.9749999999999996</v>
      </c>
      <c r="K258">
        <f t="shared" si="26"/>
        <v>80.947000000000003</v>
      </c>
      <c r="L258">
        <f t="shared" si="27"/>
        <v>81.721999999999994</v>
      </c>
      <c r="M258">
        <f t="shared" si="28"/>
        <v>0.77499999999999147</v>
      </c>
      <c r="N258">
        <f t="shared" si="29"/>
        <v>79.784500000000008</v>
      </c>
      <c r="O258">
        <f t="shared" si="30"/>
        <v>82.884499999999974</v>
      </c>
      <c r="P258" t="str">
        <f t="shared" si="31"/>
        <v/>
      </c>
    </row>
    <row r="259" spans="1:16">
      <c r="A259" s="19" t="s">
        <v>25</v>
      </c>
      <c r="B259" s="19" t="s">
        <v>26</v>
      </c>
      <c r="C259" s="19" t="s">
        <v>27</v>
      </c>
      <c r="D259" s="20">
        <v>41519</v>
      </c>
      <c r="E259" s="19">
        <v>86.921999999999997</v>
      </c>
      <c r="F259" s="19" t="s">
        <v>113</v>
      </c>
      <c r="G259" s="19">
        <v>5.6</v>
      </c>
      <c r="H259" s="19">
        <v>81.322000000000003</v>
      </c>
      <c r="I259">
        <f t="shared" ref="I259:I322" si="32">VLOOKUP($C259,$S$1:$W$42,2,FALSE)</f>
        <v>5.2</v>
      </c>
      <c r="J259">
        <f t="shared" ref="J259:J322" si="33">VLOOKUP($C259,$S$1:$W$42,3,FALSE)</f>
        <v>5.9749999999999996</v>
      </c>
      <c r="K259">
        <f t="shared" ref="K259:K322" si="34">VLOOKUP($C259,$S$1:$W$42,4,FALSE)</f>
        <v>80.947000000000003</v>
      </c>
      <c r="L259">
        <f t="shared" ref="L259:L322" si="35">VLOOKUP($C259,$S$1:$W$42,5,FALSE)</f>
        <v>81.721999999999994</v>
      </c>
      <c r="M259">
        <f t="shared" ref="M259:M322" si="36">L259-K259</f>
        <v>0.77499999999999147</v>
      </c>
      <c r="N259">
        <f t="shared" ref="N259:N322" si="37">K259-M259*1.5</f>
        <v>79.784500000000008</v>
      </c>
      <c r="O259">
        <f t="shared" ref="O259:O322" si="38">L259+M259*1.5</f>
        <v>82.884499999999974</v>
      </c>
      <c r="P259" t="str">
        <f t="shared" ref="P259:P322" si="39">IF(OR(H259&lt;N259,H259&gt;O259), "OUTLIER", "")</f>
        <v/>
      </c>
    </row>
    <row r="260" spans="1:16">
      <c r="A260" s="19" t="s">
        <v>25</v>
      </c>
      <c r="B260" s="19" t="s">
        <v>26</v>
      </c>
      <c r="C260" s="19" t="s">
        <v>27</v>
      </c>
      <c r="D260" s="20">
        <v>41548</v>
      </c>
      <c r="E260" s="19">
        <v>86.921999999999997</v>
      </c>
      <c r="F260" s="19" t="s">
        <v>113</v>
      </c>
      <c r="G260" s="19">
        <v>5.6</v>
      </c>
      <c r="H260" s="19">
        <v>81.322000000000003</v>
      </c>
      <c r="I260">
        <f t="shared" si="32"/>
        <v>5.2</v>
      </c>
      <c r="J260">
        <f t="shared" si="33"/>
        <v>5.9749999999999996</v>
      </c>
      <c r="K260">
        <f t="shared" si="34"/>
        <v>80.947000000000003</v>
      </c>
      <c r="L260">
        <f t="shared" si="35"/>
        <v>81.721999999999994</v>
      </c>
      <c r="M260">
        <f t="shared" si="36"/>
        <v>0.77499999999999147</v>
      </c>
      <c r="N260">
        <f t="shared" si="37"/>
        <v>79.784500000000008</v>
      </c>
      <c r="O260">
        <f t="shared" si="38"/>
        <v>82.884499999999974</v>
      </c>
      <c r="P260" t="str">
        <f t="shared" si="39"/>
        <v/>
      </c>
    </row>
    <row r="261" spans="1:16">
      <c r="A261" s="19" t="s">
        <v>25</v>
      </c>
      <c r="B261" s="19" t="s">
        <v>26</v>
      </c>
      <c r="C261" s="19" t="s">
        <v>27</v>
      </c>
      <c r="D261" s="20">
        <v>41582</v>
      </c>
      <c r="E261" s="19">
        <v>86.921999999999997</v>
      </c>
      <c r="F261" s="19" t="s">
        <v>113</v>
      </c>
      <c r="G261" s="19">
        <v>5.65</v>
      </c>
      <c r="H261" s="19">
        <v>81.272000000000006</v>
      </c>
      <c r="I261">
        <f t="shared" si="32"/>
        <v>5.2</v>
      </c>
      <c r="J261">
        <f t="shared" si="33"/>
        <v>5.9749999999999996</v>
      </c>
      <c r="K261">
        <f t="shared" si="34"/>
        <v>80.947000000000003</v>
      </c>
      <c r="L261">
        <f t="shared" si="35"/>
        <v>81.721999999999994</v>
      </c>
      <c r="M261">
        <f t="shared" si="36"/>
        <v>0.77499999999999147</v>
      </c>
      <c r="N261">
        <f t="shared" si="37"/>
        <v>79.784500000000008</v>
      </c>
      <c r="O261">
        <f t="shared" si="38"/>
        <v>82.884499999999974</v>
      </c>
      <c r="P261" t="str">
        <f t="shared" si="39"/>
        <v/>
      </c>
    </row>
    <row r="262" spans="1:16">
      <c r="A262" s="19" t="s">
        <v>25</v>
      </c>
      <c r="B262" s="19" t="s">
        <v>26</v>
      </c>
      <c r="C262" s="19" t="s">
        <v>27</v>
      </c>
      <c r="D262" s="20">
        <v>41610</v>
      </c>
      <c r="E262" s="19">
        <v>86.921999999999997</v>
      </c>
      <c r="F262" s="19" t="s">
        <v>113</v>
      </c>
      <c r="G262" s="19">
        <v>6</v>
      </c>
      <c r="H262" s="19">
        <v>80.921999999999997</v>
      </c>
      <c r="I262">
        <f t="shared" si="32"/>
        <v>5.2</v>
      </c>
      <c r="J262">
        <f t="shared" si="33"/>
        <v>5.9749999999999996</v>
      </c>
      <c r="K262">
        <f t="shared" si="34"/>
        <v>80.947000000000003</v>
      </c>
      <c r="L262">
        <f t="shared" si="35"/>
        <v>81.721999999999994</v>
      </c>
      <c r="M262">
        <f t="shared" si="36"/>
        <v>0.77499999999999147</v>
      </c>
      <c r="N262">
        <f t="shared" si="37"/>
        <v>79.784500000000008</v>
      </c>
      <c r="O262">
        <f t="shared" si="38"/>
        <v>82.884499999999974</v>
      </c>
      <c r="P262" t="str">
        <f t="shared" si="39"/>
        <v/>
      </c>
    </row>
    <row r="263" spans="1:16">
      <c r="A263" s="19" t="s">
        <v>25</v>
      </c>
      <c r="B263" s="19" t="s">
        <v>26</v>
      </c>
      <c r="C263" s="19" t="s">
        <v>27</v>
      </c>
      <c r="D263" s="20">
        <v>41640</v>
      </c>
      <c r="E263" s="19">
        <v>86.921999999999997</v>
      </c>
      <c r="F263" s="19" t="s">
        <v>113</v>
      </c>
      <c r="G263" s="19">
        <v>6</v>
      </c>
      <c r="H263" s="19">
        <v>80.921999999999997</v>
      </c>
      <c r="I263">
        <f t="shared" si="32"/>
        <v>5.2</v>
      </c>
      <c r="J263">
        <f t="shared" si="33"/>
        <v>5.9749999999999996</v>
      </c>
      <c r="K263">
        <f t="shared" si="34"/>
        <v>80.947000000000003</v>
      </c>
      <c r="L263">
        <f t="shared" si="35"/>
        <v>81.721999999999994</v>
      </c>
      <c r="M263">
        <f t="shared" si="36"/>
        <v>0.77499999999999147</v>
      </c>
      <c r="N263">
        <f t="shared" si="37"/>
        <v>79.784500000000008</v>
      </c>
      <c r="O263">
        <f t="shared" si="38"/>
        <v>82.884499999999974</v>
      </c>
      <c r="P263" t="str">
        <f t="shared" si="39"/>
        <v/>
      </c>
    </row>
    <row r="264" spans="1:16">
      <c r="A264" s="19" t="s">
        <v>25</v>
      </c>
      <c r="B264" s="19" t="s">
        <v>26</v>
      </c>
      <c r="C264" s="19" t="s">
        <v>27</v>
      </c>
      <c r="D264" s="20">
        <v>41671</v>
      </c>
      <c r="E264" s="19">
        <v>86.921999999999997</v>
      </c>
      <c r="F264" s="19" t="s">
        <v>113</v>
      </c>
      <c r="G264" s="19">
        <v>6</v>
      </c>
      <c r="H264" s="19">
        <v>80.921999999999997</v>
      </c>
      <c r="I264">
        <f t="shared" si="32"/>
        <v>5.2</v>
      </c>
      <c r="J264">
        <f t="shared" si="33"/>
        <v>5.9749999999999996</v>
      </c>
      <c r="K264">
        <f t="shared" si="34"/>
        <v>80.947000000000003</v>
      </c>
      <c r="L264">
        <f t="shared" si="35"/>
        <v>81.721999999999994</v>
      </c>
      <c r="M264">
        <f t="shared" si="36"/>
        <v>0.77499999999999147</v>
      </c>
      <c r="N264">
        <f t="shared" si="37"/>
        <v>79.784500000000008</v>
      </c>
      <c r="O264">
        <f t="shared" si="38"/>
        <v>82.884499999999974</v>
      </c>
      <c r="P264" t="str">
        <f t="shared" si="39"/>
        <v/>
      </c>
    </row>
    <row r="265" spans="1:16">
      <c r="A265" s="19" t="s">
        <v>25</v>
      </c>
      <c r="B265" s="19" t="s">
        <v>26</v>
      </c>
      <c r="C265" s="19" t="s">
        <v>27</v>
      </c>
      <c r="D265" s="20">
        <v>41699</v>
      </c>
      <c r="E265" s="19">
        <v>86.921999999999997</v>
      </c>
      <c r="F265" s="19" t="s">
        <v>113</v>
      </c>
      <c r="G265" s="19">
        <v>5.8</v>
      </c>
      <c r="H265" s="19">
        <v>81.122</v>
      </c>
      <c r="I265">
        <f t="shared" si="32"/>
        <v>5.2</v>
      </c>
      <c r="J265">
        <f t="shared" si="33"/>
        <v>5.9749999999999996</v>
      </c>
      <c r="K265">
        <f t="shared" si="34"/>
        <v>80.947000000000003</v>
      </c>
      <c r="L265">
        <f t="shared" si="35"/>
        <v>81.721999999999994</v>
      </c>
      <c r="M265">
        <f t="shared" si="36"/>
        <v>0.77499999999999147</v>
      </c>
      <c r="N265">
        <f t="shared" si="37"/>
        <v>79.784500000000008</v>
      </c>
      <c r="O265">
        <f t="shared" si="38"/>
        <v>82.884499999999974</v>
      </c>
      <c r="P265" t="str">
        <f t="shared" si="39"/>
        <v/>
      </c>
    </row>
    <row r="266" spans="1:16">
      <c r="A266" s="19" t="s">
        <v>25</v>
      </c>
      <c r="B266" s="19" t="s">
        <v>26</v>
      </c>
      <c r="C266" s="19" t="s">
        <v>27</v>
      </c>
      <c r="D266" s="20">
        <v>41730</v>
      </c>
      <c r="E266" s="19">
        <v>86.921999999999997</v>
      </c>
      <c r="F266" s="19" t="s">
        <v>113</v>
      </c>
      <c r="G266" s="19">
        <v>5.7</v>
      </c>
      <c r="H266" s="19">
        <v>81.221999999999994</v>
      </c>
      <c r="I266">
        <f t="shared" si="32"/>
        <v>5.2</v>
      </c>
      <c r="J266">
        <f t="shared" si="33"/>
        <v>5.9749999999999996</v>
      </c>
      <c r="K266">
        <f t="shared" si="34"/>
        <v>80.947000000000003</v>
      </c>
      <c r="L266">
        <f t="shared" si="35"/>
        <v>81.721999999999994</v>
      </c>
      <c r="M266">
        <f t="shared" si="36"/>
        <v>0.77499999999999147</v>
      </c>
      <c r="N266">
        <f t="shared" si="37"/>
        <v>79.784500000000008</v>
      </c>
      <c r="O266">
        <f t="shared" si="38"/>
        <v>82.884499999999974</v>
      </c>
      <c r="P266" t="str">
        <f t="shared" si="39"/>
        <v/>
      </c>
    </row>
    <row r="267" spans="1:16">
      <c r="A267" s="19" t="s">
        <v>25</v>
      </c>
      <c r="B267" s="19" t="s">
        <v>26</v>
      </c>
      <c r="C267" s="19" t="s">
        <v>27</v>
      </c>
      <c r="D267" s="20">
        <v>41760</v>
      </c>
      <c r="E267" s="19">
        <v>86.921999999999997</v>
      </c>
      <c r="F267" s="19" t="s">
        <v>113</v>
      </c>
      <c r="G267" s="19">
        <v>5.8</v>
      </c>
      <c r="H267" s="19">
        <v>81.122</v>
      </c>
      <c r="I267">
        <f t="shared" si="32"/>
        <v>5.2</v>
      </c>
      <c r="J267">
        <f t="shared" si="33"/>
        <v>5.9749999999999996</v>
      </c>
      <c r="K267">
        <f t="shared" si="34"/>
        <v>80.947000000000003</v>
      </c>
      <c r="L267">
        <f t="shared" si="35"/>
        <v>81.721999999999994</v>
      </c>
      <c r="M267">
        <f t="shared" si="36"/>
        <v>0.77499999999999147</v>
      </c>
      <c r="N267">
        <f t="shared" si="37"/>
        <v>79.784500000000008</v>
      </c>
      <c r="O267">
        <f t="shared" si="38"/>
        <v>82.884499999999974</v>
      </c>
      <c r="P267" t="str">
        <f t="shared" si="39"/>
        <v/>
      </c>
    </row>
    <row r="268" spans="1:16">
      <c r="A268" s="19" t="s">
        <v>25</v>
      </c>
      <c r="B268" s="19" t="s">
        <v>26</v>
      </c>
      <c r="C268" s="19" t="s">
        <v>27</v>
      </c>
      <c r="D268" s="20">
        <v>41806</v>
      </c>
      <c r="E268" s="19">
        <v>86.921999999999997</v>
      </c>
      <c r="F268" s="19" t="s">
        <v>113</v>
      </c>
      <c r="G268" s="19">
        <v>5</v>
      </c>
      <c r="H268" s="19">
        <v>81.921999999999997</v>
      </c>
      <c r="I268">
        <f t="shared" si="32"/>
        <v>5.2</v>
      </c>
      <c r="J268">
        <f t="shared" si="33"/>
        <v>5.9749999999999996</v>
      </c>
      <c r="K268">
        <f t="shared" si="34"/>
        <v>80.947000000000003</v>
      </c>
      <c r="L268">
        <f t="shared" si="35"/>
        <v>81.721999999999994</v>
      </c>
      <c r="M268">
        <f t="shared" si="36"/>
        <v>0.77499999999999147</v>
      </c>
      <c r="N268">
        <f t="shared" si="37"/>
        <v>79.784500000000008</v>
      </c>
      <c r="O268">
        <f t="shared" si="38"/>
        <v>82.884499999999974</v>
      </c>
      <c r="P268" t="str">
        <f t="shared" si="39"/>
        <v/>
      </c>
    </row>
    <row r="269" spans="1:16">
      <c r="A269" s="19" t="s">
        <v>25</v>
      </c>
      <c r="B269" s="19" t="s">
        <v>26</v>
      </c>
      <c r="C269" s="19" t="s">
        <v>27</v>
      </c>
      <c r="D269" s="20">
        <v>41821</v>
      </c>
      <c r="E269" s="19">
        <v>86.921999999999997</v>
      </c>
      <c r="F269" s="19" t="s">
        <v>113</v>
      </c>
      <c r="G269" s="19">
        <v>5.3</v>
      </c>
      <c r="H269" s="19">
        <v>81.622</v>
      </c>
      <c r="I269">
        <f t="shared" si="32"/>
        <v>5.2</v>
      </c>
      <c r="J269">
        <f t="shared" si="33"/>
        <v>5.9749999999999996</v>
      </c>
      <c r="K269">
        <f t="shared" si="34"/>
        <v>80.947000000000003</v>
      </c>
      <c r="L269">
        <f t="shared" si="35"/>
        <v>81.721999999999994</v>
      </c>
      <c r="M269">
        <f t="shared" si="36"/>
        <v>0.77499999999999147</v>
      </c>
      <c r="N269">
        <f t="shared" si="37"/>
        <v>79.784500000000008</v>
      </c>
      <c r="O269">
        <f t="shared" si="38"/>
        <v>82.884499999999974</v>
      </c>
      <c r="P269" t="str">
        <f t="shared" si="39"/>
        <v/>
      </c>
    </row>
    <row r="270" spans="1:16">
      <c r="A270" s="19" t="s">
        <v>25</v>
      </c>
      <c r="B270" s="19" t="s">
        <v>26</v>
      </c>
      <c r="C270" s="19" t="s">
        <v>27</v>
      </c>
      <c r="D270" s="20">
        <v>41852</v>
      </c>
      <c r="E270" s="19">
        <v>86.921999999999997</v>
      </c>
      <c r="F270" s="19" t="s">
        <v>113</v>
      </c>
      <c r="G270" s="19">
        <v>5.5</v>
      </c>
      <c r="H270" s="19">
        <v>81.421999999999997</v>
      </c>
      <c r="I270">
        <f t="shared" si="32"/>
        <v>5.2</v>
      </c>
      <c r="J270">
        <f t="shared" si="33"/>
        <v>5.9749999999999996</v>
      </c>
      <c r="K270">
        <f t="shared" si="34"/>
        <v>80.947000000000003</v>
      </c>
      <c r="L270">
        <f t="shared" si="35"/>
        <v>81.721999999999994</v>
      </c>
      <c r="M270">
        <f t="shared" si="36"/>
        <v>0.77499999999999147</v>
      </c>
      <c r="N270">
        <f t="shared" si="37"/>
        <v>79.784500000000008</v>
      </c>
      <c r="O270">
        <f t="shared" si="38"/>
        <v>82.884499999999974</v>
      </c>
      <c r="P270" t="str">
        <f t="shared" si="39"/>
        <v/>
      </c>
    </row>
    <row r="271" spans="1:16">
      <c r="A271" s="19" t="s">
        <v>25</v>
      </c>
      <c r="B271" s="19" t="s">
        <v>26</v>
      </c>
      <c r="C271" s="19" t="s">
        <v>27</v>
      </c>
      <c r="D271" s="20">
        <v>41883</v>
      </c>
      <c r="E271" s="19">
        <v>86.921999999999997</v>
      </c>
      <c r="F271" s="19" t="s">
        <v>113</v>
      </c>
      <c r="G271" s="19">
        <v>5.5</v>
      </c>
      <c r="H271" s="19">
        <v>81.421999999999997</v>
      </c>
      <c r="I271">
        <f t="shared" si="32"/>
        <v>5.2</v>
      </c>
      <c r="J271">
        <f t="shared" si="33"/>
        <v>5.9749999999999996</v>
      </c>
      <c r="K271">
        <f t="shared" si="34"/>
        <v>80.947000000000003</v>
      </c>
      <c r="L271">
        <f t="shared" si="35"/>
        <v>81.721999999999994</v>
      </c>
      <c r="M271">
        <f t="shared" si="36"/>
        <v>0.77499999999999147</v>
      </c>
      <c r="N271">
        <f t="shared" si="37"/>
        <v>79.784500000000008</v>
      </c>
      <c r="O271">
        <f t="shared" si="38"/>
        <v>82.884499999999974</v>
      </c>
      <c r="P271" t="str">
        <f t="shared" si="39"/>
        <v/>
      </c>
    </row>
    <row r="272" spans="1:16">
      <c r="A272" s="19" t="s">
        <v>25</v>
      </c>
      <c r="B272" s="19" t="s">
        <v>26</v>
      </c>
      <c r="C272" s="19" t="s">
        <v>27</v>
      </c>
      <c r="D272" s="20">
        <v>41913</v>
      </c>
      <c r="E272" s="19">
        <v>86.921999999999997</v>
      </c>
      <c r="F272" s="19" t="s">
        <v>113</v>
      </c>
      <c r="G272" s="19">
        <v>5.5</v>
      </c>
      <c r="H272" s="19">
        <v>81.421999999999997</v>
      </c>
      <c r="I272">
        <f t="shared" si="32"/>
        <v>5.2</v>
      </c>
      <c r="J272">
        <f t="shared" si="33"/>
        <v>5.9749999999999996</v>
      </c>
      <c r="K272">
        <f t="shared" si="34"/>
        <v>80.947000000000003</v>
      </c>
      <c r="L272">
        <f t="shared" si="35"/>
        <v>81.721999999999994</v>
      </c>
      <c r="M272">
        <f t="shared" si="36"/>
        <v>0.77499999999999147</v>
      </c>
      <c r="N272">
        <f t="shared" si="37"/>
        <v>79.784500000000008</v>
      </c>
      <c r="O272">
        <f t="shared" si="38"/>
        <v>82.884499999999974</v>
      </c>
      <c r="P272" t="str">
        <f t="shared" si="39"/>
        <v/>
      </c>
    </row>
    <row r="273" spans="1:16">
      <c r="A273" s="19" t="s">
        <v>25</v>
      </c>
      <c r="B273" s="19" t="s">
        <v>26</v>
      </c>
      <c r="C273" s="19" t="s">
        <v>27</v>
      </c>
      <c r="D273" s="20">
        <v>41944</v>
      </c>
      <c r="E273" s="19">
        <v>86.921999999999997</v>
      </c>
      <c r="F273" s="19" t="s">
        <v>113</v>
      </c>
      <c r="G273" s="19">
        <v>5.45</v>
      </c>
      <c r="H273" s="19">
        <v>81.471999999999994</v>
      </c>
      <c r="I273">
        <f t="shared" si="32"/>
        <v>5.2</v>
      </c>
      <c r="J273">
        <f t="shared" si="33"/>
        <v>5.9749999999999996</v>
      </c>
      <c r="K273">
        <f t="shared" si="34"/>
        <v>80.947000000000003</v>
      </c>
      <c r="L273">
        <f t="shared" si="35"/>
        <v>81.721999999999994</v>
      </c>
      <c r="M273">
        <f t="shared" si="36"/>
        <v>0.77499999999999147</v>
      </c>
      <c r="N273">
        <f t="shared" si="37"/>
        <v>79.784500000000008</v>
      </c>
      <c r="O273">
        <f t="shared" si="38"/>
        <v>82.884499999999974</v>
      </c>
      <c r="P273" t="str">
        <f t="shared" si="39"/>
        <v/>
      </c>
    </row>
    <row r="274" spans="1:16">
      <c r="A274" s="19" t="s">
        <v>25</v>
      </c>
      <c r="B274" s="19" t="s">
        <v>26</v>
      </c>
      <c r="C274" s="19" t="s">
        <v>27</v>
      </c>
      <c r="D274" s="20">
        <v>41974</v>
      </c>
      <c r="E274" s="19">
        <v>86.921999999999997</v>
      </c>
      <c r="F274" s="19" t="s">
        <v>113</v>
      </c>
      <c r="G274" s="19">
        <v>5.6</v>
      </c>
      <c r="H274" s="19">
        <v>81.322000000000003</v>
      </c>
      <c r="I274">
        <f t="shared" si="32"/>
        <v>5.2</v>
      </c>
      <c r="J274">
        <f t="shared" si="33"/>
        <v>5.9749999999999996</v>
      </c>
      <c r="K274">
        <f t="shared" si="34"/>
        <v>80.947000000000003</v>
      </c>
      <c r="L274">
        <f t="shared" si="35"/>
        <v>81.721999999999994</v>
      </c>
      <c r="M274">
        <f t="shared" si="36"/>
        <v>0.77499999999999147</v>
      </c>
      <c r="N274">
        <f t="shared" si="37"/>
        <v>79.784500000000008</v>
      </c>
      <c r="O274">
        <f t="shared" si="38"/>
        <v>82.884499999999974</v>
      </c>
      <c r="P274" t="str">
        <f t="shared" si="39"/>
        <v/>
      </c>
    </row>
    <row r="275" spans="1:16">
      <c r="A275" s="19" t="s">
        <v>25</v>
      </c>
      <c r="B275" s="19" t="s">
        <v>26</v>
      </c>
      <c r="C275" s="19" t="s">
        <v>27</v>
      </c>
      <c r="D275" s="20">
        <v>42005</v>
      </c>
      <c r="E275" s="19">
        <v>86.921999999999997</v>
      </c>
      <c r="F275" s="19" t="s">
        <v>113</v>
      </c>
      <c r="G275" s="19">
        <v>5.61</v>
      </c>
      <c r="H275" s="19">
        <v>81.311999999999998</v>
      </c>
      <c r="I275">
        <f t="shared" si="32"/>
        <v>5.2</v>
      </c>
      <c r="J275">
        <f t="shared" si="33"/>
        <v>5.9749999999999996</v>
      </c>
      <c r="K275">
        <f t="shared" si="34"/>
        <v>80.947000000000003</v>
      </c>
      <c r="L275">
        <f t="shared" si="35"/>
        <v>81.721999999999994</v>
      </c>
      <c r="M275">
        <f t="shared" si="36"/>
        <v>0.77499999999999147</v>
      </c>
      <c r="N275">
        <f t="shared" si="37"/>
        <v>79.784500000000008</v>
      </c>
      <c r="O275">
        <f t="shared" si="38"/>
        <v>82.884499999999974</v>
      </c>
      <c r="P275" t="str">
        <f t="shared" si="39"/>
        <v/>
      </c>
    </row>
    <row r="276" spans="1:16">
      <c r="A276" s="19" t="s">
        <v>25</v>
      </c>
      <c r="B276" s="19" t="s">
        <v>26</v>
      </c>
      <c r="C276" s="19" t="s">
        <v>27</v>
      </c>
      <c r="D276" s="20">
        <v>42036</v>
      </c>
      <c r="E276" s="19">
        <v>86.921999999999997</v>
      </c>
      <c r="F276" s="19" t="s">
        <v>113</v>
      </c>
      <c r="G276" s="19">
        <v>5.76</v>
      </c>
      <c r="H276" s="19">
        <v>81.162000000000006</v>
      </c>
      <c r="I276">
        <f t="shared" si="32"/>
        <v>5.2</v>
      </c>
      <c r="J276">
        <f t="shared" si="33"/>
        <v>5.9749999999999996</v>
      </c>
      <c r="K276">
        <f t="shared" si="34"/>
        <v>80.947000000000003</v>
      </c>
      <c r="L276">
        <f t="shared" si="35"/>
        <v>81.721999999999994</v>
      </c>
      <c r="M276">
        <f t="shared" si="36"/>
        <v>0.77499999999999147</v>
      </c>
      <c r="N276">
        <f t="shared" si="37"/>
        <v>79.784500000000008</v>
      </c>
      <c r="O276">
        <f t="shared" si="38"/>
        <v>82.884499999999974</v>
      </c>
      <c r="P276" t="str">
        <f t="shared" si="39"/>
        <v/>
      </c>
    </row>
    <row r="277" spans="1:16">
      <c r="A277" s="19" t="s">
        <v>25</v>
      </c>
      <c r="B277" s="19" t="s">
        <v>26</v>
      </c>
      <c r="C277" s="19" t="s">
        <v>27</v>
      </c>
      <c r="D277" s="20">
        <v>42064</v>
      </c>
      <c r="E277" s="19">
        <v>86.921999999999997</v>
      </c>
      <c r="F277" s="19" t="s">
        <v>113</v>
      </c>
      <c r="G277" s="19">
        <v>5.66</v>
      </c>
      <c r="H277" s="19">
        <v>81.262</v>
      </c>
      <c r="I277">
        <f t="shared" si="32"/>
        <v>5.2</v>
      </c>
      <c r="J277">
        <f t="shared" si="33"/>
        <v>5.9749999999999996</v>
      </c>
      <c r="K277">
        <f t="shared" si="34"/>
        <v>80.947000000000003</v>
      </c>
      <c r="L277">
        <f t="shared" si="35"/>
        <v>81.721999999999994</v>
      </c>
      <c r="M277">
        <f t="shared" si="36"/>
        <v>0.77499999999999147</v>
      </c>
      <c r="N277">
        <f t="shared" si="37"/>
        <v>79.784500000000008</v>
      </c>
      <c r="O277">
        <f t="shared" si="38"/>
        <v>82.884499999999974</v>
      </c>
      <c r="P277" t="str">
        <f t="shared" si="39"/>
        <v/>
      </c>
    </row>
    <row r="278" spans="1:16">
      <c r="A278" s="19" t="s">
        <v>25</v>
      </c>
      <c r="B278" s="19" t="s">
        <v>26</v>
      </c>
      <c r="C278" s="19" t="s">
        <v>27</v>
      </c>
      <c r="D278" s="20">
        <v>42095</v>
      </c>
      <c r="E278" s="19">
        <v>86.921999999999997</v>
      </c>
      <c r="F278" s="19" t="s">
        <v>113</v>
      </c>
      <c r="G278" s="19">
        <v>6.01</v>
      </c>
      <c r="H278" s="19">
        <v>80.912000000000006</v>
      </c>
      <c r="I278">
        <f t="shared" si="32"/>
        <v>5.2</v>
      </c>
      <c r="J278">
        <f t="shared" si="33"/>
        <v>5.9749999999999996</v>
      </c>
      <c r="K278">
        <f t="shared" si="34"/>
        <v>80.947000000000003</v>
      </c>
      <c r="L278">
        <f t="shared" si="35"/>
        <v>81.721999999999994</v>
      </c>
      <c r="M278">
        <f t="shared" si="36"/>
        <v>0.77499999999999147</v>
      </c>
      <c r="N278">
        <f t="shared" si="37"/>
        <v>79.784500000000008</v>
      </c>
      <c r="O278">
        <f t="shared" si="38"/>
        <v>82.884499999999974</v>
      </c>
      <c r="P278" t="str">
        <f t="shared" si="39"/>
        <v/>
      </c>
    </row>
    <row r="279" spans="1:16">
      <c r="A279" s="19" t="s">
        <v>25</v>
      </c>
      <c r="B279" s="19" t="s">
        <v>26</v>
      </c>
      <c r="C279" s="19" t="s">
        <v>27</v>
      </c>
      <c r="D279" s="20">
        <v>42125</v>
      </c>
      <c r="E279" s="19">
        <v>86.921999999999997</v>
      </c>
      <c r="F279" s="19" t="s">
        <v>113</v>
      </c>
      <c r="G279" s="19">
        <v>6.06</v>
      </c>
      <c r="H279" s="19">
        <v>80.861999999999995</v>
      </c>
      <c r="I279">
        <f t="shared" si="32"/>
        <v>5.2</v>
      </c>
      <c r="J279">
        <f t="shared" si="33"/>
        <v>5.9749999999999996</v>
      </c>
      <c r="K279">
        <f t="shared" si="34"/>
        <v>80.947000000000003</v>
      </c>
      <c r="L279">
        <f t="shared" si="35"/>
        <v>81.721999999999994</v>
      </c>
      <c r="M279">
        <f t="shared" si="36"/>
        <v>0.77499999999999147</v>
      </c>
      <c r="N279">
        <f t="shared" si="37"/>
        <v>79.784500000000008</v>
      </c>
      <c r="O279">
        <f t="shared" si="38"/>
        <v>82.884499999999974</v>
      </c>
      <c r="P279" t="str">
        <f t="shared" si="39"/>
        <v/>
      </c>
    </row>
    <row r="280" spans="1:16">
      <c r="A280" s="19" t="s">
        <v>25</v>
      </c>
      <c r="B280" s="19" t="s">
        <v>26</v>
      </c>
      <c r="C280" s="19" t="s">
        <v>27</v>
      </c>
      <c r="D280" s="20">
        <v>42156</v>
      </c>
      <c r="E280" s="19">
        <v>86.921999999999997</v>
      </c>
      <c r="F280" s="19" t="s">
        <v>113</v>
      </c>
      <c r="G280" s="19">
        <v>5.44</v>
      </c>
      <c r="H280" s="19">
        <v>81.481999999999999</v>
      </c>
      <c r="I280">
        <f t="shared" si="32"/>
        <v>5.2</v>
      </c>
      <c r="J280">
        <f t="shared" si="33"/>
        <v>5.9749999999999996</v>
      </c>
      <c r="K280">
        <f t="shared" si="34"/>
        <v>80.947000000000003</v>
      </c>
      <c r="L280">
        <f t="shared" si="35"/>
        <v>81.721999999999994</v>
      </c>
      <c r="M280">
        <f t="shared" si="36"/>
        <v>0.77499999999999147</v>
      </c>
      <c r="N280">
        <f t="shared" si="37"/>
        <v>79.784500000000008</v>
      </c>
      <c r="O280">
        <f t="shared" si="38"/>
        <v>82.884499999999974</v>
      </c>
      <c r="P280" t="str">
        <f t="shared" si="39"/>
        <v/>
      </c>
    </row>
    <row r="281" spans="1:16">
      <c r="A281" s="19" t="s">
        <v>25</v>
      </c>
      <c r="B281" s="19" t="s">
        <v>26</v>
      </c>
      <c r="C281" s="19" t="s">
        <v>27</v>
      </c>
      <c r="D281" s="20">
        <v>42186</v>
      </c>
      <c r="E281" s="19">
        <v>86.921999999999997</v>
      </c>
      <c r="F281" s="19" t="s">
        <v>113</v>
      </c>
      <c r="G281" s="19">
        <v>5.1100000000000003</v>
      </c>
      <c r="H281" s="19">
        <v>81.811999999999998</v>
      </c>
      <c r="I281">
        <f t="shared" si="32"/>
        <v>5.2</v>
      </c>
      <c r="J281">
        <f t="shared" si="33"/>
        <v>5.9749999999999996</v>
      </c>
      <c r="K281">
        <f t="shared" si="34"/>
        <v>80.947000000000003</v>
      </c>
      <c r="L281">
        <f t="shared" si="35"/>
        <v>81.721999999999994</v>
      </c>
      <c r="M281">
        <f t="shared" si="36"/>
        <v>0.77499999999999147</v>
      </c>
      <c r="N281">
        <f t="shared" si="37"/>
        <v>79.784500000000008</v>
      </c>
      <c r="O281">
        <f t="shared" si="38"/>
        <v>82.884499999999974</v>
      </c>
      <c r="P281" t="str">
        <f t="shared" si="39"/>
        <v/>
      </c>
    </row>
    <row r="282" spans="1:16">
      <c r="A282" s="19" t="s">
        <v>25</v>
      </c>
      <c r="B282" s="19" t="s">
        <v>26</v>
      </c>
      <c r="C282" s="19" t="s">
        <v>27</v>
      </c>
      <c r="D282" s="20">
        <v>42217</v>
      </c>
      <c r="E282" s="19">
        <v>86.921999999999997</v>
      </c>
      <c r="F282" s="19" t="s">
        <v>113</v>
      </c>
      <c r="G282" s="19">
        <v>4.8099999999999996</v>
      </c>
      <c r="H282" s="19">
        <v>82.111999999999995</v>
      </c>
      <c r="I282">
        <f t="shared" si="32"/>
        <v>5.2</v>
      </c>
      <c r="J282">
        <f t="shared" si="33"/>
        <v>5.9749999999999996</v>
      </c>
      <c r="K282">
        <f t="shared" si="34"/>
        <v>80.947000000000003</v>
      </c>
      <c r="L282">
        <f t="shared" si="35"/>
        <v>81.721999999999994</v>
      </c>
      <c r="M282">
        <f t="shared" si="36"/>
        <v>0.77499999999999147</v>
      </c>
      <c r="N282">
        <f t="shared" si="37"/>
        <v>79.784500000000008</v>
      </c>
      <c r="O282">
        <f t="shared" si="38"/>
        <v>82.884499999999974</v>
      </c>
      <c r="P282" t="str">
        <f t="shared" si="39"/>
        <v/>
      </c>
    </row>
    <row r="283" spans="1:16">
      <c r="A283" s="19" t="s">
        <v>25</v>
      </c>
      <c r="B283" s="19" t="s">
        <v>26</v>
      </c>
      <c r="C283" s="19" t="s">
        <v>27</v>
      </c>
      <c r="D283" s="20">
        <v>42248</v>
      </c>
      <c r="E283" s="19">
        <v>86.921999999999997</v>
      </c>
      <c r="F283" s="19" t="s">
        <v>113</v>
      </c>
      <c r="G283" s="19">
        <v>5.16</v>
      </c>
      <c r="H283" s="19">
        <v>81.762</v>
      </c>
      <c r="I283">
        <f t="shared" si="32"/>
        <v>5.2</v>
      </c>
      <c r="J283">
        <f t="shared" si="33"/>
        <v>5.9749999999999996</v>
      </c>
      <c r="K283">
        <f t="shared" si="34"/>
        <v>80.947000000000003</v>
      </c>
      <c r="L283">
        <f t="shared" si="35"/>
        <v>81.721999999999994</v>
      </c>
      <c r="M283">
        <f t="shared" si="36"/>
        <v>0.77499999999999147</v>
      </c>
      <c r="N283">
        <f t="shared" si="37"/>
        <v>79.784500000000008</v>
      </c>
      <c r="O283">
        <f t="shared" si="38"/>
        <v>82.884499999999974</v>
      </c>
      <c r="P283" t="str">
        <f t="shared" si="39"/>
        <v/>
      </c>
    </row>
    <row r="284" spans="1:16">
      <c r="A284" s="19" t="s">
        <v>25</v>
      </c>
      <c r="B284" s="19" t="s">
        <v>26</v>
      </c>
      <c r="C284" s="19" t="s">
        <v>27</v>
      </c>
      <c r="D284" s="20">
        <v>42278</v>
      </c>
      <c r="E284" s="19">
        <v>86.921999999999997</v>
      </c>
      <c r="F284" s="19" t="s">
        <v>113</v>
      </c>
      <c r="G284" s="19">
        <v>5.36</v>
      </c>
      <c r="H284" s="19">
        <v>81.561999999999998</v>
      </c>
      <c r="I284">
        <f t="shared" si="32"/>
        <v>5.2</v>
      </c>
      <c r="J284">
        <f t="shared" si="33"/>
        <v>5.9749999999999996</v>
      </c>
      <c r="K284">
        <f t="shared" si="34"/>
        <v>80.947000000000003</v>
      </c>
      <c r="L284">
        <f t="shared" si="35"/>
        <v>81.721999999999994</v>
      </c>
      <c r="M284">
        <f t="shared" si="36"/>
        <v>0.77499999999999147</v>
      </c>
      <c r="N284">
        <f t="shared" si="37"/>
        <v>79.784500000000008</v>
      </c>
      <c r="O284">
        <f t="shared" si="38"/>
        <v>82.884499999999974</v>
      </c>
      <c r="P284" t="str">
        <f t="shared" si="39"/>
        <v/>
      </c>
    </row>
    <row r="285" spans="1:16">
      <c r="A285" s="19" t="s">
        <v>25</v>
      </c>
      <c r="B285" s="19" t="s">
        <v>26</v>
      </c>
      <c r="C285" s="19" t="s">
        <v>27</v>
      </c>
      <c r="D285" s="20">
        <v>42309</v>
      </c>
      <c r="E285" s="19">
        <v>86.921999999999997</v>
      </c>
      <c r="F285" s="19" t="s">
        <v>113</v>
      </c>
      <c r="G285" s="19">
        <v>5.51</v>
      </c>
      <c r="H285" s="19">
        <v>81.412000000000006</v>
      </c>
      <c r="I285">
        <f t="shared" si="32"/>
        <v>5.2</v>
      </c>
      <c r="J285">
        <f t="shared" si="33"/>
        <v>5.9749999999999996</v>
      </c>
      <c r="K285">
        <f t="shared" si="34"/>
        <v>80.947000000000003</v>
      </c>
      <c r="L285">
        <f t="shared" si="35"/>
        <v>81.721999999999994</v>
      </c>
      <c r="M285">
        <f t="shared" si="36"/>
        <v>0.77499999999999147</v>
      </c>
      <c r="N285">
        <f t="shared" si="37"/>
        <v>79.784500000000008</v>
      </c>
      <c r="O285">
        <f t="shared" si="38"/>
        <v>82.884499999999974</v>
      </c>
      <c r="P285" t="str">
        <f t="shared" si="39"/>
        <v/>
      </c>
    </row>
    <row r="286" spans="1:16">
      <c r="A286" s="19" t="s">
        <v>25</v>
      </c>
      <c r="B286" s="19" t="s">
        <v>26</v>
      </c>
      <c r="C286" s="19" t="s">
        <v>27</v>
      </c>
      <c r="D286" s="20">
        <v>42339</v>
      </c>
      <c r="E286" s="19">
        <v>86.921999999999997</v>
      </c>
      <c r="F286" s="19" t="s">
        <v>113</v>
      </c>
      <c r="G286" s="19">
        <v>5.66</v>
      </c>
      <c r="H286" s="19">
        <v>81.262</v>
      </c>
      <c r="I286">
        <f t="shared" si="32"/>
        <v>5.2</v>
      </c>
      <c r="J286">
        <f t="shared" si="33"/>
        <v>5.9749999999999996</v>
      </c>
      <c r="K286">
        <f t="shared" si="34"/>
        <v>80.947000000000003</v>
      </c>
      <c r="L286">
        <f t="shared" si="35"/>
        <v>81.721999999999994</v>
      </c>
      <c r="M286">
        <f t="shared" si="36"/>
        <v>0.77499999999999147</v>
      </c>
      <c r="N286">
        <f t="shared" si="37"/>
        <v>79.784500000000008</v>
      </c>
      <c r="O286">
        <f t="shared" si="38"/>
        <v>82.884499999999974</v>
      </c>
      <c r="P286" t="str">
        <f t="shared" si="39"/>
        <v/>
      </c>
    </row>
    <row r="287" spans="1:16">
      <c r="A287" s="19" t="s">
        <v>25</v>
      </c>
      <c r="B287" s="19" t="s">
        <v>26</v>
      </c>
      <c r="C287" s="19" t="s">
        <v>27</v>
      </c>
      <c r="D287" s="20">
        <v>42370</v>
      </c>
      <c r="E287" s="19">
        <v>86.921999999999997</v>
      </c>
      <c r="F287" s="19" t="s">
        <v>113</v>
      </c>
      <c r="G287" s="19">
        <v>5.91</v>
      </c>
      <c r="H287" s="19">
        <v>81.012</v>
      </c>
      <c r="I287">
        <f t="shared" si="32"/>
        <v>5.2</v>
      </c>
      <c r="J287">
        <f t="shared" si="33"/>
        <v>5.9749999999999996</v>
      </c>
      <c r="K287">
        <f t="shared" si="34"/>
        <v>80.947000000000003</v>
      </c>
      <c r="L287">
        <f t="shared" si="35"/>
        <v>81.721999999999994</v>
      </c>
      <c r="M287">
        <f t="shared" si="36"/>
        <v>0.77499999999999147</v>
      </c>
      <c r="N287">
        <f t="shared" si="37"/>
        <v>79.784500000000008</v>
      </c>
      <c r="O287">
        <f t="shared" si="38"/>
        <v>82.884499999999974</v>
      </c>
      <c r="P287" t="str">
        <f t="shared" si="39"/>
        <v/>
      </c>
    </row>
    <row r="288" spans="1:16">
      <c r="A288" s="19" t="s">
        <v>25</v>
      </c>
      <c r="B288" s="19" t="s">
        <v>26</v>
      </c>
      <c r="C288" s="19" t="s">
        <v>27</v>
      </c>
      <c r="D288" s="20">
        <v>42401</v>
      </c>
      <c r="E288" s="19">
        <v>86.921999999999997</v>
      </c>
      <c r="F288" s="19" t="s">
        <v>113</v>
      </c>
      <c r="G288" s="19">
        <v>6.21</v>
      </c>
      <c r="H288" s="19">
        <v>80.712000000000003</v>
      </c>
      <c r="I288">
        <f t="shared" si="32"/>
        <v>5.2</v>
      </c>
      <c r="J288">
        <f t="shared" si="33"/>
        <v>5.9749999999999996</v>
      </c>
      <c r="K288">
        <f t="shared" si="34"/>
        <v>80.947000000000003</v>
      </c>
      <c r="L288">
        <f t="shared" si="35"/>
        <v>81.721999999999994</v>
      </c>
      <c r="M288">
        <f t="shared" si="36"/>
        <v>0.77499999999999147</v>
      </c>
      <c r="N288">
        <f t="shared" si="37"/>
        <v>79.784500000000008</v>
      </c>
      <c r="O288">
        <f t="shared" si="38"/>
        <v>82.884499999999974</v>
      </c>
      <c r="P288" t="str">
        <f t="shared" si="39"/>
        <v/>
      </c>
    </row>
    <row r="289" spans="1:16">
      <c r="A289" s="19" t="s">
        <v>25</v>
      </c>
      <c r="B289" s="19" t="s">
        <v>26</v>
      </c>
      <c r="C289" s="19" t="s">
        <v>27</v>
      </c>
      <c r="D289" s="20">
        <v>42430</v>
      </c>
      <c r="E289" s="19">
        <v>86.921999999999997</v>
      </c>
      <c r="F289" s="19" t="s">
        <v>113</v>
      </c>
      <c r="G289" s="19">
        <v>6.11</v>
      </c>
      <c r="H289" s="19">
        <v>80.811999999999998</v>
      </c>
      <c r="I289">
        <f t="shared" si="32"/>
        <v>5.2</v>
      </c>
      <c r="J289">
        <f t="shared" si="33"/>
        <v>5.9749999999999996</v>
      </c>
      <c r="K289">
        <f t="shared" si="34"/>
        <v>80.947000000000003</v>
      </c>
      <c r="L289">
        <f t="shared" si="35"/>
        <v>81.721999999999994</v>
      </c>
      <c r="M289">
        <f t="shared" si="36"/>
        <v>0.77499999999999147</v>
      </c>
      <c r="N289">
        <f t="shared" si="37"/>
        <v>79.784500000000008</v>
      </c>
      <c r="O289">
        <f t="shared" si="38"/>
        <v>82.884499999999974</v>
      </c>
      <c r="P289" t="str">
        <f t="shared" si="39"/>
        <v/>
      </c>
    </row>
    <row r="290" spans="1:16">
      <c r="A290" s="19" t="s">
        <v>25</v>
      </c>
      <c r="B290" s="19" t="s">
        <v>26</v>
      </c>
      <c r="C290" s="19" t="s">
        <v>27</v>
      </c>
      <c r="D290" s="20">
        <v>42461</v>
      </c>
      <c r="E290" s="19">
        <v>86.921999999999997</v>
      </c>
      <c r="F290" s="19" t="s">
        <v>113</v>
      </c>
      <c r="G290" s="19">
        <v>6.21</v>
      </c>
      <c r="H290" s="19">
        <v>80.712000000000003</v>
      </c>
      <c r="I290">
        <f t="shared" si="32"/>
        <v>5.2</v>
      </c>
      <c r="J290">
        <f t="shared" si="33"/>
        <v>5.9749999999999996</v>
      </c>
      <c r="K290">
        <f t="shared" si="34"/>
        <v>80.947000000000003</v>
      </c>
      <c r="L290">
        <f t="shared" si="35"/>
        <v>81.721999999999994</v>
      </c>
      <c r="M290">
        <f t="shared" si="36"/>
        <v>0.77499999999999147</v>
      </c>
      <c r="N290">
        <f t="shared" si="37"/>
        <v>79.784500000000008</v>
      </c>
      <c r="O290">
        <f t="shared" si="38"/>
        <v>82.884499999999974</v>
      </c>
      <c r="P290" t="str">
        <f t="shared" si="39"/>
        <v/>
      </c>
    </row>
    <row r="291" spans="1:16">
      <c r="A291" s="19" t="s">
        <v>25</v>
      </c>
      <c r="B291" s="19" t="s">
        <v>26</v>
      </c>
      <c r="C291" s="19" t="s">
        <v>27</v>
      </c>
      <c r="D291" s="20">
        <v>42491</v>
      </c>
      <c r="E291" s="19">
        <v>86.921999999999997</v>
      </c>
      <c r="F291" s="19" t="s">
        <v>113</v>
      </c>
      <c r="G291" s="19">
        <v>6.21</v>
      </c>
      <c r="H291" s="19">
        <v>80.712000000000003</v>
      </c>
      <c r="I291">
        <f t="shared" si="32"/>
        <v>5.2</v>
      </c>
      <c r="J291">
        <f t="shared" si="33"/>
        <v>5.9749999999999996</v>
      </c>
      <c r="K291">
        <f t="shared" si="34"/>
        <v>80.947000000000003</v>
      </c>
      <c r="L291">
        <f t="shared" si="35"/>
        <v>81.721999999999994</v>
      </c>
      <c r="M291">
        <f t="shared" si="36"/>
        <v>0.77499999999999147</v>
      </c>
      <c r="N291">
        <f t="shared" si="37"/>
        <v>79.784500000000008</v>
      </c>
      <c r="O291">
        <f t="shared" si="38"/>
        <v>82.884499999999974</v>
      </c>
      <c r="P291" t="str">
        <f t="shared" si="39"/>
        <v/>
      </c>
    </row>
    <row r="292" spans="1:16">
      <c r="A292" s="19" t="s">
        <v>25</v>
      </c>
      <c r="B292" s="19" t="s">
        <v>26</v>
      </c>
      <c r="C292" s="19" t="s">
        <v>27</v>
      </c>
      <c r="D292" s="20">
        <v>42522</v>
      </c>
      <c r="E292" s="19">
        <v>86.921999999999997</v>
      </c>
      <c r="F292" s="19" t="s">
        <v>113</v>
      </c>
      <c r="G292" s="19">
        <v>6.26</v>
      </c>
      <c r="H292" s="19">
        <v>80.662000000000006</v>
      </c>
      <c r="I292">
        <f t="shared" si="32"/>
        <v>5.2</v>
      </c>
      <c r="J292">
        <f t="shared" si="33"/>
        <v>5.9749999999999996</v>
      </c>
      <c r="K292">
        <f t="shared" si="34"/>
        <v>80.947000000000003</v>
      </c>
      <c r="L292">
        <f t="shared" si="35"/>
        <v>81.721999999999994</v>
      </c>
      <c r="M292">
        <f t="shared" si="36"/>
        <v>0.77499999999999147</v>
      </c>
      <c r="N292">
        <f t="shared" si="37"/>
        <v>79.784500000000008</v>
      </c>
      <c r="O292">
        <f t="shared" si="38"/>
        <v>82.884499999999974</v>
      </c>
      <c r="P292" t="str">
        <f t="shared" si="39"/>
        <v/>
      </c>
    </row>
    <row r="293" spans="1:16">
      <c r="A293" s="19" t="s">
        <v>25</v>
      </c>
      <c r="B293" s="19" t="s">
        <v>26</v>
      </c>
      <c r="C293" s="19" t="s">
        <v>27</v>
      </c>
      <c r="D293" s="20">
        <v>42552</v>
      </c>
      <c r="E293" s="19">
        <v>86.921999999999997</v>
      </c>
      <c r="F293" s="19" t="s">
        <v>113</v>
      </c>
      <c r="G293" s="19">
        <v>6.31</v>
      </c>
      <c r="H293" s="19">
        <v>80.611999999999995</v>
      </c>
      <c r="I293">
        <f t="shared" si="32"/>
        <v>5.2</v>
      </c>
      <c r="J293">
        <f t="shared" si="33"/>
        <v>5.9749999999999996</v>
      </c>
      <c r="K293">
        <f t="shared" si="34"/>
        <v>80.947000000000003</v>
      </c>
      <c r="L293">
        <f t="shared" si="35"/>
        <v>81.721999999999994</v>
      </c>
      <c r="M293">
        <f t="shared" si="36"/>
        <v>0.77499999999999147</v>
      </c>
      <c r="N293">
        <f t="shared" si="37"/>
        <v>79.784500000000008</v>
      </c>
      <c r="O293">
        <f t="shared" si="38"/>
        <v>82.884499999999974</v>
      </c>
      <c r="P293" t="str">
        <f t="shared" si="39"/>
        <v/>
      </c>
    </row>
    <row r="294" spans="1:16">
      <c r="A294" s="19" t="s">
        <v>25</v>
      </c>
      <c r="B294" s="19" t="s">
        <v>26</v>
      </c>
      <c r="C294" s="19" t="s">
        <v>27</v>
      </c>
      <c r="D294" s="20">
        <v>42583</v>
      </c>
      <c r="E294" s="19">
        <v>86.921999999999997</v>
      </c>
      <c r="F294" s="19" t="s">
        <v>113</v>
      </c>
      <c r="G294" s="19">
        <v>4.91</v>
      </c>
      <c r="H294" s="19">
        <v>82.012</v>
      </c>
      <c r="I294">
        <f t="shared" si="32"/>
        <v>5.2</v>
      </c>
      <c r="J294">
        <f t="shared" si="33"/>
        <v>5.9749999999999996</v>
      </c>
      <c r="K294">
        <f t="shared" si="34"/>
        <v>80.947000000000003</v>
      </c>
      <c r="L294">
        <f t="shared" si="35"/>
        <v>81.721999999999994</v>
      </c>
      <c r="M294">
        <f t="shared" si="36"/>
        <v>0.77499999999999147</v>
      </c>
      <c r="N294">
        <f t="shared" si="37"/>
        <v>79.784500000000008</v>
      </c>
      <c r="O294">
        <f t="shared" si="38"/>
        <v>82.884499999999974</v>
      </c>
      <c r="P294" t="str">
        <f t="shared" si="39"/>
        <v/>
      </c>
    </row>
    <row r="295" spans="1:16">
      <c r="A295" s="19" t="s">
        <v>25</v>
      </c>
      <c r="B295" s="19" t="s">
        <v>26</v>
      </c>
      <c r="C295" s="19" t="s">
        <v>27</v>
      </c>
      <c r="D295" s="20">
        <v>42614</v>
      </c>
      <c r="E295" s="19">
        <v>86.921999999999997</v>
      </c>
      <c r="F295" s="19" t="s">
        <v>113</v>
      </c>
      <c r="G295" s="19">
        <v>5.1100000000000003</v>
      </c>
      <c r="H295" s="19">
        <v>81.811999999999998</v>
      </c>
      <c r="I295">
        <f t="shared" si="32"/>
        <v>5.2</v>
      </c>
      <c r="J295">
        <f t="shared" si="33"/>
        <v>5.9749999999999996</v>
      </c>
      <c r="K295">
        <f t="shared" si="34"/>
        <v>80.947000000000003</v>
      </c>
      <c r="L295">
        <f t="shared" si="35"/>
        <v>81.721999999999994</v>
      </c>
      <c r="M295">
        <f t="shared" si="36"/>
        <v>0.77499999999999147</v>
      </c>
      <c r="N295">
        <f t="shared" si="37"/>
        <v>79.784500000000008</v>
      </c>
      <c r="O295">
        <f t="shared" si="38"/>
        <v>82.884499999999974</v>
      </c>
      <c r="P295" t="str">
        <f t="shared" si="39"/>
        <v/>
      </c>
    </row>
    <row r="296" spans="1:16">
      <c r="A296" s="19" t="s">
        <v>25</v>
      </c>
      <c r="B296" s="19" t="s">
        <v>26</v>
      </c>
      <c r="C296" s="19" t="s">
        <v>27</v>
      </c>
      <c r="D296" s="20">
        <v>42644</v>
      </c>
      <c r="E296" s="19">
        <v>86.921999999999997</v>
      </c>
      <c r="F296" s="19" t="s">
        <v>113</v>
      </c>
      <c r="G296" s="19">
        <v>5.36</v>
      </c>
      <c r="H296" s="19">
        <v>81.561999999999998</v>
      </c>
      <c r="I296">
        <f t="shared" si="32"/>
        <v>5.2</v>
      </c>
      <c r="J296">
        <f t="shared" si="33"/>
        <v>5.9749999999999996</v>
      </c>
      <c r="K296">
        <f t="shared" si="34"/>
        <v>80.947000000000003</v>
      </c>
      <c r="L296">
        <f t="shared" si="35"/>
        <v>81.721999999999994</v>
      </c>
      <c r="M296">
        <f t="shared" si="36"/>
        <v>0.77499999999999147</v>
      </c>
      <c r="N296">
        <f t="shared" si="37"/>
        <v>79.784500000000008</v>
      </c>
      <c r="O296">
        <f t="shared" si="38"/>
        <v>82.884499999999974</v>
      </c>
      <c r="P296" t="str">
        <f t="shared" si="39"/>
        <v/>
      </c>
    </row>
    <row r="297" spans="1:16">
      <c r="A297" s="19" t="s">
        <v>25</v>
      </c>
      <c r="B297" s="19" t="s">
        <v>26</v>
      </c>
      <c r="C297" s="19" t="s">
        <v>27</v>
      </c>
      <c r="D297" s="20">
        <v>42675</v>
      </c>
      <c r="E297" s="19">
        <v>86.921999999999997</v>
      </c>
      <c r="F297" s="19" t="s">
        <v>113</v>
      </c>
      <c r="G297" s="19">
        <v>5.21</v>
      </c>
      <c r="H297" s="19">
        <v>81.712000000000003</v>
      </c>
      <c r="I297">
        <f t="shared" si="32"/>
        <v>5.2</v>
      </c>
      <c r="J297">
        <f t="shared" si="33"/>
        <v>5.9749999999999996</v>
      </c>
      <c r="K297">
        <f t="shared" si="34"/>
        <v>80.947000000000003</v>
      </c>
      <c r="L297">
        <f t="shared" si="35"/>
        <v>81.721999999999994</v>
      </c>
      <c r="M297">
        <f t="shared" si="36"/>
        <v>0.77499999999999147</v>
      </c>
      <c r="N297">
        <f t="shared" si="37"/>
        <v>79.784500000000008</v>
      </c>
      <c r="O297">
        <f t="shared" si="38"/>
        <v>82.884499999999974</v>
      </c>
      <c r="P297" t="str">
        <f t="shared" si="39"/>
        <v/>
      </c>
    </row>
    <row r="298" spans="1:16">
      <c r="A298" s="19" t="s">
        <v>25</v>
      </c>
      <c r="B298" s="19" t="s">
        <v>26</v>
      </c>
      <c r="C298" s="19" t="s">
        <v>27</v>
      </c>
      <c r="D298" s="20">
        <v>42705</v>
      </c>
      <c r="E298" s="19">
        <v>86.921999999999997</v>
      </c>
      <c r="F298" s="19" t="s">
        <v>113</v>
      </c>
      <c r="G298" s="19">
        <v>5.01</v>
      </c>
      <c r="H298" s="19">
        <v>81.912000000000006</v>
      </c>
      <c r="I298">
        <f t="shared" si="32"/>
        <v>5.2</v>
      </c>
      <c r="J298">
        <f t="shared" si="33"/>
        <v>5.9749999999999996</v>
      </c>
      <c r="K298">
        <f t="shared" si="34"/>
        <v>80.947000000000003</v>
      </c>
      <c r="L298">
        <f t="shared" si="35"/>
        <v>81.721999999999994</v>
      </c>
      <c r="M298">
        <f t="shared" si="36"/>
        <v>0.77499999999999147</v>
      </c>
      <c r="N298">
        <f t="shared" si="37"/>
        <v>79.784500000000008</v>
      </c>
      <c r="O298">
        <f t="shared" si="38"/>
        <v>82.884499999999974</v>
      </c>
      <c r="P298" t="str">
        <f t="shared" si="39"/>
        <v/>
      </c>
    </row>
    <row r="299" spans="1:16">
      <c r="A299" s="19" t="s">
        <v>25</v>
      </c>
      <c r="B299" s="19" t="s">
        <v>26</v>
      </c>
      <c r="C299" s="19" t="s">
        <v>27</v>
      </c>
      <c r="D299" s="20">
        <v>42736</v>
      </c>
      <c r="E299" s="19">
        <v>86.921999999999997</v>
      </c>
      <c r="F299" s="19" t="s">
        <v>113</v>
      </c>
      <c r="G299" s="19">
        <v>4.66</v>
      </c>
      <c r="H299" s="19">
        <v>82.262</v>
      </c>
      <c r="I299">
        <f t="shared" si="32"/>
        <v>5.2</v>
      </c>
      <c r="J299">
        <f t="shared" si="33"/>
        <v>5.9749999999999996</v>
      </c>
      <c r="K299">
        <f t="shared" si="34"/>
        <v>80.947000000000003</v>
      </c>
      <c r="L299">
        <f t="shared" si="35"/>
        <v>81.721999999999994</v>
      </c>
      <c r="M299">
        <f t="shared" si="36"/>
        <v>0.77499999999999147</v>
      </c>
      <c r="N299">
        <f t="shared" si="37"/>
        <v>79.784500000000008</v>
      </c>
      <c r="O299">
        <f t="shared" si="38"/>
        <v>82.884499999999974</v>
      </c>
      <c r="P299" t="str">
        <f t="shared" si="39"/>
        <v/>
      </c>
    </row>
    <row r="300" spans="1:16">
      <c r="A300" s="19" t="s">
        <v>25</v>
      </c>
      <c r="B300" s="19" t="s">
        <v>26</v>
      </c>
      <c r="C300" s="19" t="s">
        <v>27</v>
      </c>
      <c r="D300" s="20">
        <v>42795</v>
      </c>
      <c r="E300" s="19">
        <v>86.921999999999997</v>
      </c>
      <c r="F300" s="19" t="s">
        <v>113</v>
      </c>
      <c r="G300" s="19">
        <v>4.71</v>
      </c>
      <c r="H300" s="19">
        <v>82.212000000000003</v>
      </c>
      <c r="I300">
        <f t="shared" si="32"/>
        <v>5.2</v>
      </c>
      <c r="J300">
        <f t="shared" si="33"/>
        <v>5.9749999999999996</v>
      </c>
      <c r="K300">
        <f t="shared" si="34"/>
        <v>80.947000000000003</v>
      </c>
      <c r="L300">
        <f t="shared" si="35"/>
        <v>81.721999999999994</v>
      </c>
      <c r="M300">
        <f t="shared" si="36"/>
        <v>0.77499999999999147</v>
      </c>
      <c r="N300">
        <f t="shared" si="37"/>
        <v>79.784500000000008</v>
      </c>
      <c r="O300">
        <f t="shared" si="38"/>
        <v>82.884499999999974</v>
      </c>
      <c r="P300" t="str">
        <f t="shared" si="39"/>
        <v/>
      </c>
    </row>
    <row r="301" spans="1:16">
      <c r="A301" s="19" t="s">
        <v>25</v>
      </c>
      <c r="B301" s="19" t="s">
        <v>26</v>
      </c>
      <c r="C301" s="19" t="s">
        <v>27</v>
      </c>
      <c r="D301" s="20">
        <v>42826</v>
      </c>
      <c r="E301" s="19">
        <v>86.921999999999997</v>
      </c>
      <c r="F301" s="19" t="s">
        <v>113</v>
      </c>
      <c r="G301" s="19">
        <v>6.41</v>
      </c>
      <c r="H301" s="19">
        <v>80.512</v>
      </c>
      <c r="I301">
        <f t="shared" si="32"/>
        <v>5.2</v>
      </c>
      <c r="J301">
        <f t="shared" si="33"/>
        <v>5.9749999999999996</v>
      </c>
      <c r="K301">
        <f t="shared" si="34"/>
        <v>80.947000000000003</v>
      </c>
      <c r="L301">
        <f t="shared" si="35"/>
        <v>81.721999999999994</v>
      </c>
      <c r="M301">
        <f t="shared" si="36"/>
        <v>0.77499999999999147</v>
      </c>
      <c r="N301">
        <f t="shared" si="37"/>
        <v>79.784500000000008</v>
      </c>
      <c r="O301">
        <f t="shared" si="38"/>
        <v>82.884499999999974</v>
      </c>
      <c r="P301" t="str">
        <f t="shared" si="39"/>
        <v/>
      </c>
    </row>
    <row r="302" spans="1:16">
      <c r="A302" s="19" t="s">
        <v>25</v>
      </c>
      <c r="B302" s="19" t="s">
        <v>26</v>
      </c>
      <c r="C302" s="19" t="s">
        <v>27</v>
      </c>
      <c r="D302" s="20">
        <v>42856</v>
      </c>
      <c r="E302" s="19">
        <v>86.921999999999997</v>
      </c>
      <c r="F302" s="19" t="s">
        <v>113</v>
      </c>
      <c r="G302" s="19">
        <v>6.41</v>
      </c>
      <c r="H302" s="19">
        <v>80.512</v>
      </c>
      <c r="I302">
        <f t="shared" si="32"/>
        <v>5.2</v>
      </c>
      <c r="J302">
        <f t="shared" si="33"/>
        <v>5.9749999999999996</v>
      </c>
      <c r="K302">
        <f t="shared" si="34"/>
        <v>80.947000000000003</v>
      </c>
      <c r="L302">
        <f t="shared" si="35"/>
        <v>81.721999999999994</v>
      </c>
      <c r="M302">
        <f t="shared" si="36"/>
        <v>0.77499999999999147</v>
      </c>
      <c r="N302">
        <f t="shared" si="37"/>
        <v>79.784500000000008</v>
      </c>
      <c r="O302">
        <f t="shared" si="38"/>
        <v>82.884499999999974</v>
      </c>
      <c r="P302" t="str">
        <f t="shared" si="39"/>
        <v/>
      </c>
    </row>
    <row r="303" spans="1:16">
      <c r="A303" s="19" t="s">
        <v>25</v>
      </c>
      <c r="B303" s="19" t="s">
        <v>26</v>
      </c>
      <c r="C303" s="19" t="s">
        <v>27</v>
      </c>
      <c r="D303" s="20">
        <v>42887</v>
      </c>
      <c r="E303" s="19">
        <v>86.921999999999997</v>
      </c>
      <c r="F303" s="19" t="s">
        <v>113</v>
      </c>
      <c r="G303" s="19">
        <v>5.0599999999999996</v>
      </c>
      <c r="H303" s="19">
        <v>81.861999999999995</v>
      </c>
      <c r="I303">
        <f t="shared" si="32"/>
        <v>5.2</v>
      </c>
      <c r="J303">
        <f t="shared" si="33"/>
        <v>5.9749999999999996</v>
      </c>
      <c r="K303">
        <f t="shared" si="34"/>
        <v>80.947000000000003</v>
      </c>
      <c r="L303">
        <f t="shared" si="35"/>
        <v>81.721999999999994</v>
      </c>
      <c r="M303">
        <f t="shared" si="36"/>
        <v>0.77499999999999147</v>
      </c>
      <c r="N303">
        <f t="shared" si="37"/>
        <v>79.784500000000008</v>
      </c>
      <c r="O303">
        <f t="shared" si="38"/>
        <v>82.884499999999974</v>
      </c>
      <c r="P303" t="str">
        <f t="shared" si="39"/>
        <v/>
      </c>
    </row>
    <row r="304" spans="1:16">
      <c r="A304" s="19" t="s">
        <v>25</v>
      </c>
      <c r="B304" s="19" t="s">
        <v>26</v>
      </c>
      <c r="C304" s="19" t="s">
        <v>27</v>
      </c>
      <c r="D304" s="20">
        <v>42917</v>
      </c>
      <c r="E304" s="19">
        <v>86.921999999999997</v>
      </c>
      <c r="F304" s="19" t="s">
        <v>113</v>
      </c>
      <c r="G304" s="19">
        <v>5.66</v>
      </c>
      <c r="H304" s="19">
        <v>81.262</v>
      </c>
      <c r="I304">
        <f t="shared" si="32"/>
        <v>5.2</v>
      </c>
      <c r="J304">
        <f t="shared" si="33"/>
        <v>5.9749999999999996</v>
      </c>
      <c r="K304">
        <f t="shared" si="34"/>
        <v>80.947000000000003</v>
      </c>
      <c r="L304">
        <f t="shared" si="35"/>
        <v>81.721999999999994</v>
      </c>
      <c r="M304">
        <f t="shared" si="36"/>
        <v>0.77499999999999147</v>
      </c>
      <c r="N304">
        <f t="shared" si="37"/>
        <v>79.784500000000008</v>
      </c>
      <c r="O304">
        <f t="shared" si="38"/>
        <v>82.884499999999974</v>
      </c>
      <c r="P304" t="str">
        <f t="shared" si="39"/>
        <v/>
      </c>
    </row>
    <row r="305" spans="1:16">
      <c r="A305" s="19" t="s">
        <v>25</v>
      </c>
      <c r="B305" s="19" t="s">
        <v>26</v>
      </c>
      <c r="C305" s="19" t="s">
        <v>27</v>
      </c>
      <c r="D305" s="20">
        <v>42948</v>
      </c>
      <c r="E305" s="19">
        <v>86.921999999999997</v>
      </c>
      <c r="F305" s="19" t="s">
        <v>113</v>
      </c>
      <c r="G305" s="19">
        <v>4.71</v>
      </c>
      <c r="H305" s="19">
        <v>82.212000000000003</v>
      </c>
      <c r="I305">
        <f t="shared" si="32"/>
        <v>5.2</v>
      </c>
      <c r="J305">
        <f t="shared" si="33"/>
        <v>5.9749999999999996</v>
      </c>
      <c r="K305">
        <f t="shared" si="34"/>
        <v>80.947000000000003</v>
      </c>
      <c r="L305">
        <f t="shared" si="35"/>
        <v>81.721999999999994</v>
      </c>
      <c r="M305">
        <f t="shared" si="36"/>
        <v>0.77499999999999147</v>
      </c>
      <c r="N305">
        <f t="shared" si="37"/>
        <v>79.784500000000008</v>
      </c>
      <c r="O305">
        <f t="shared" si="38"/>
        <v>82.884499999999974</v>
      </c>
      <c r="P305" t="str">
        <f t="shared" si="39"/>
        <v/>
      </c>
    </row>
    <row r="306" spans="1:16">
      <c r="A306" s="19" t="s">
        <v>25</v>
      </c>
      <c r="B306" s="19" t="s">
        <v>26</v>
      </c>
      <c r="C306" s="19" t="s">
        <v>27</v>
      </c>
      <c r="D306" s="20">
        <v>42979</v>
      </c>
      <c r="E306" s="19">
        <v>86.921999999999997</v>
      </c>
      <c r="F306" s="19" t="s">
        <v>113</v>
      </c>
      <c r="G306" s="19">
        <v>5.16</v>
      </c>
      <c r="H306" s="19">
        <v>81.762</v>
      </c>
      <c r="I306">
        <f t="shared" si="32"/>
        <v>5.2</v>
      </c>
      <c r="J306">
        <f t="shared" si="33"/>
        <v>5.9749999999999996</v>
      </c>
      <c r="K306">
        <f t="shared" si="34"/>
        <v>80.947000000000003</v>
      </c>
      <c r="L306">
        <f t="shared" si="35"/>
        <v>81.721999999999994</v>
      </c>
      <c r="M306">
        <f t="shared" si="36"/>
        <v>0.77499999999999147</v>
      </c>
      <c r="N306">
        <f t="shared" si="37"/>
        <v>79.784500000000008</v>
      </c>
      <c r="O306">
        <f t="shared" si="38"/>
        <v>82.884499999999974</v>
      </c>
      <c r="P306" t="str">
        <f t="shared" si="39"/>
        <v/>
      </c>
    </row>
    <row r="307" spans="1:16">
      <c r="A307" s="19" t="s">
        <v>25</v>
      </c>
      <c r="B307" s="19" t="s">
        <v>26</v>
      </c>
      <c r="C307" s="19" t="s">
        <v>27</v>
      </c>
      <c r="D307" s="20">
        <v>43009</v>
      </c>
      <c r="E307" s="19">
        <v>86.921999999999997</v>
      </c>
      <c r="F307" s="19" t="s">
        <v>113</v>
      </c>
      <c r="G307" s="19">
        <v>5.0599999999999996</v>
      </c>
      <c r="H307" s="19">
        <v>81.861999999999995</v>
      </c>
      <c r="I307">
        <f t="shared" si="32"/>
        <v>5.2</v>
      </c>
      <c r="J307">
        <f t="shared" si="33"/>
        <v>5.9749999999999996</v>
      </c>
      <c r="K307">
        <f t="shared" si="34"/>
        <v>80.947000000000003</v>
      </c>
      <c r="L307">
        <f t="shared" si="35"/>
        <v>81.721999999999994</v>
      </c>
      <c r="M307">
        <f t="shared" si="36"/>
        <v>0.77499999999999147</v>
      </c>
      <c r="N307">
        <f t="shared" si="37"/>
        <v>79.784500000000008</v>
      </c>
      <c r="O307">
        <f t="shared" si="38"/>
        <v>82.884499999999974</v>
      </c>
      <c r="P307" t="str">
        <f t="shared" si="39"/>
        <v/>
      </c>
    </row>
    <row r="308" spans="1:16">
      <c r="A308" s="19" t="s">
        <v>25</v>
      </c>
      <c r="B308" s="19" t="s">
        <v>26</v>
      </c>
      <c r="C308" s="19" t="s">
        <v>27</v>
      </c>
      <c r="D308" s="20">
        <v>43040</v>
      </c>
      <c r="E308" s="19">
        <v>86.921999999999997</v>
      </c>
      <c r="F308" s="19" t="s">
        <v>113</v>
      </c>
      <c r="G308" s="19">
        <v>5.56</v>
      </c>
      <c r="H308" s="19">
        <v>81.361999999999995</v>
      </c>
      <c r="I308">
        <f t="shared" si="32"/>
        <v>5.2</v>
      </c>
      <c r="J308">
        <f t="shared" si="33"/>
        <v>5.9749999999999996</v>
      </c>
      <c r="K308">
        <f t="shared" si="34"/>
        <v>80.947000000000003</v>
      </c>
      <c r="L308">
        <f t="shared" si="35"/>
        <v>81.721999999999994</v>
      </c>
      <c r="M308">
        <f t="shared" si="36"/>
        <v>0.77499999999999147</v>
      </c>
      <c r="N308">
        <f t="shared" si="37"/>
        <v>79.784500000000008</v>
      </c>
      <c r="O308">
        <f t="shared" si="38"/>
        <v>82.884499999999974</v>
      </c>
      <c r="P308" t="str">
        <f t="shared" si="39"/>
        <v/>
      </c>
    </row>
    <row r="309" spans="1:16">
      <c r="A309" s="19" t="s">
        <v>25</v>
      </c>
      <c r="B309" s="19" t="s">
        <v>26</v>
      </c>
      <c r="C309" s="19" t="s">
        <v>27</v>
      </c>
      <c r="D309" s="20">
        <v>43070</v>
      </c>
      <c r="E309" s="19">
        <v>86.921999999999997</v>
      </c>
      <c r="F309" s="19" t="s">
        <v>113</v>
      </c>
      <c r="G309" s="19">
        <v>5.16</v>
      </c>
      <c r="H309" s="19">
        <v>81.762</v>
      </c>
      <c r="I309">
        <f t="shared" si="32"/>
        <v>5.2</v>
      </c>
      <c r="J309">
        <f t="shared" si="33"/>
        <v>5.9749999999999996</v>
      </c>
      <c r="K309">
        <f t="shared" si="34"/>
        <v>80.947000000000003</v>
      </c>
      <c r="L309">
        <f t="shared" si="35"/>
        <v>81.721999999999994</v>
      </c>
      <c r="M309">
        <f t="shared" si="36"/>
        <v>0.77499999999999147</v>
      </c>
      <c r="N309">
        <f t="shared" si="37"/>
        <v>79.784500000000008</v>
      </c>
      <c r="O309">
        <f t="shared" si="38"/>
        <v>82.884499999999974</v>
      </c>
      <c r="P309" t="str">
        <f t="shared" si="39"/>
        <v/>
      </c>
    </row>
    <row r="310" spans="1:16">
      <c r="A310" s="19" t="s">
        <v>25</v>
      </c>
      <c r="B310" s="19" t="s">
        <v>26</v>
      </c>
      <c r="C310" s="19" t="s">
        <v>27</v>
      </c>
      <c r="D310" s="20">
        <v>43101</v>
      </c>
      <c r="E310" s="19">
        <v>86.921999999999997</v>
      </c>
      <c r="F310" s="19" t="s">
        <v>113</v>
      </c>
      <c r="G310" s="19">
        <v>4.71</v>
      </c>
      <c r="H310" s="19">
        <v>82.212000000000003</v>
      </c>
      <c r="I310">
        <f t="shared" si="32"/>
        <v>5.2</v>
      </c>
      <c r="J310">
        <f t="shared" si="33"/>
        <v>5.9749999999999996</v>
      </c>
      <c r="K310">
        <f t="shared" si="34"/>
        <v>80.947000000000003</v>
      </c>
      <c r="L310">
        <f t="shared" si="35"/>
        <v>81.721999999999994</v>
      </c>
      <c r="M310">
        <f t="shared" si="36"/>
        <v>0.77499999999999147</v>
      </c>
      <c r="N310">
        <f t="shared" si="37"/>
        <v>79.784500000000008</v>
      </c>
      <c r="O310">
        <f t="shared" si="38"/>
        <v>82.884499999999974</v>
      </c>
      <c r="P310" t="str">
        <f t="shared" si="39"/>
        <v/>
      </c>
    </row>
    <row r="311" spans="1:16">
      <c r="A311" s="19" t="s">
        <v>25</v>
      </c>
      <c r="B311" s="19" t="s">
        <v>26</v>
      </c>
      <c r="C311" s="19" t="s">
        <v>27</v>
      </c>
      <c r="D311" s="20">
        <v>43132</v>
      </c>
      <c r="E311" s="19">
        <v>86.921999999999997</v>
      </c>
      <c r="F311" s="19" t="s">
        <v>113</v>
      </c>
      <c r="G311" s="19">
        <v>6.06</v>
      </c>
      <c r="H311" s="19">
        <v>80.861999999999995</v>
      </c>
      <c r="I311">
        <f t="shared" si="32"/>
        <v>5.2</v>
      </c>
      <c r="J311">
        <f t="shared" si="33"/>
        <v>5.9749999999999996</v>
      </c>
      <c r="K311">
        <f t="shared" si="34"/>
        <v>80.947000000000003</v>
      </c>
      <c r="L311">
        <f t="shared" si="35"/>
        <v>81.721999999999994</v>
      </c>
      <c r="M311">
        <f t="shared" si="36"/>
        <v>0.77499999999999147</v>
      </c>
      <c r="N311">
        <f t="shared" si="37"/>
        <v>79.784500000000008</v>
      </c>
      <c r="O311">
        <f t="shared" si="38"/>
        <v>82.884499999999974</v>
      </c>
      <c r="P311" t="str">
        <f t="shared" si="39"/>
        <v/>
      </c>
    </row>
    <row r="312" spans="1:16">
      <c r="A312" s="19" t="s">
        <v>25</v>
      </c>
      <c r="B312" s="19" t="s">
        <v>26</v>
      </c>
      <c r="C312" s="19" t="s">
        <v>27</v>
      </c>
      <c r="D312" s="20">
        <v>43160</v>
      </c>
      <c r="E312" s="19">
        <v>86.921999999999997</v>
      </c>
      <c r="F312" s="19" t="s">
        <v>113</v>
      </c>
      <c r="G312" s="19">
        <v>5.16</v>
      </c>
      <c r="H312" s="19">
        <v>81.762</v>
      </c>
      <c r="I312">
        <f t="shared" si="32"/>
        <v>5.2</v>
      </c>
      <c r="J312">
        <f t="shared" si="33"/>
        <v>5.9749999999999996</v>
      </c>
      <c r="K312">
        <f t="shared" si="34"/>
        <v>80.947000000000003</v>
      </c>
      <c r="L312">
        <f t="shared" si="35"/>
        <v>81.721999999999994</v>
      </c>
      <c r="M312">
        <f t="shared" si="36"/>
        <v>0.77499999999999147</v>
      </c>
      <c r="N312">
        <f t="shared" si="37"/>
        <v>79.784500000000008</v>
      </c>
      <c r="O312">
        <f t="shared" si="38"/>
        <v>82.884499999999974</v>
      </c>
      <c r="P312" t="str">
        <f t="shared" si="39"/>
        <v/>
      </c>
    </row>
    <row r="313" spans="1:16">
      <c r="A313" s="19" t="s">
        <v>25</v>
      </c>
      <c r="B313" s="19" t="s">
        <v>26</v>
      </c>
      <c r="C313" s="19" t="s">
        <v>27</v>
      </c>
      <c r="D313" s="20">
        <v>43191</v>
      </c>
      <c r="E313" s="19">
        <v>86.921999999999997</v>
      </c>
      <c r="F313" s="19" t="s">
        <v>113</v>
      </c>
      <c r="G313" s="19">
        <v>4.66</v>
      </c>
      <c r="H313" s="19">
        <v>82.262</v>
      </c>
      <c r="I313">
        <f t="shared" si="32"/>
        <v>5.2</v>
      </c>
      <c r="J313">
        <f t="shared" si="33"/>
        <v>5.9749999999999996</v>
      </c>
      <c r="K313">
        <f t="shared" si="34"/>
        <v>80.947000000000003</v>
      </c>
      <c r="L313">
        <f t="shared" si="35"/>
        <v>81.721999999999994</v>
      </c>
      <c r="M313">
        <f t="shared" si="36"/>
        <v>0.77499999999999147</v>
      </c>
      <c r="N313">
        <f t="shared" si="37"/>
        <v>79.784500000000008</v>
      </c>
      <c r="O313">
        <f t="shared" si="38"/>
        <v>82.884499999999974</v>
      </c>
      <c r="P313" t="str">
        <f t="shared" si="39"/>
        <v/>
      </c>
    </row>
    <row r="314" spans="1:16">
      <c r="A314" s="19" t="s">
        <v>25</v>
      </c>
      <c r="B314" s="19" t="s">
        <v>26</v>
      </c>
      <c r="C314" s="19" t="s">
        <v>27</v>
      </c>
      <c r="D314" s="20">
        <v>43221</v>
      </c>
      <c r="E314" s="19">
        <v>86.921999999999997</v>
      </c>
      <c r="F314" s="19" t="s">
        <v>113</v>
      </c>
      <c r="G314" s="19">
        <v>4.71</v>
      </c>
      <c r="H314" s="19">
        <v>82.212000000000003</v>
      </c>
      <c r="I314">
        <f t="shared" si="32"/>
        <v>5.2</v>
      </c>
      <c r="J314">
        <f t="shared" si="33"/>
        <v>5.9749999999999996</v>
      </c>
      <c r="K314">
        <f t="shared" si="34"/>
        <v>80.947000000000003</v>
      </c>
      <c r="L314">
        <f t="shared" si="35"/>
        <v>81.721999999999994</v>
      </c>
      <c r="M314">
        <f t="shared" si="36"/>
        <v>0.77499999999999147</v>
      </c>
      <c r="N314">
        <f t="shared" si="37"/>
        <v>79.784500000000008</v>
      </c>
      <c r="O314">
        <f t="shared" si="38"/>
        <v>82.884499999999974</v>
      </c>
      <c r="P314" t="str">
        <f t="shared" si="39"/>
        <v/>
      </c>
    </row>
    <row r="315" spans="1:16">
      <c r="A315" s="19" t="s">
        <v>25</v>
      </c>
      <c r="B315" s="19" t="s">
        <v>26</v>
      </c>
      <c r="C315" s="19" t="s">
        <v>27</v>
      </c>
      <c r="D315" s="20">
        <v>43252</v>
      </c>
      <c r="E315" s="19">
        <v>86.921999999999997</v>
      </c>
      <c r="F315" s="19" t="s">
        <v>113</v>
      </c>
      <c r="G315" s="19">
        <v>5.1100000000000003</v>
      </c>
      <c r="H315" s="19">
        <v>81.811999999999998</v>
      </c>
      <c r="I315">
        <f t="shared" si="32"/>
        <v>5.2</v>
      </c>
      <c r="J315">
        <f t="shared" si="33"/>
        <v>5.9749999999999996</v>
      </c>
      <c r="K315">
        <f t="shared" si="34"/>
        <v>80.947000000000003</v>
      </c>
      <c r="L315">
        <f t="shared" si="35"/>
        <v>81.721999999999994</v>
      </c>
      <c r="M315">
        <f t="shared" si="36"/>
        <v>0.77499999999999147</v>
      </c>
      <c r="N315">
        <f t="shared" si="37"/>
        <v>79.784500000000008</v>
      </c>
      <c r="O315">
        <f t="shared" si="38"/>
        <v>82.884499999999974</v>
      </c>
      <c r="P315" t="str">
        <f t="shared" si="39"/>
        <v/>
      </c>
    </row>
    <row r="316" spans="1:16">
      <c r="A316" s="19" t="s">
        <v>25</v>
      </c>
      <c r="B316" s="19" t="s">
        <v>26</v>
      </c>
      <c r="C316" s="19" t="s">
        <v>27</v>
      </c>
      <c r="D316" s="20">
        <v>43282</v>
      </c>
      <c r="E316" s="19">
        <v>86.921999999999997</v>
      </c>
      <c r="F316" s="19" t="s">
        <v>113</v>
      </c>
      <c r="G316" s="19">
        <v>5.01</v>
      </c>
      <c r="H316" s="19">
        <v>81.912000000000006</v>
      </c>
      <c r="I316">
        <f t="shared" si="32"/>
        <v>5.2</v>
      </c>
      <c r="J316">
        <f t="shared" si="33"/>
        <v>5.9749999999999996</v>
      </c>
      <c r="K316">
        <f t="shared" si="34"/>
        <v>80.947000000000003</v>
      </c>
      <c r="L316">
        <f t="shared" si="35"/>
        <v>81.721999999999994</v>
      </c>
      <c r="M316">
        <f t="shared" si="36"/>
        <v>0.77499999999999147</v>
      </c>
      <c r="N316">
        <f t="shared" si="37"/>
        <v>79.784500000000008</v>
      </c>
      <c r="O316">
        <f t="shared" si="38"/>
        <v>82.884499999999974</v>
      </c>
      <c r="P316" t="str">
        <f t="shared" si="39"/>
        <v/>
      </c>
    </row>
    <row r="317" spans="1:16">
      <c r="A317" s="19" t="s">
        <v>25</v>
      </c>
      <c r="B317" s="19" t="s">
        <v>26</v>
      </c>
      <c r="C317" s="19" t="s">
        <v>27</v>
      </c>
      <c r="D317" s="20">
        <v>43313</v>
      </c>
      <c r="E317" s="19">
        <v>86.921999999999997</v>
      </c>
      <c r="F317" s="19" t="s">
        <v>113</v>
      </c>
      <c r="G317" s="19">
        <v>5.0599999999999996</v>
      </c>
      <c r="H317" s="19">
        <v>81.861999999999995</v>
      </c>
      <c r="I317">
        <f t="shared" si="32"/>
        <v>5.2</v>
      </c>
      <c r="J317">
        <f t="shared" si="33"/>
        <v>5.9749999999999996</v>
      </c>
      <c r="K317">
        <f t="shared" si="34"/>
        <v>80.947000000000003</v>
      </c>
      <c r="L317">
        <f t="shared" si="35"/>
        <v>81.721999999999994</v>
      </c>
      <c r="M317">
        <f t="shared" si="36"/>
        <v>0.77499999999999147</v>
      </c>
      <c r="N317">
        <f t="shared" si="37"/>
        <v>79.784500000000008</v>
      </c>
      <c r="O317">
        <f t="shared" si="38"/>
        <v>82.884499999999974</v>
      </c>
      <c r="P317" t="str">
        <f t="shared" si="39"/>
        <v/>
      </c>
    </row>
    <row r="318" spans="1:16">
      <c r="A318" s="19" t="s">
        <v>25</v>
      </c>
      <c r="B318" s="19" t="s">
        <v>26</v>
      </c>
      <c r="C318" s="19" t="s">
        <v>27</v>
      </c>
      <c r="D318" s="20">
        <v>43344</v>
      </c>
      <c r="E318" s="19">
        <v>86.921999999999997</v>
      </c>
      <c r="F318" s="19" t="s">
        <v>113</v>
      </c>
      <c r="G318" s="19">
        <v>5.0599999999999996</v>
      </c>
      <c r="H318" s="19">
        <v>81.861999999999995</v>
      </c>
      <c r="I318">
        <f t="shared" si="32"/>
        <v>5.2</v>
      </c>
      <c r="J318">
        <f t="shared" si="33"/>
        <v>5.9749999999999996</v>
      </c>
      <c r="K318">
        <f t="shared" si="34"/>
        <v>80.947000000000003</v>
      </c>
      <c r="L318">
        <f t="shared" si="35"/>
        <v>81.721999999999994</v>
      </c>
      <c r="M318">
        <f t="shared" si="36"/>
        <v>0.77499999999999147</v>
      </c>
      <c r="N318">
        <f t="shared" si="37"/>
        <v>79.784500000000008</v>
      </c>
      <c r="O318">
        <f t="shared" si="38"/>
        <v>82.884499999999974</v>
      </c>
      <c r="P318" t="str">
        <f t="shared" si="39"/>
        <v/>
      </c>
    </row>
    <row r="319" spans="1:16">
      <c r="A319" s="19" t="s">
        <v>25</v>
      </c>
      <c r="B319" s="19" t="s">
        <v>26</v>
      </c>
      <c r="C319" s="19" t="s">
        <v>27</v>
      </c>
      <c r="D319" s="20">
        <v>43374</v>
      </c>
      <c r="E319" s="19">
        <v>86.921999999999997</v>
      </c>
      <c r="F319" s="19" t="s">
        <v>113</v>
      </c>
      <c r="G319" s="19">
        <v>5.16</v>
      </c>
      <c r="H319" s="19">
        <v>81.762</v>
      </c>
      <c r="I319">
        <f t="shared" si="32"/>
        <v>5.2</v>
      </c>
      <c r="J319">
        <f t="shared" si="33"/>
        <v>5.9749999999999996</v>
      </c>
      <c r="K319">
        <f t="shared" si="34"/>
        <v>80.947000000000003</v>
      </c>
      <c r="L319">
        <f t="shared" si="35"/>
        <v>81.721999999999994</v>
      </c>
      <c r="M319">
        <f t="shared" si="36"/>
        <v>0.77499999999999147</v>
      </c>
      <c r="N319">
        <f t="shared" si="37"/>
        <v>79.784500000000008</v>
      </c>
      <c r="O319">
        <f t="shared" si="38"/>
        <v>82.884499999999974</v>
      </c>
      <c r="P319" t="str">
        <f t="shared" si="39"/>
        <v/>
      </c>
    </row>
    <row r="320" spans="1:16">
      <c r="A320" s="19" t="s">
        <v>25</v>
      </c>
      <c r="B320" s="19" t="s">
        <v>26</v>
      </c>
      <c r="C320" s="19" t="s">
        <v>27</v>
      </c>
      <c r="D320" s="20">
        <v>43405</v>
      </c>
      <c r="E320" s="19">
        <v>86.921999999999997</v>
      </c>
      <c r="F320" s="19" t="s">
        <v>113</v>
      </c>
      <c r="G320" s="19">
        <v>5.21</v>
      </c>
      <c r="H320" s="19">
        <v>81.712000000000003</v>
      </c>
      <c r="I320">
        <f t="shared" si="32"/>
        <v>5.2</v>
      </c>
      <c r="J320">
        <f t="shared" si="33"/>
        <v>5.9749999999999996</v>
      </c>
      <c r="K320">
        <f t="shared" si="34"/>
        <v>80.947000000000003</v>
      </c>
      <c r="L320">
        <f t="shared" si="35"/>
        <v>81.721999999999994</v>
      </c>
      <c r="M320">
        <f t="shared" si="36"/>
        <v>0.77499999999999147</v>
      </c>
      <c r="N320">
        <f t="shared" si="37"/>
        <v>79.784500000000008</v>
      </c>
      <c r="O320">
        <f t="shared" si="38"/>
        <v>82.884499999999974</v>
      </c>
      <c r="P320" t="str">
        <f t="shared" si="39"/>
        <v/>
      </c>
    </row>
    <row r="321" spans="1:16">
      <c r="A321" s="19" t="s">
        <v>25</v>
      </c>
      <c r="B321" s="19" t="s">
        <v>26</v>
      </c>
      <c r="C321" s="19" t="s">
        <v>27</v>
      </c>
      <c r="D321" s="20">
        <v>43435</v>
      </c>
      <c r="E321" s="19">
        <v>86.921999999999997</v>
      </c>
      <c r="F321" s="19" t="s">
        <v>113</v>
      </c>
      <c r="G321" s="19">
        <v>5.16</v>
      </c>
      <c r="H321" s="19">
        <v>81.762</v>
      </c>
      <c r="I321">
        <f t="shared" si="32"/>
        <v>5.2</v>
      </c>
      <c r="J321">
        <f t="shared" si="33"/>
        <v>5.9749999999999996</v>
      </c>
      <c r="K321">
        <f t="shared" si="34"/>
        <v>80.947000000000003</v>
      </c>
      <c r="L321">
        <f t="shared" si="35"/>
        <v>81.721999999999994</v>
      </c>
      <c r="M321">
        <f t="shared" si="36"/>
        <v>0.77499999999999147</v>
      </c>
      <c r="N321">
        <f t="shared" si="37"/>
        <v>79.784500000000008</v>
      </c>
      <c r="O321">
        <f t="shared" si="38"/>
        <v>82.884499999999974</v>
      </c>
      <c r="P321" t="str">
        <f t="shared" si="39"/>
        <v/>
      </c>
    </row>
    <row r="322" spans="1:16">
      <c r="A322" s="19" t="s">
        <v>25</v>
      </c>
      <c r="B322" s="19" t="s">
        <v>26</v>
      </c>
      <c r="C322" s="19" t="s">
        <v>27</v>
      </c>
      <c r="D322" s="20">
        <v>43466</v>
      </c>
      <c r="E322" s="19">
        <v>86.921999999999997</v>
      </c>
      <c r="F322" s="19" t="s">
        <v>113</v>
      </c>
      <c r="G322" s="19">
        <v>5.91</v>
      </c>
      <c r="H322" s="19">
        <v>81.012</v>
      </c>
      <c r="I322">
        <f t="shared" si="32"/>
        <v>5.2</v>
      </c>
      <c r="J322">
        <f t="shared" si="33"/>
        <v>5.9749999999999996</v>
      </c>
      <c r="K322">
        <f t="shared" si="34"/>
        <v>80.947000000000003</v>
      </c>
      <c r="L322">
        <f t="shared" si="35"/>
        <v>81.721999999999994</v>
      </c>
      <c r="M322">
        <f t="shared" si="36"/>
        <v>0.77499999999999147</v>
      </c>
      <c r="N322">
        <f t="shared" si="37"/>
        <v>79.784500000000008</v>
      </c>
      <c r="O322">
        <f t="shared" si="38"/>
        <v>82.884499999999974</v>
      </c>
      <c r="P322" t="str">
        <f t="shared" si="39"/>
        <v/>
      </c>
    </row>
    <row r="323" spans="1:16">
      <c r="A323" s="19" t="s">
        <v>25</v>
      </c>
      <c r="B323" s="19" t="s">
        <v>26</v>
      </c>
      <c r="C323" s="19" t="s">
        <v>27</v>
      </c>
      <c r="D323" s="20">
        <v>43497</v>
      </c>
      <c r="E323" s="19">
        <v>86.921999999999997</v>
      </c>
      <c r="F323" s="19" t="s">
        <v>113</v>
      </c>
      <c r="G323" s="19">
        <v>6.21</v>
      </c>
      <c r="H323" s="19">
        <v>80.712000000000003</v>
      </c>
      <c r="I323">
        <f t="shared" ref="I323:I386" si="40">VLOOKUP($C323,$S$1:$W$42,2,FALSE)</f>
        <v>5.2</v>
      </c>
      <c r="J323">
        <f t="shared" ref="J323:J386" si="41">VLOOKUP($C323,$S$1:$W$42,3,FALSE)</f>
        <v>5.9749999999999996</v>
      </c>
      <c r="K323">
        <f t="shared" ref="K323:K386" si="42">VLOOKUP($C323,$S$1:$W$42,4,FALSE)</f>
        <v>80.947000000000003</v>
      </c>
      <c r="L323">
        <f t="shared" ref="L323:L386" si="43">VLOOKUP($C323,$S$1:$W$42,5,FALSE)</f>
        <v>81.721999999999994</v>
      </c>
      <c r="M323">
        <f t="shared" ref="M323:M386" si="44">L323-K323</f>
        <v>0.77499999999999147</v>
      </c>
      <c r="N323">
        <f t="shared" ref="N323:N386" si="45">K323-M323*1.5</f>
        <v>79.784500000000008</v>
      </c>
      <c r="O323">
        <f t="shared" ref="O323:O386" si="46">L323+M323*1.5</f>
        <v>82.884499999999974</v>
      </c>
      <c r="P323" t="str">
        <f t="shared" ref="P323:P386" si="47">IF(OR(H323&lt;N323,H323&gt;O323), "OUTLIER", "")</f>
        <v/>
      </c>
    </row>
    <row r="324" spans="1:16">
      <c r="A324" s="19" t="s">
        <v>25</v>
      </c>
      <c r="B324" s="19" t="s">
        <v>26</v>
      </c>
      <c r="C324" s="19" t="s">
        <v>27</v>
      </c>
      <c r="D324" s="20">
        <v>43525</v>
      </c>
      <c r="E324" s="19">
        <v>86.921999999999997</v>
      </c>
      <c r="F324" s="19" t="s">
        <v>113</v>
      </c>
      <c r="G324" s="19">
        <v>6.11</v>
      </c>
      <c r="H324" s="19">
        <v>80.811999999999998</v>
      </c>
      <c r="I324">
        <f t="shared" si="40"/>
        <v>5.2</v>
      </c>
      <c r="J324">
        <f t="shared" si="41"/>
        <v>5.9749999999999996</v>
      </c>
      <c r="K324">
        <f t="shared" si="42"/>
        <v>80.947000000000003</v>
      </c>
      <c r="L324">
        <f t="shared" si="43"/>
        <v>81.721999999999994</v>
      </c>
      <c r="M324">
        <f t="shared" si="44"/>
        <v>0.77499999999999147</v>
      </c>
      <c r="N324">
        <f t="shared" si="45"/>
        <v>79.784500000000008</v>
      </c>
      <c r="O324">
        <f t="shared" si="46"/>
        <v>82.884499999999974</v>
      </c>
      <c r="P324" t="str">
        <f t="shared" si="47"/>
        <v/>
      </c>
    </row>
    <row r="325" spans="1:16">
      <c r="A325" s="19" t="s">
        <v>25</v>
      </c>
      <c r="B325" s="19" t="s">
        <v>26</v>
      </c>
      <c r="C325" s="19" t="s">
        <v>27</v>
      </c>
      <c r="D325" s="20">
        <v>43556</v>
      </c>
      <c r="E325" s="19">
        <v>86.921999999999997</v>
      </c>
      <c r="F325" s="19" t="s">
        <v>113</v>
      </c>
      <c r="G325" s="19">
        <v>6.21</v>
      </c>
      <c r="H325" s="19">
        <v>80.712000000000003</v>
      </c>
      <c r="I325">
        <f t="shared" si="40"/>
        <v>5.2</v>
      </c>
      <c r="J325">
        <f t="shared" si="41"/>
        <v>5.9749999999999996</v>
      </c>
      <c r="K325">
        <f t="shared" si="42"/>
        <v>80.947000000000003</v>
      </c>
      <c r="L325">
        <f t="shared" si="43"/>
        <v>81.721999999999994</v>
      </c>
      <c r="M325">
        <f t="shared" si="44"/>
        <v>0.77499999999999147</v>
      </c>
      <c r="N325">
        <f t="shared" si="45"/>
        <v>79.784500000000008</v>
      </c>
      <c r="O325">
        <f t="shared" si="46"/>
        <v>82.884499999999974</v>
      </c>
      <c r="P325" t="str">
        <f t="shared" si="47"/>
        <v/>
      </c>
    </row>
    <row r="326" spans="1:16">
      <c r="A326" s="19" t="s">
        <v>25</v>
      </c>
      <c r="B326" s="19" t="s">
        <v>26</v>
      </c>
      <c r="C326" s="19" t="s">
        <v>27</v>
      </c>
      <c r="D326" s="20">
        <v>43586</v>
      </c>
      <c r="E326" s="19">
        <v>86.921999999999997</v>
      </c>
      <c r="F326" s="19" t="s">
        <v>113</v>
      </c>
      <c r="G326" s="19">
        <v>6.21</v>
      </c>
      <c r="H326" s="19">
        <v>80.712000000000003</v>
      </c>
      <c r="I326">
        <f t="shared" si="40"/>
        <v>5.2</v>
      </c>
      <c r="J326">
        <f t="shared" si="41"/>
        <v>5.9749999999999996</v>
      </c>
      <c r="K326">
        <f t="shared" si="42"/>
        <v>80.947000000000003</v>
      </c>
      <c r="L326">
        <f t="shared" si="43"/>
        <v>81.721999999999994</v>
      </c>
      <c r="M326">
        <f t="shared" si="44"/>
        <v>0.77499999999999147</v>
      </c>
      <c r="N326">
        <f t="shared" si="45"/>
        <v>79.784500000000008</v>
      </c>
      <c r="O326">
        <f t="shared" si="46"/>
        <v>82.884499999999974</v>
      </c>
      <c r="P326" t="str">
        <f t="shared" si="47"/>
        <v/>
      </c>
    </row>
    <row r="327" spans="1:16">
      <c r="A327" s="19" t="s">
        <v>25</v>
      </c>
      <c r="B327" s="19" t="s">
        <v>26</v>
      </c>
      <c r="C327" s="19" t="s">
        <v>27</v>
      </c>
      <c r="D327" s="20">
        <v>43617</v>
      </c>
      <c r="E327" s="19">
        <v>86.921999999999997</v>
      </c>
      <c r="F327" s="19" t="s">
        <v>113</v>
      </c>
      <c r="G327" s="19">
        <v>6.26</v>
      </c>
      <c r="H327" s="19">
        <v>80.662000000000006</v>
      </c>
      <c r="I327">
        <f t="shared" si="40"/>
        <v>5.2</v>
      </c>
      <c r="J327">
        <f t="shared" si="41"/>
        <v>5.9749999999999996</v>
      </c>
      <c r="K327">
        <f t="shared" si="42"/>
        <v>80.947000000000003</v>
      </c>
      <c r="L327">
        <f t="shared" si="43"/>
        <v>81.721999999999994</v>
      </c>
      <c r="M327">
        <f t="shared" si="44"/>
        <v>0.77499999999999147</v>
      </c>
      <c r="N327">
        <f t="shared" si="45"/>
        <v>79.784500000000008</v>
      </c>
      <c r="O327">
        <f t="shared" si="46"/>
        <v>82.884499999999974</v>
      </c>
      <c r="P327" t="str">
        <f t="shared" si="47"/>
        <v/>
      </c>
    </row>
    <row r="328" spans="1:16">
      <c r="A328" s="19" t="s">
        <v>25</v>
      </c>
      <c r="B328" s="19" t="s">
        <v>26</v>
      </c>
      <c r="C328" s="19" t="s">
        <v>27</v>
      </c>
      <c r="D328" s="20">
        <v>43647</v>
      </c>
      <c r="E328" s="19">
        <v>86.921999999999997</v>
      </c>
      <c r="F328" s="19" t="s">
        <v>113</v>
      </c>
      <c r="G328" s="19">
        <v>5.09</v>
      </c>
      <c r="H328" s="19">
        <v>81.831999999999994</v>
      </c>
      <c r="I328">
        <f t="shared" si="40"/>
        <v>5.2</v>
      </c>
      <c r="J328">
        <f t="shared" si="41"/>
        <v>5.9749999999999996</v>
      </c>
      <c r="K328">
        <f t="shared" si="42"/>
        <v>80.947000000000003</v>
      </c>
      <c r="L328">
        <f t="shared" si="43"/>
        <v>81.721999999999994</v>
      </c>
      <c r="M328">
        <f t="shared" si="44"/>
        <v>0.77499999999999147</v>
      </c>
      <c r="N328">
        <f t="shared" si="45"/>
        <v>79.784500000000008</v>
      </c>
      <c r="O328">
        <f t="shared" si="46"/>
        <v>82.884499999999974</v>
      </c>
      <c r="P328" t="str">
        <f t="shared" si="47"/>
        <v/>
      </c>
    </row>
    <row r="329" spans="1:16">
      <c r="A329" s="19" t="s">
        <v>25</v>
      </c>
      <c r="B329" s="19" t="s">
        <v>26</v>
      </c>
      <c r="C329" s="19" t="s">
        <v>27</v>
      </c>
      <c r="D329" s="20">
        <v>43678</v>
      </c>
      <c r="E329" s="19">
        <v>86.921999999999997</v>
      </c>
      <c r="F329" s="19" t="s">
        <v>113</v>
      </c>
      <c r="G329" s="19">
        <v>6.41</v>
      </c>
      <c r="H329" s="19">
        <v>80.512</v>
      </c>
      <c r="I329">
        <f t="shared" si="40"/>
        <v>5.2</v>
      </c>
      <c r="J329">
        <f t="shared" si="41"/>
        <v>5.9749999999999996</v>
      </c>
      <c r="K329">
        <f t="shared" si="42"/>
        <v>80.947000000000003</v>
      </c>
      <c r="L329">
        <f t="shared" si="43"/>
        <v>81.721999999999994</v>
      </c>
      <c r="M329">
        <f t="shared" si="44"/>
        <v>0.77499999999999147</v>
      </c>
      <c r="N329">
        <f t="shared" si="45"/>
        <v>79.784500000000008</v>
      </c>
      <c r="O329">
        <f t="shared" si="46"/>
        <v>82.884499999999974</v>
      </c>
      <c r="P329" t="str">
        <f t="shared" si="47"/>
        <v/>
      </c>
    </row>
    <row r="330" spans="1:16">
      <c r="A330" s="19" t="s">
        <v>25</v>
      </c>
      <c r="B330" s="19" t="s">
        <v>26</v>
      </c>
      <c r="C330" s="19" t="s">
        <v>27</v>
      </c>
      <c r="D330" s="20">
        <v>43709</v>
      </c>
      <c r="E330" s="19">
        <v>86.921999999999997</v>
      </c>
      <c r="F330" s="19" t="s">
        <v>113</v>
      </c>
      <c r="G330" s="19">
        <v>5.56</v>
      </c>
      <c r="H330" s="19">
        <v>81.361999999999995</v>
      </c>
      <c r="I330">
        <f t="shared" si="40"/>
        <v>5.2</v>
      </c>
      <c r="J330">
        <f t="shared" si="41"/>
        <v>5.9749999999999996</v>
      </c>
      <c r="K330">
        <f t="shared" si="42"/>
        <v>80.947000000000003</v>
      </c>
      <c r="L330">
        <f t="shared" si="43"/>
        <v>81.721999999999994</v>
      </c>
      <c r="M330">
        <f t="shared" si="44"/>
        <v>0.77499999999999147</v>
      </c>
      <c r="N330">
        <f t="shared" si="45"/>
        <v>79.784500000000008</v>
      </c>
      <c r="O330">
        <f t="shared" si="46"/>
        <v>82.884499999999974</v>
      </c>
      <c r="P330" t="str">
        <f t="shared" si="47"/>
        <v/>
      </c>
    </row>
    <row r="331" spans="1:16">
      <c r="A331" s="19" t="s">
        <v>25</v>
      </c>
      <c r="B331" s="19" t="s">
        <v>26</v>
      </c>
      <c r="C331" s="19" t="s">
        <v>27</v>
      </c>
      <c r="D331" s="20">
        <v>43739</v>
      </c>
      <c r="E331" s="19">
        <v>86.921999999999997</v>
      </c>
      <c r="F331" s="19" t="s">
        <v>113</v>
      </c>
      <c r="G331" s="19">
        <v>4.71</v>
      </c>
      <c r="H331" s="19">
        <v>82.212000000000003</v>
      </c>
      <c r="I331">
        <f t="shared" si="40"/>
        <v>5.2</v>
      </c>
      <c r="J331">
        <f t="shared" si="41"/>
        <v>5.9749999999999996</v>
      </c>
      <c r="K331">
        <f t="shared" si="42"/>
        <v>80.947000000000003</v>
      </c>
      <c r="L331">
        <f t="shared" si="43"/>
        <v>81.721999999999994</v>
      </c>
      <c r="M331">
        <f t="shared" si="44"/>
        <v>0.77499999999999147</v>
      </c>
      <c r="N331">
        <f t="shared" si="45"/>
        <v>79.784500000000008</v>
      </c>
      <c r="O331">
        <f t="shared" si="46"/>
        <v>82.884499999999974</v>
      </c>
      <c r="P331" t="str">
        <f t="shared" si="47"/>
        <v/>
      </c>
    </row>
    <row r="332" spans="1:16">
      <c r="A332" s="19" t="s">
        <v>25</v>
      </c>
      <c r="B332" s="19" t="s">
        <v>26</v>
      </c>
      <c r="C332" s="19" t="s">
        <v>27</v>
      </c>
      <c r="D332" s="20">
        <v>43770</v>
      </c>
      <c r="E332" s="19">
        <v>86.921999999999997</v>
      </c>
      <c r="F332" s="19" t="s">
        <v>113</v>
      </c>
      <c r="G332" s="19">
        <v>4.66</v>
      </c>
      <c r="H332" s="19">
        <v>82.262</v>
      </c>
      <c r="I332">
        <f t="shared" si="40"/>
        <v>5.2</v>
      </c>
      <c r="J332">
        <f t="shared" si="41"/>
        <v>5.9749999999999996</v>
      </c>
      <c r="K332">
        <f t="shared" si="42"/>
        <v>80.947000000000003</v>
      </c>
      <c r="L332">
        <f t="shared" si="43"/>
        <v>81.721999999999994</v>
      </c>
      <c r="M332">
        <f t="shared" si="44"/>
        <v>0.77499999999999147</v>
      </c>
      <c r="N332">
        <f t="shared" si="45"/>
        <v>79.784500000000008</v>
      </c>
      <c r="O332">
        <f t="shared" si="46"/>
        <v>82.884499999999974</v>
      </c>
      <c r="P332" t="str">
        <f t="shared" si="47"/>
        <v/>
      </c>
    </row>
    <row r="333" spans="1:16">
      <c r="A333" s="19" t="s">
        <v>25</v>
      </c>
      <c r="B333" s="19" t="s">
        <v>26</v>
      </c>
      <c r="C333" s="19" t="s">
        <v>27</v>
      </c>
      <c r="D333" s="20">
        <v>43800</v>
      </c>
      <c r="E333" s="19">
        <v>86.921999999999997</v>
      </c>
      <c r="F333" s="19" t="s">
        <v>113</v>
      </c>
      <c r="G333" s="19">
        <v>5.16</v>
      </c>
      <c r="H333" s="19">
        <v>81.762</v>
      </c>
      <c r="I333">
        <f t="shared" si="40"/>
        <v>5.2</v>
      </c>
      <c r="J333">
        <f t="shared" si="41"/>
        <v>5.9749999999999996</v>
      </c>
      <c r="K333">
        <f t="shared" si="42"/>
        <v>80.947000000000003</v>
      </c>
      <c r="L333">
        <f t="shared" si="43"/>
        <v>81.721999999999994</v>
      </c>
      <c r="M333">
        <f t="shared" si="44"/>
        <v>0.77499999999999147</v>
      </c>
      <c r="N333">
        <f t="shared" si="45"/>
        <v>79.784500000000008</v>
      </c>
      <c r="O333">
        <f t="shared" si="46"/>
        <v>82.884499999999974</v>
      </c>
      <c r="P333" t="str">
        <f t="shared" si="47"/>
        <v/>
      </c>
    </row>
    <row r="334" spans="1:16">
      <c r="A334" s="19" t="s">
        <v>25</v>
      </c>
      <c r="B334" s="19" t="s">
        <v>26</v>
      </c>
      <c r="C334" s="19" t="s">
        <v>27</v>
      </c>
      <c r="D334" s="20">
        <v>43831</v>
      </c>
      <c r="E334" s="19">
        <v>86.921999999999997</v>
      </c>
      <c r="F334" s="19" t="s">
        <v>113</v>
      </c>
      <c r="G334" s="19">
        <v>5.16</v>
      </c>
      <c r="H334" s="19">
        <v>81.762</v>
      </c>
      <c r="I334">
        <f t="shared" si="40"/>
        <v>5.2</v>
      </c>
      <c r="J334">
        <f t="shared" si="41"/>
        <v>5.9749999999999996</v>
      </c>
      <c r="K334">
        <f t="shared" si="42"/>
        <v>80.947000000000003</v>
      </c>
      <c r="L334">
        <f t="shared" si="43"/>
        <v>81.721999999999994</v>
      </c>
      <c r="M334">
        <f t="shared" si="44"/>
        <v>0.77499999999999147</v>
      </c>
      <c r="N334">
        <f t="shared" si="45"/>
        <v>79.784500000000008</v>
      </c>
      <c r="O334">
        <f t="shared" si="46"/>
        <v>82.884499999999974</v>
      </c>
      <c r="P334" t="str">
        <f t="shared" si="47"/>
        <v/>
      </c>
    </row>
    <row r="335" spans="1:16">
      <c r="A335" s="19" t="s">
        <v>25</v>
      </c>
      <c r="B335" s="19" t="s">
        <v>26</v>
      </c>
      <c r="C335" s="19" t="s">
        <v>27</v>
      </c>
      <c r="D335" s="20">
        <v>43862</v>
      </c>
      <c r="E335" s="19">
        <v>86.921999999999997</v>
      </c>
      <c r="F335" s="19" t="s">
        <v>113</v>
      </c>
      <c r="G335" s="19">
        <v>5.0599999999999996</v>
      </c>
      <c r="H335" s="19">
        <v>81.861999999999995</v>
      </c>
      <c r="I335">
        <f t="shared" si="40"/>
        <v>5.2</v>
      </c>
      <c r="J335">
        <f t="shared" si="41"/>
        <v>5.9749999999999996</v>
      </c>
      <c r="K335">
        <f t="shared" si="42"/>
        <v>80.947000000000003</v>
      </c>
      <c r="L335">
        <f t="shared" si="43"/>
        <v>81.721999999999994</v>
      </c>
      <c r="M335">
        <f t="shared" si="44"/>
        <v>0.77499999999999147</v>
      </c>
      <c r="N335">
        <f t="shared" si="45"/>
        <v>79.784500000000008</v>
      </c>
      <c r="O335">
        <f t="shared" si="46"/>
        <v>82.884499999999974</v>
      </c>
      <c r="P335" t="str">
        <f t="shared" si="47"/>
        <v/>
      </c>
    </row>
    <row r="336" spans="1:16">
      <c r="A336" s="19" t="s">
        <v>25</v>
      </c>
      <c r="B336" s="19" t="s">
        <v>26</v>
      </c>
      <c r="C336" s="19" t="s">
        <v>27</v>
      </c>
      <c r="D336" s="20">
        <v>43891</v>
      </c>
      <c r="E336" s="19">
        <v>86.921999999999997</v>
      </c>
      <c r="F336" s="19" t="s">
        <v>113</v>
      </c>
      <c r="G336" s="19">
        <v>5.66</v>
      </c>
      <c r="H336" s="19">
        <v>81.262</v>
      </c>
      <c r="I336">
        <f t="shared" si="40"/>
        <v>5.2</v>
      </c>
      <c r="J336">
        <f t="shared" si="41"/>
        <v>5.9749999999999996</v>
      </c>
      <c r="K336">
        <f t="shared" si="42"/>
        <v>80.947000000000003</v>
      </c>
      <c r="L336">
        <f t="shared" si="43"/>
        <v>81.721999999999994</v>
      </c>
      <c r="M336">
        <f t="shared" si="44"/>
        <v>0.77499999999999147</v>
      </c>
      <c r="N336">
        <f t="shared" si="45"/>
        <v>79.784500000000008</v>
      </c>
      <c r="O336">
        <f t="shared" si="46"/>
        <v>82.884499999999974</v>
      </c>
      <c r="P336" t="str">
        <f t="shared" si="47"/>
        <v/>
      </c>
    </row>
    <row r="337" spans="1:16">
      <c r="A337" s="19" t="s">
        <v>25</v>
      </c>
      <c r="B337" s="19" t="s">
        <v>26</v>
      </c>
      <c r="C337" s="19" t="s">
        <v>27</v>
      </c>
      <c r="D337" s="20">
        <v>43922</v>
      </c>
      <c r="E337" s="19">
        <v>86.921999999999997</v>
      </c>
      <c r="F337" s="19" t="s">
        <v>113</v>
      </c>
      <c r="G337" s="19">
        <v>6.06</v>
      </c>
      <c r="H337" s="19">
        <v>80.861999999999995</v>
      </c>
      <c r="I337">
        <f t="shared" si="40"/>
        <v>5.2</v>
      </c>
      <c r="J337">
        <f t="shared" si="41"/>
        <v>5.9749999999999996</v>
      </c>
      <c r="K337">
        <f t="shared" si="42"/>
        <v>80.947000000000003</v>
      </c>
      <c r="L337">
        <f t="shared" si="43"/>
        <v>81.721999999999994</v>
      </c>
      <c r="M337">
        <f t="shared" si="44"/>
        <v>0.77499999999999147</v>
      </c>
      <c r="N337">
        <f t="shared" si="45"/>
        <v>79.784500000000008</v>
      </c>
      <c r="O337">
        <f t="shared" si="46"/>
        <v>82.884499999999974</v>
      </c>
      <c r="P337" t="str">
        <f t="shared" si="47"/>
        <v/>
      </c>
    </row>
    <row r="338" spans="1:16">
      <c r="A338" s="19" t="s">
        <v>25</v>
      </c>
      <c r="B338" s="19" t="s">
        <v>26</v>
      </c>
      <c r="C338" s="19" t="s">
        <v>27</v>
      </c>
      <c r="D338" s="20">
        <v>43952</v>
      </c>
      <c r="E338" s="19">
        <v>86.921999999999997</v>
      </c>
      <c r="F338" s="19" t="s">
        <v>113</v>
      </c>
      <c r="G338" s="19">
        <v>5.16</v>
      </c>
      <c r="H338" s="19">
        <v>81.762</v>
      </c>
      <c r="I338">
        <f t="shared" si="40"/>
        <v>5.2</v>
      </c>
      <c r="J338">
        <f t="shared" si="41"/>
        <v>5.9749999999999996</v>
      </c>
      <c r="K338">
        <f t="shared" si="42"/>
        <v>80.947000000000003</v>
      </c>
      <c r="L338">
        <f t="shared" si="43"/>
        <v>81.721999999999994</v>
      </c>
      <c r="M338">
        <f t="shared" si="44"/>
        <v>0.77499999999999147</v>
      </c>
      <c r="N338">
        <f t="shared" si="45"/>
        <v>79.784500000000008</v>
      </c>
      <c r="O338">
        <f t="shared" si="46"/>
        <v>82.884499999999974</v>
      </c>
      <c r="P338" t="str">
        <f t="shared" si="47"/>
        <v/>
      </c>
    </row>
    <row r="339" spans="1:16">
      <c r="A339" s="19" t="s">
        <v>25</v>
      </c>
      <c r="B339" s="19" t="s">
        <v>37</v>
      </c>
      <c r="C339" s="19" t="s">
        <v>38</v>
      </c>
      <c r="D339" s="20">
        <v>39142</v>
      </c>
      <c r="E339" s="19">
        <v>99.238</v>
      </c>
      <c r="F339" s="19" t="s">
        <v>113</v>
      </c>
      <c r="G339" s="19">
        <v>6.2</v>
      </c>
      <c r="H339" s="19">
        <v>93.037999999999997</v>
      </c>
      <c r="I339">
        <f t="shared" si="40"/>
        <v>5.5075000000000003</v>
      </c>
      <c r="J339">
        <f t="shared" si="41"/>
        <v>6.26</v>
      </c>
      <c r="K339">
        <f t="shared" si="42"/>
        <v>92.977999999999994</v>
      </c>
      <c r="L339">
        <f t="shared" si="43"/>
        <v>93.730500000000006</v>
      </c>
      <c r="M339">
        <f t="shared" si="44"/>
        <v>0.75250000000001194</v>
      </c>
      <c r="N339">
        <f t="shared" si="45"/>
        <v>91.849249999999984</v>
      </c>
      <c r="O339">
        <f t="shared" si="46"/>
        <v>94.859250000000031</v>
      </c>
      <c r="P339" t="str">
        <f t="shared" si="47"/>
        <v/>
      </c>
    </row>
    <row r="340" spans="1:16">
      <c r="A340" s="19" t="s">
        <v>25</v>
      </c>
      <c r="B340" s="19" t="s">
        <v>37</v>
      </c>
      <c r="C340" s="19" t="s">
        <v>38</v>
      </c>
      <c r="D340" s="20">
        <v>39173</v>
      </c>
      <c r="E340" s="19">
        <v>99.238</v>
      </c>
      <c r="F340" s="19" t="s">
        <v>113</v>
      </c>
      <c r="G340" s="19">
        <v>6.9</v>
      </c>
      <c r="H340" s="19">
        <v>92.337999999999994</v>
      </c>
      <c r="I340">
        <f t="shared" si="40"/>
        <v>5.5075000000000003</v>
      </c>
      <c r="J340">
        <f t="shared" si="41"/>
        <v>6.26</v>
      </c>
      <c r="K340">
        <f t="shared" si="42"/>
        <v>92.977999999999994</v>
      </c>
      <c r="L340">
        <f t="shared" si="43"/>
        <v>93.730500000000006</v>
      </c>
      <c r="M340">
        <f t="shared" si="44"/>
        <v>0.75250000000001194</v>
      </c>
      <c r="N340">
        <f t="shared" si="45"/>
        <v>91.849249999999984</v>
      </c>
      <c r="O340">
        <f t="shared" si="46"/>
        <v>94.859250000000031</v>
      </c>
      <c r="P340" t="str">
        <f t="shared" si="47"/>
        <v/>
      </c>
    </row>
    <row r="341" spans="1:16">
      <c r="A341" s="19" t="s">
        <v>25</v>
      </c>
      <c r="B341" s="19" t="s">
        <v>37</v>
      </c>
      <c r="C341" s="19" t="s">
        <v>38</v>
      </c>
      <c r="D341" s="20">
        <v>39203</v>
      </c>
      <c r="E341" s="19">
        <v>99.238</v>
      </c>
      <c r="F341" s="19" t="s">
        <v>113</v>
      </c>
      <c r="G341" s="19">
        <v>6.7</v>
      </c>
      <c r="H341" s="19">
        <v>92.537999999999997</v>
      </c>
      <c r="I341">
        <f t="shared" si="40"/>
        <v>5.5075000000000003</v>
      </c>
      <c r="J341">
        <f t="shared" si="41"/>
        <v>6.26</v>
      </c>
      <c r="K341">
        <f t="shared" si="42"/>
        <v>92.977999999999994</v>
      </c>
      <c r="L341">
        <f t="shared" si="43"/>
        <v>93.730500000000006</v>
      </c>
      <c r="M341">
        <f t="shared" si="44"/>
        <v>0.75250000000001194</v>
      </c>
      <c r="N341">
        <f t="shared" si="45"/>
        <v>91.849249999999984</v>
      </c>
      <c r="O341">
        <f t="shared" si="46"/>
        <v>94.859250000000031</v>
      </c>
      <c r="P341" t="str">
        <f t="shared" si="47"/>
        <v/>
      </c>
    </row>
    <row r="342" spans="1:16">
      <c r="A342" s="19" t="s">
        <v>25</v>
      </c>
      <c r="B342" s="19" t="s">
        <v>37</v>
      </c>
      <c r="C342" s="19" t="s">
        <v>38</v>
      </c>
      <c r="D342" s="20">
        <v>39234</v>
      </c>
      <c r="E342" s="19">
        <v>99.238</v>
      </c>
      <c r="F342" s="19" t="s">
        <v>113</v>
      </c>
      <c r="G342" s="19">
        <v>6.75</v>
      </c>
      <c r="H342" s="19">
        <v>92.488</v>
      </c>
      <c r="I342">
        <f t="shared" si="40"/>
        <v>5.5075000000000003</v>
      </c>
      <c r="J342">
        <f t="shared" si="41"/>
        <v>6.26</v>
      </c>
      <c r="K342">
        <f t="shared" si="42"/>
        <v>92.977999999999994</v>
      </c>
      <c r="L342">
        <f t="shared" si="43"/>
        <v>93.730500000000006</v>
      </c>
      <c r="M342">
        <f t="shared" si="44"/>
        <v>0.75250000000001194</v>
      </c>
      <c r="N342">
        <f t="shared" si="45"/>
        <v>91.849249999999984</v>
      </c>
      <c r="O342">
        <f t="shared" si="46"/>
        <v>94.859250000000031</v>
      </c>
      <c r="P342" t="str">
        <f t="shared" si="47"/>
        <v/>
      </c>
    </row>
    <row r="343" spans="1:16">
      <c r="A343" s="19" t="s">
        <v>25</v>
      </c>
      <c r="B343" s="19" t="s">
        <v>37</v>
      </c>
      <c r="C343" s="19" t="s">
        <v>38</v>
      </c>
      <c r="D343" s="20">
        <v>39295</v>
      </c>
      <c r="E343" s="19">
        <v>99.238</v>
      </c>
      <c r="F343" s="19" t="s">
        <v>113</v>
      </c>
      <c r="G343" s="19">
        <v>6.7</v>
      </c>
      <c r="H343" s="19">
        <v>92.537999999999997</v>
      </c>
      <c r="I343">
        <f t="shared" si="40"/>
        <v>5.5075000000000003</v>
      </c>
      <c r="J343">
        <f t="shared" si="41"/>
        <v>6.26</v>
      </c>
      <c r="K343">
        <f t="shared" si="42"/>
        <v>92.977999999999994</v>
      </c>
      <c r="L343">
        <f t="shared" si="43"/>
        <v>93.730500000000006</v>
      </c>
      <c r="M343">
        <f t="shared" si="44"/>
        <v>0.75250000000001194</v>
      </c>
      <c r="N343">
        <f t="shared" si="45"/>
        <v>91.849249999999984</v>
      </c>
      <c r="O343">
        <f t="shared" si="46"/>
        <v>94.859250000000031</v>
      </c>
      <c r="P343" t="str">
        <f t="shared" si="47"/>
        <v/>
      </c>
    </row>
    <row r="344" spans="1:16">
      <c r="A344" s="19" t="s">
        <v>25</v>
      </c>
      <c r="B344" s="19" t="s">
        <v>37</v>
      </c>
      <c r="C344" s="19" t="s">
        <v>38</v>
      </c>
      <c r="D344" s="20">
        <v>39326</v>
      </c>
      <c r="E344" s="19">
        <v>99.238</v>
      </c>
      <c r="F344" s="19" t="s">
        <v>113</v>
      </c>
      <c r="G344" s="19">
        <v>6.7</v>
      </c>
      <c r="H344" s="19">
        <v>92.537999999999997</v>
      </c>
      <c r="I344">
        <f t="shared" si="40"/>
        <v>5.5075000000000003</v>
      </c>
      <c r="J344">
        <f t="shared" si="41"/>
        <v>6.26</v>
      </c>
      <c r="K344">
        <f t="shared" si="42"/>
        <v>92.977999999999994</v>
      </c>
      <c r="L344">
        <f t="shared" si="43"/>
        <v>93.730500000000006</v>
      </c>
      <c r="M344">
        <f t="shared" si="44"/>
        <v>0.75250000000001194</v>
      </c>
      <c r="N344">
        <f t="shared" si="45"/>
        <v>91.849249999999984</v>
      </c>
      <c r="O344">
        <f t="shared" si="46"/>
        <v>94.859250000000031</v>
      </c>
      <c r="P344" t="str">
        <f t="shared" si="47"/>
        <v/>
      </c>
    </row>
    <row r="345" spans="1:16">
      <c r="A345" s="19" t="s">
        <v>25</v>
      </c>
      <c r="B345" s="19" t="s">
        <v>37</v>
      </c>
      <c r="C345" s="19" t="s">
        <v>38</v>
      </c>
      <c r="D345" s="20">
        <v>39356</v>
      </c>
      <c r="E345" s="19">
        <v>99.238</v>
      </c>
      <c r="F345" s="19" t="s">
        <v>113</v>
      </c>
      <c r="G345" s="19">
        <v>6.7</v>
      </c>
      <c r="H345" s="19">
        <v>92.537999999999997</v>
      </c>
      <c r="I345">
        <f t="shared" si="40"/>
        <v>5.5075000000000003</v>
      </c>
      <c r="J345">
        <f t="shared" si="41"/>
        <v>6.26</v>
      </c>
      <c r="K345">
        <f t="shared" si="42"/>
        <v>92.977999999999994</v>
      </c>
      <c r="L345">
        <f t="shared" si="43"/>
        <v>93.730500000000006</v>
      </c>
      <c r="M345">
        <f t="shared" si="44"/>
        <v>0.75250000000001194</v>
      </c>
      <c r="N345">
        <f t="shared" si="45"/>
        <v>91.849249999999984</v>
      </c>
      <c r="O345">
        <f t="shared" si="46"/>
        <v>94.859250000000031</v>
      </c>
      <c r="P345" t="str">
        <f t="shared" si="47"/>
        <v/>
      </c>
    </row>
    <row r="346" spans="1:16">
      <c r="A346" s="19" t="s">
        <v>25</v>
      </c>
      <c r="B346" s="19" t="s">
        <v>37</v>
      </c>
      <c r="C346" s="19" t="s">
        <v>38</v>
      </c>
      <c r="D346" s="20">
        <v>39387</v>
      </c>
      <c r="E346" s="19">
        <v>99.238</v>
      </c>
      <c r="F346" s="19" t="s">
        <v>113</v>
      </c>
      <c r="G346" s="19">
        <v>7.7</v>
      </c>
      <c r="H346" s="19">
        <v>91.537999999999997</v>
      </c>
      <c r="I346">
        <f t="shared" si="40"/>
        <v>5.5075000000000003</v>
      </c>
      <c r="J346">
        <f t="shared" si="41"/>
        <v>6.26</v>
      </c>
      <c r="K346">
        <f t="shared" si="42"/>
        <v>92.977999999999994</v>
      </c>
      <c r="L346">
        <f t="shared" si="43"/>
        <v>93.730500000000006</v>
      </c>
      <c r="M346">
        <f t="shared" si="44"/>
        <v>0.75250000000001194</v>
      </c>
      <c r="N346">
        <f t="shared" si="45"/>
        <v>91.849249999999984</v>
      </c>
      <c r="O346">
        <f t="shared" si="46"/>
        <v>94.859250000000031</v>
      </c>
      <c r="P346" t="str">
        <f t="shared" si="47"/>
        <v>OUTLIER</v>
      </c>
    </row>
    <row r="347" spans="1:16">
      <c r="A347" s="19" t="s">
        <v>25</v>
      </c>
      <c r="B347" s="19" t="s">
        <v>37</v>
      </c>
      <c r="C347" s="19" t="s">
        <v>38</v>
      </c>
      <c r="D347" s="20">
        <v>39417</v>
      </c>
      <c r="E347" s="19">
        <v>99.238</v>
      </c>
      <c r="F347" s="19" t="s">
        <v>113</v>
      </c>
      <c r="G347" s="19">
        <v>7.6</v>
      </c>
      <c r="H347" s="19">
        <v>91.638000000000005</v>
      </c>
      <c r="I347">
        <f t="shared" si="40"/>
        <v>5.5075000000000003</v>
      </c>
      <c r="J347">
        <f t="shared" si="41"/>
        <v>6.26</v>
      </c>
      <c r="K347">
        <f t="shared" si="42"/>
        <v>92.977999999999994</v>
      </c>
      <c r="L347">
        <f t="shared" si="43"/>
        <v>93.730500000000006</v>
      </c>
      <c r="M347">
        <f t="shared" si="44"/>
        <v>0.75250000000001194</v>
      </c>
      <c r="N347">
        <f t="shared" si="45"/>
        <v>91.849249999999984</v>
      </c>
      <c r="O347">
        <f t="shared" si="46"/>
        <v>94.859250000000031</v>
      </c>
      <c r="P347" t="str">
        <f t="shared" si="47"/>
        <v>OUTLIER</v>
      </c>
    </row>
    <row r="348" spans="1:16">
      <c r="A348" s="19" t="s">
        <v>25</v>
      </c>
      <c r="B348" s="19" t="s">
        <v>37</v>
      </c>
      <c r="C348" s="19" t="s">
        <v>38</v>
      </c>
      <c r="D348" s="20">
        <v>39448</v>
      </c>
      <c r="E348" s="19">
        <v>99.238</v>
      </c>
      <c r="F348" s="19" t="s">
        <v>113</v>
      </c>
      <c r="G348" s="19">
        <v>7.4</v>
      </c>
      <c r="H348" s="19">
        <v>91.837999999999994</v>
      </c>
      <c r="I348">
        <f t="shared" si="40"/>
        <v>5.5075000000000003</v>
      </c>
      <c r="J348">
        <f t="shared" si="41"/>
        <v>6.26</v>
      </c>
      <c r="K348">
        <f t="shared" si="42"/>
        <v>92.977999999999994</v>
      </c>
      <c r="L348">
        <f t="shared" si="43"/>
        <v>93.730500000000006</v>
      </c>
      <c r="M348">
        <f t="shared" si="44"/>
        <v>0.75250000000001194</v>
      </c>
      <c r="N348">
        <f t="shared" si="45"/>
        <v>91.849249999999984</v>
      </c>
      <c r="O348">
        <f t="shared" si="46"/>
        <v>94.859250000000031</v>
      </c>
      <c r="P348" t="str">
        <f t="shared" si="47"/>
        <v>OUTLIER</v>
      </c>
    </row>
    <row r="349" spans="1:16">
      <c r="A349" s="19" t="s">
        <v>25</v>
      </c>
      <c r="B349" s="19" t="s">
        <v>37</v>
      </c>
      <c r="C349" s="19" t="s">
        <v>38</v>
      </c>
      <c r="D349" s="20">
        <v>39479</v>
      </c>
      <c r="E349" s="19">
        <v>99.238</v>
      </c>
      <c r="F349" s="19" t="s">
        <v>113</v>
      </c>
      <c r="G349" s="19">
        <v>6.8</v>
      </c>
      <c r="H349" s="19">
        <v>92.438000000000002</v>
      </c>
      <c r="I349">
        <f t="shared" si="40"/>
        <v>5.5075000000000003</v>
      </c>
      <c r="J349">
        <f t="shared" si="41"/>
        <v>6.26</v>
      </c>
      <c r="K349">
        <f t="shared" si="42"/>
        <v>92.977999999999994</v>
      </c>
      <c r="L349">
        <f t="shared" si="43"/>
        <v>93.730500000000006</v>
      </c>
      <c r="M349">
        <f t="shared" si="44"/>
        <v>0.75250000000001194</v>
      </c>
      <c r="N349">
        <f t="shared" si="45"/>
        <v>91.849249999999984</v>
      </c>
      <c r="O349">
        <f t="shared" si="46"/>
        <v>94.859250000000031</v>
      </c>
      <c r="P349" t="str">
        <f t="shared" si="47"/>
        <v/>
      </c>
    </row>
    <row r="350" spans="1:16">
      <c r="A350" s="19" t="s">
        <v>25</v>
      </c>
      <c r="B350" s="19" t="s">
        <v>37</v>
      </c>
      <c r="C350" s="19" t="s">
        <v>38</v>
      </c>
      <c r="D350" s="20">
        <v>39508</v>
      </c>
      <c r="E350" s="19">
        <v>99.238</v>
      </c>
      <c r="F350" s="19" t="s">
        <v>113</v>
      </c>
      <c r="G350" s="19">
        <v>7.8</v>
      </c>
      <c r="H350" s="19">
        <v>91.438000000000002</v>
      </c>
      <c r="I350">
        <f t="shared" si="40"/>
        <v>5.5075000000000003</v>
      </c>
      <c r="J350">
        <f t="shared" si="41"/>
        <v>6.26</v>
      </c>
      <c r="K350">
        <f t="shared" si="42"/>
        <v>92.977999999999994</v>
      </c>
      <c r="L350">
        <f t="shared" si="43"/>
        <v>93.730500000000006</v>
      </c>
      <c r="M350">
        <f t="shared" si="44"/>
        <v>0.75250000000001194</v>
      </c>
      <c r="N350">
        <f t="shared" si="45"/>
        <v>91.849249999999984</v>
      </c>
      <c r="O350">
        <f t="shared" si="46"/>
        <v>94.859250000000031</v>
      </c>
      <c r="P350" t="str">
        <f t="shared" si="47"/>
        <v>OUTLIER</v>
      </c>
    </row>
    <row r="351" spans="1:16">
      <c r="A351" s="19" t="s">
        <v>25</v>
      </c>
      <c r="B351" s="19" t="s">
        <v>37</v>
      </c>
      <c r="C351" s="19" t="s">
        <v>38</v>
      </c>
      <c r="D351" s="20">
        <v>39814</v>
      </c>
      <c r="E351" s="19">
        <v>99.238</v>
      </c>
      <c r="F351" s="19" t="s">
        <v>113</v>
      </c>
      <c r="G351" s="19">
        <v>5.96</v>
      </c>
      <c r="H351" s="19">
        <v>93.278000000000006</v>
      </c>
      <c r="I351">
        <f t="shared" si="40"/>
        <v>5.5075000000000003</v>
      </c>
      <c r="J351">
        <f t="shared" si="41"/>
        <v>6.26</v>
      </c>
      <c r="K351">
        <f t="shared" si="42"/>
        <v>92.977999999999994</v>
      </c>
      <c r="L351">
        <f t="shared" si="43"/>
        <v>93.730500000000006</v>
      </c>
      <c r="M351">
        <f t="shared" si="44"/>
        <v>0.75250000000001194</v>
      </c>
      <c r="N351">
        <f t="shared" si="45"/>
        <v>91.849249999999984</v>
      </c>
      <c r="O351">
        <f t="shared" si="46"/>
        <v>94.859250000000031</v>
      </c>
      <c r="P351" t="str">
        <f t="shared" si="47"/>
        <v/>
      </c>
    </row>
    <row r="352" spans="1:16">
      <c r="A352" s="19" t="s">
        <v>25</v>
      </c>
      <c r="B352" s="19" t="s">
        <v>37</v>
      </c>
      <c r="C352" s="19" t="s">
        <v>38</v>
      </c>
      <c r="D352" s="20">
        <v>39845</v>
      </c>
      <c r="E352" s="19">
        <v>99.238</v>
      </c>
      <c r="F352" s="19" t="s">
        <v>113</v>
      </c>
      <c r="G352" s="19">
        <v>5.5</v>
      </c>
      <c r="H352" s="19">
        <v>93.738</v>
      </c>
      <c r="I352">
        <f t="shared" si="40"/>
        <v>5.5075000000000003</v>
      </c>
      <c r="J352">
        <f t="shared" si="41"/>
        <v>6.26</v>
      </c>
      <c r="K352">
        <f t="shared" si="42"/>
        <v>92.977999999999994</v>
      </c>
      <c r="L352">
        <f t="shared" si="43"/>
        <v>93.730500000000006</v>
      </c>
      <c r="M352">
        <f t="shared" si="44"/>
        <v>0.75250000000001194</v>
      </c>
      <c r="N352">
        <f t="shared" si="45"/>
        <v>91.849249999999984</v>
      </c>
      <c r="O352">
        <f t="shared" si="46"/>
        <v>94.859250000000031</v>
      </c>
      <c r="P352" t="str">
        <f t="shared" si="47"/>
        <v/>
      </c>
    </row>
    <row r="353" spans="1:16">
      <c r="A353" s="19" t="s">
        <v>25</v>
      </c>
      <c r="B353" s="19" t="s">
        <v>37</v>
      </c>
      <c r="C353" s="19" t="s">
        <v>38</v>
      </c>
      <c r="D353" s="20">
        <v>39873</v>
      </c>
      <c r="E353" s="19">
        <v>99.238</v>
      </c>
      <c r="F353" s="19" t="s">
        <v>113</v>
      </c>
      <c r="G353" s="19">
        <v>5.75</v>
      </c>
      <c r="H353" s="19">
        <v>93.488</v>
      </c>
      <c r="I353">
        <f t="shared" si="40"/>
        <v>5.5075000000000003</v>
      </c>
      <c r="J353">
        <f t="shared" si="41"/>
        <v>6.26</v>
      </c>
      <c r="K353">
        <f t="shared" si="42"/>
        <v>92.977999999999994</v>
      </c>
      <c r="L353">
        <f t="shared" si="43"/>
        <v>93.730500000000006</v>
      </c>
      <c r="M353">
        <f t="shared" si="44"/>
        <v>0.75250000000001194</v>
      </c>
      <c r="N353">
        <f t="shared" si="45"/>
        <v>91.849249999999984</v>
      </c>
      <c r="O353">
        <f t="shared" si="46"/>
        <v>94.859250000000031</v>
      </c>
      <c r="P353" t="str">
        <f t="shared" si="47"/>
        <v/>
      </c>
    </row>
    <row r="354" spans="1:16">
      <c r="A354" s="19" t="s">
        <v>25</v>
      </c>
      <c r="B354" s="19" t="s">
        <v>37</v>
      </c>
      <c r="C354" s="19" t="s">
        <v>38</v>
      </c>
      <c r="D354" s="20">
        <v>39904</v>
      </c>
      <c r="E354" s="19">
        <v>99.238</v>
      </c>
      <c r="F354" s="19" t="s">
        <v>113</v>
      </c>
      <c r="G354" s="19">
        <v>6.1</v>
      </c>
      <c r="H354" s="19">
        <v>93.138000000000005</v>
      </c>
      <c r="I354">
        <f t="shared" si="40"/>
        <v>5.5075000000000003</v>
      </c>
      <c r="J354">
        <f t="shared" si="41"/>
        <v>6.26</v>
      </c>
      <c r="K354">
        <f t="shared" si="42"/>
        <v>92.977999999999994</v>
      </c>
      <c r="L354">
        <f t="shared" si="43"/>
        <v>93.730500000000006</v>
      </c>
      <c r="M354">
        <f t="shared" si="44"/>
        <v>0.75250000000001194</v>
      </c>
      <c r="N354">
        <f t="shared" si="45"/>
        <v>91.849249999999984</v>
      </c>
      <c r="O354">
        <f t="shared" si="46"/>
        <v>94.859250000000031</v>
      </c>
      <c r="P354" t="str">
        <f t="shared" si="47"/>
        <v/>
      </c>
    </row>
    <row r="355" spans="1:16">
      <c r="A355" s="19" t="s">
        <v>25</v>
      </c>
      <c r="B355" s="19" t="s">
        <v>37</v>
      </c>
      <c r="C355" s="19" t="s">
        <v>38</v>
      </c>
      <c r="D355" s="20">
        <v>39934</v>
      </c>
      <c r="E355" s="19">
        <v>99.238</v>
      </c>
      <c r="F355" s="19" t="s">
        <v>113</v>
      </c>
      <c r="G355" s="19">
        <v>5.75</v>
      </c>
      <c r="H355" s="19">
        <v>93.488</v>
      </c>
      <c r="I355">
        <f t="shared" si="40"/>
        <v>5.5075000000000003</v>
      </c>
      <c r="J355">
        <f t="shared" si="41"/>
        <v>6.26</v>
      </c>
      <c r="K355">
        <f t="shared" si="42"/>
        <v>92.977999999999994</v>
      </c>
      <c r="L355">
        <f t="shared" si="43"/>
        <v>93.730500000000006</v>
      </c>
      <c r="M355">
        <f t="shared" si="44"/>
        <v>0.75250000000001194</v>
      </c>
      <c r="N355">
        <f t="shared" si="45"/>
        <v>91.849249999999984</v>
      </c>
      <c r="O355">
        <f t="shared" si="46"/>
        <v>94.859250000000031</v>
      </c>
      <c r="P355" t="str">
        <f t="shared" si="47"/>
        <v/>
      </c>
    </row>
    <row r="356" spans="1:16">
      <c r="A356" s="19" t="s">
        <v>25</v>
      </c>
      <c r="B356" s="19" t="s">
        <v>37</v>
      </c>
      <c r="C356" s="19" t="s">
        <v>38</v>
      </c>
      <c r="D356" s="20">
        <v>39965</v>
      </c>
      <c r="E356" s="19">
        <v>99.238</v>
      </c>
      <c r="F356" s="19" t="s">
        <v>113</v>
      </c>
      <c r="G356" s="19">
        <v>5.8</v>
      </c>
      <c r="H356" s="19">
        <v>93.438000000000002</v>
      </c>
      <c r="I356">
        <f t="shared" si="40"/>
        <v>5.5075000000000003</v>
      </c>
      <c r="J356">
        <f t="shared" si="41"/>
        <v>6.26</v>
      </c>
      <c r="K356">
        <f t="shared" si="42"/>
        <v>92.977999999999994</v>
      </c>
      <c r="L356">
        <f t="shared" si="43"/>
        <v>93.730500000000006</v>
      </c>
      <c r="M356">
        <f t="shared" si="44"/>
        <v>0.75250000000001194</v>
      </c>
      <c r="N356">
        <f t="shared" si="45"/>
        <v>91.849249999999984</v>
      </c>
      <c r="O356">
        <f t="shared" si="46"/>
        <v>94.859250000000031</v>
      </c>
      <c r="P356" t="str">
        <f t="shared" si="47"/>
        <v/>
      </c>
    </row>
    <row r="357" spans="1:16">
      <c r="A357" s="19" t="s">
        <v>25</v>
      </c>
      <c r="B357" s="19" t="s">
        <v>37</v>
      </c>
      <c r="C357" s="19" t="s">
        <v>38</v>
      </c>
      <c r="D357" s="20">
        <v>39995</v>
      </c>
      <c r="E357" s="19">
        <v>99.238</v>
      </c>
      <c r="F357" s="19" t="s">
        <v>113</v>
      </c>
      <c r="G357" s="19">
        <v>6.05</v>
      </c>
      <c r="H357" s="19">
        <v>93.188000000000002</v>
      </c>
      <c r="I357">
        <f t="shared" si="40"/>
        <v>5.5075000000000003</v>
      </c>
      <c r="J357">
        <f t="shared" si="41"/>
        <v>6.26</v>
      </c>
      <c r="K357">
        <f t="shared" si="42"/>
        <v>92.977999999999994</v>
      </c>
      <c r="L357">
        <f t="shared" si="43"/>
        <v>93.730500000000006</v>
      </c>
      <c r="M357">
        <f t="shared" si="44"/>
        <v>0.75250000000001194</v>
      </c>
      <c r="N357">
        <f t="shared" si="45"/>
        <v>91.849249999999984</v>
      </c>
      <c r="O357">
        <f t="shared" si="46"/>
        <v>94.859250000000031</v>
      </c>
      <c r="P357" t="str">
        <f t="shared" si="47"/>
        <v/>
      </c>
    </row>
    <row r="358" spans="1:16">
      <c r="A358" s="19" t="s">
        <v>25</v>
      </c>
      <c r="B358" s="19" t="s">
        <v>37</v>
      </c>
      <c r="C358" s="19" t="s">
        <v>38</v>
      </c>
      <c r="D358" s="20">
        <v>40026</v>
      </c>
      <c r="E358" s="19">
        <v>99.238</v>
      </c>
      <c r="F358" s="19" t="s">
        <v>113</v>
      </c>
      <c r="G358" s="19">
        <v>6.32</v>
      </c>
      <c r="H358" s="19">
        <v>92.918000000000006</v>
      </c>
      <c r="I358">
        <f t="shared" si="40"/>
        <v>5.5075000000000003</v>
      </c>
      <c r="J358">
        <f t="shared" si="41"/>
        <v>6.26</v>
      </c>
      <c r="K358">
        <f t="shared" si="42"/>
        <v>92.977999999999994</v>
      </c>
      <c r="L358">
        <f t="shared" si="43"/>
        <v>93.730500000000006</v>
      </c>
      <c r="M358">
        <f t="shared" si="44"/>
        <v>0.75250000000001194</v>
      </c>
      <c r="N358">
        <f t="shared" si="45"/>
        <v>91.849249999999984</v>
      </c>
      <c r="O358">
        <f t="shared" si="46"/>
        <v>94.859250000000031</v>
      </c>
      <c r="P358" t="str">
        <f t="shared" si="47"/>
        <v/>
      </c>
    </row>
    <row r="359" spans="1:16">
      <c r="A359" s="19" t="s">
        <v>25</v>
      </c>
      <c r="B359" s="19" t="s">
        <v>37</v>
      </c>
      <c r="C359" s="19" t="s">
        <v>38</v>
      </c>
      <c r="D359" s="20">
        <v>40057</v>
      </c>
      <c r="E359" s="19">
        <v>99.238</v>
      </c>
      <c r="F359" s="19" t="s">
        <v>113</v>
      </c>
      <c r="G359" s="19">
        <v>5.1100000000000003</v>
      </c>
      <c r="H359" s="19">
        <v>94.128</v>
      </c>
      <c r="I359">
        <f t="shared" si="40"/>
        <v>5.5075000000000003</v>
      </c>
      <c r="J359">
        <f t="shared" si="41"/>
        <v>6.26</v>
      </c>
      <c r="K359">
        <f t="shared" si="42"/>
        <v>92.977999999999994</v>
      </c>
      <c r="L359">
        <f t="shared" si="43"/>
        <v>93.730500000000006</v>
      </c>
      <c r="M359">
        <f t="shared" si="44"/>
        <v>0.75250000000001194</v>
      </c>
      <c r="N359">
        <f t="shared" si="45"/>
        <v>91.849249999999984</v>
      </c>
      <c r="O359">
        <f t="shared" si="46"/>
        <v>94.859250000000031</v>
      </c>
      <c r="P359" t="str">
        <f t="shared" si="47"/>
        <v/>
      </c>
    </row>
    <row r="360" spans="1:16">
      <c r="A360" s="19" t="s">
        <v>25</v>
      </c>
      <c r="B360" s="19" t="s">
        <v>37</v>
      </c>
      <c r="C360" s="19" t="s">
        <v>38</v>
      </c>
      <c r="D360" s="20">
        <v>40087</v>
      </c>
      <c r="E360" s="19">
        <v>99.238</v>
      </c>
      <c r="F360" s="19" t="s">
        <v>113</v>
      </c>
      <c r="G360" s="19">
        <v>6.56</v>
      </c>
      <c r="H360" s="19">
        <v>92.677999999999997</v>
      </c>
      <c r="I360">
        <f t="shared" si="40"/>
        <v>5.5075000000000003</v>
      </c>
      <c r="J360">
        <f t="shared" si="41"/>
        <v>6.26</v>
      </c>
      <c r="K360">
        <f t="shared" si="42"/>
        <v>92.977999999999994</v>
      </c>
      <c r="L360">
        <f t="shared" si="43"/>
        <v>93.730500000000006</v>
      </c>
      <c r="M360">
        <f t="shared" si="44"/>
        <v>0.75250000000001194</v>
      </c>
      <c r="N360">
        <f t="shared" si="45"/>
        <v>91.849249999999984</v>
      </c>
      <c r="O360">
        <f t="shared" si="46"/>
        <v>94.859250000000031</v>
      </c>
      <c r="P360" t="str">
        <f t="shared" si="47"/>
        <v/>
      </c>
    </row>
    <row r="361" spans="1:16">
      <c r="A361" s="19" t="s">
        <v>25</v>
      </c>
      <c r="B361" s="19" t="s">
        <v>37</v>
      </c>
      <c r="C361" s="19" t="s">
        <v>38</v>
      </c>
      <c r="D361" s="20">
        <v>40148</v>
      </c>
      <c r="E361" s="19">
        <v>99.238</v>
      </c>
      <c r="F361" s="19" t="s">
        <v>113</v>
      </c>
      <c r="G361" s="19">
        <v>5.72</v>
      </c>
      <c r="H361" s="19">
        <v>93.518000000000001</v>
      </c>
      <c r="I361">
        <f t="shared" si="40"/>
        <v>5.5075000000000003</v>
      </c>
      <c r="J361">
        <f t="shared" si="41"/>
        <v>6.26</v>
      </c>
      <c r="K361">
        <f t="shared" si="42"/>
        <v>92.977999999999994</v>
      </c>
      <c r="L361">
        <f t="shared" si="43"/>
        <v>93.730500000000006</v>
      </c>
      <c r="M361">
        <f t="shared" si="44"/>
        <v>0.75250000000001194</v>
      </c>
      <c r="N361">
        <f t="shared" si="45"/>
        <v>91.849249999999984</v>
      </c>
      <c r="O361">
        <f t="shared" si="46"/>
        <v>94.859250000000031</v>
      </c>
      <c r="P361" t="str">
        <f t="shared" si="47"/>
        <v/>
      </c>
    </row>
    <row r="362" spans="1:16">
      <c r="A362" s="19" t="s">
        <v>25</v>
      </c>
      <c r="B362" s="19" t="s">
        <v>37</v>
      </c>
      <c r="C362" s="19" t="s">
        <v>38</v>
      </c>
      <c r="D362" s="20">
        <v>40179</v>
      </c>
      <c r="E362" s="19">
        <v>99.238</v>
      </c>
      <c r="F362" s="19" t="s">
        <v>113</v>
      </c>
      <c r="G362" s="19">
        <v>5.9</v>
      </c>
      <c r="H362" s="19">
        <v>93.337999999999994</v>
      </c>
      <c r="I362">
        <f t="shared" si="40"/>
        <v>5.5075000000000003</v>
      </c>
      <c r="J362">
        <f t="shared" si="41"/>
        <v>6.26</v>
      </c>
      <c r="K362">
        <f t="shared" si="42"/>
        <v>92.977999999999994</v>
      </c>
      <c r="L362">
        <f t="shared" si="43"/>
        <v>93.730500000000006</v>
      </c>
      <c r="M362">
        <f t="shared" si="44"/>
        <v>0.75250000000001194</v>
      </c>
      <c r="N362">
        <f t="shared" si="45"/>
        <v>91.849249999999984</v>
      </c>
      <c r="O362">
        <f t="shared" si="46"/>
        <v>94.859250000000031</v>
      </c>
      <c r="P362" t="str">
        <f t="shared" si="47"/>
        <v/>
      </c>
    </row>
    <row r="363" spans="1:16">
      <c r="A363" s="19" t="s">
        <v>25</v>
      </c>
      <c r="B363" s="19" t="s">
        <v>37</v>
      </c>
      <c r="C363" s="19" t="s">
        <v>38</v>
      </c>
      <c r="D363" s="20">
        <v>40210</v>
      </c>
      <c r="E363" s="19">
        <v>99.238</v>
      </c>
      <c r="F363" s="19" t="s">
        <v>113</v>
      </c>
      <c r="G363" s="19">
        <v>6.5</v>
      </c>
      <c r="H363" s="19">
        <v>92.738</v>
      </c>
      <c r="I363">
        <f t="shared" si="40"/>
        <v>5.5075000000000003</v>
      </c>
      <c r="J363">
        <f t="shared" si="41"/>
        <v>6.26</v>
      </c>
      <c r="K363">
        <f t="shared" si="42"/>
        <v>92.977999999999994</v>
      </c>
      <c r="L363">
        <f t="shared" si="43"/>
        <v>93.730500000000006</v>
      </c>
      <c r="M363">
        <f t="shared" si="44"/>
        <v>0.75250000000001194</v>
      </c>
      <c r="N363">
        <f t="shared" si="45"/>
        <v>91.849249999999984</v>
      </c>
      <c r="O363">
        <f t="shared" si="46"/>
        <v>94.859250000000031</v>
      </c>
      <c r="P363" t="str">
        <f t="shared" si="47"/>
        <v/>
      </c>
    </row>
    <row r="364" spans="1:16">
      <c r="A364" s="19" t="s">
        <v>25</v>
      </c>
      <c r="B364" s="19" t="s">
        <v>37</v>
      </c>
      <c r="C364" s="19" t="s">
        <v>38</v>
      </c>
      <c r="D364" s="20">
        <v>40269</v>
      </c>
      <c r="E364" s="19">
        <v>99.238</v>
      </c>
      <c r="F364" s="19" t="s">
        <v>113</v>
      </c>
      <c r="G364" s="19">
        <v>5.8</v>
      </c>
      <c r="H364" s="19">
        <v>93.438000000000002</v>
      </c>
      <c r="I364">
        <f t="shared" si="40"/>
        <v>5.5075000000000003</v>
      </c>
      <c r="J364">
        <f t="shared" si="41"/>
        <v>6.26</v>
      </c>
      <c r="K364">
        <f t="shared" si="42"/>
        <v>92.977999999999994</v>
      </c>
      <c r="L364">
        <f t="shared" si="43"/>
        <v>93.730500000000006</v>
      </c>
      <c r="M364">
        <f t="shared" si="44"/>
        <v>0.75250000000001194</v>
      </c>
      <c r="N364">
        <f t="shared" si="45"/>
        <v>91.849249999999984</v>
      </c>
      <c r="O364">
        <f t="shared" si="46"/>
        <v>94.859250000000031</v>
      </c>
      <c r="P364" t="str">
        <f t="shared" si="47"/>
        <v/>
      </c>
    </row>
    <row r="365" spans="1:16">
      <c r="A365" s="19" t="s">
        <v>25</v>
      </c>
      <c r="B365" s="19" t="s">
        <v>37</v>
      </c>
      <c r="C365" s="19" t="s">
        <v>38</v>
      </c>
      <c r="D365" s="20">
        <v>40299</v>
      </c>
      <c r="E365" s="19">
        <v>99.238</v>
      </c>
      <c r="F365" s="19" t="s">
        <v>113</v>
      </c>
      <c r="G365" s="19">
        <v>5</v>
      </c>
      <c r="H365" s="19">
        <v>94.238</v>
      </c>
      <c r="I365">
        <f t="shared" si="40"/>
        <v>5.5075000000000003</v>
      </c>
      <c r="J365">
        <f t="shared" si="41"/>
        <v>6.26</v>
      </c>
      <c r="K365">
        <f t="shared" si="42"/>
        <v>92.977999999999994</v>
      </c>
      <c r="L365">
        <f t="shared" si="43"/>
        <v>93.730500000000006</v>
      </c>
      <c r="M365">
        <f t="shared" si="44"/>
        <v>0.75250000000001194</v>
      </c>
      <c r="N365">
        <f t="shared" si="45"/>
        <v>91.849249999999984</v>
      </c>
      <c r="O365">
        <f t="shared" si="46"/>
        <v>94.859250000000031</v>
      </c>
      <c r="P365" t="str">
        <f t="shared" si="47"/>
        <v/>
      </c>
    </row>
    <row r="366" spans="1:16">
      <c r="A366" s="19" t="s">
        <v>25</v>
      </c>
      <c r="B366" s="19" t="s">
        <v>37</v>
      </c>
      <c r="C366" s="19" t="s">
        <v>38</v>
      </c>
      <c r="D366" s="20">
        <v>40330</v>
      </c>
      <c r="E366" s="19">
        <v>99.238</v>
      </c>
      <c r="F366" s="19" t="s">
        <v>113</v>
      </c>
      <c r="G366" s="19">
        <v>5.9</v>
      </c>
      <c r="H366" s="19">
        <v>93.337999999999994</v>
      </c>
      <c r="I366">
        <f t="shared" si="40"/>
        <v>5.5075000000000003</v>
      </c>
      <c r="J366">
        <f t="shared" si="41"/>
        <v>6.26</v>
      </c>
      <c r="K366">
        <f t="shared" si="42"/>
        <v>92.977999999999994</v>
      </c>
      <c r="L366">
        <f t="shared" si="43"/>
        <v>93.730500000000006</v>
      </c>
      <c r="M366">
        <f t="shared" si="44"/>
        <v>0.75250000000001194</v>
      </c>
      <c r="N366">
        <f t="shared" si="45"/>
        <v>91.849249999999984</v>
      </c>
      <c r="O366">
        <f t="shared" si="46"/>
        <v>94.859250000000031</v>
      </c>
      <c r="P366" t="str">
        <f t="shared" si="47"/>
        <v/>
      </c>
    </row>
    <row r="367" spans="1:16">
      <c r="A367" s="19" t="s">
        <v>25</v>
      </c>
      <c r="B367" s="19" t="s">
        <v>37</v>
      </c>
      <c r="C367" s="19" t="s">
        <v>38</v>
      </c>
      <c r="D367" s="20">
        <v>40360</v>
      </c>
      <c r="E367" s="19">
        <v>99.238</v>
      </c>
      <c r="F367" s="19" t="s">
        <v>113</v>
      </c>
      <c r="G367" s="19">
        <v>5.8</v>
      </c>
      <c r="H367" s="19">
        <v>93.438000000000002</v>
      </c>
      <c r="I367">
        <f t="shared" si="40"/>
        <v>5.5075000000000003</v>
      </c>
      <c r="J367">
        <f t="shared" si="41"/>
        <v>6.26</v>
      </c>
      <c r="K367">
        <f t="shared" si="42"/>
        <v>92.977999999999994</v>
      </c>
      <c r="L367">
        <f t="shared" si="43"/>
        <v>93.730500000000006</v>
      </c>
      <c r="M367">
        <f t="shared" si="44"/>
        <v>0.75250000000001194</v>
      </c>
      <c r="N367">
        <f t="shared" si="45"/>
        <v>91.849249999999984</v>
      </c>
      <c r="O367">
        <f t="shared" si="46"/>
        <v>94.859250000000031</v>
      </c>
      <c r="P367" t="str">
        <f t="shared" si="47"/>
        <v/>
      </c>
    </row>
    <row r="368" spans="1:16">
      <c r="A368" s="19" t="s">
        <v>25</v>
      </c>
      <c r="B368" s="19" t="s">
        <v>37</v>
      </c>
      <c r="C368" s="19" t="s">
        <v>38</v>
      </c>
      <c r="D368" s="20">
        <v>40391</v>
      </c>
      <c r="E368" s="19">
        <v>99.238</v>
      </c>
      <c r="F368" s="19" t="s">
        <v>113</v>
      </c>
      <c r="G368" s="19">
        <v>6.52</v>
      </c>
      <c r="H368" s="19">
        <v>92.718000000000004</v>
      </c>
      <c r="I368">
        <f t="shared" si="40"/>
        <v>5.5075000000000003</v>
      </c>
      <c r="J368">
        <f t="shared" si="41"/>
        <v>6.26</v>
      </c>
      <c r="K368">
        <f t="shared" si="42"/>
        <v>92.977999999999994</v>
      </c>
      <c r="L368">
        <f t="shared" si="43"/>
        <v>93.730500000000006</v>
      </c>
      <c r="M368">
        <f t="shared" si="44"/>
        <v>0.75250000000001194</v>
      </c>
      <c r="N368">
        <f t="shared" si="45"/>
        <v>91.849249999999984</v>
      </c>
      <c r="O368">
        <f t="shared" si="46"/>
        <v>94.859250000000031</v>
      </c>
      <c r="P368" t="str">
        <f t="shared" si="47"/>
        <v/>
      </c>
    </row>
    <row r="369" spans="1:16">
      <c r="A369" s="19" t="s">
        <v>25</v>
      </c>
      <c r="B369" s="19" t="s">
        <v>37</v>
      </c>
      <c r="C369" s="19" t="s">
        <v>38</v>
      </c>
      <c r="D369" s="20">
        <v>40422</v>
      </c>
      <c r="E369" s="19">
        <v>99.238</v>
      </c>
      <c r="F369" s="19" t="s">
        <v>113</v>
      </c>
      <c r="G369" s="19">
        <v>5.53</v>
      </c>
      <c r="H369" s="19">
        <v>93.707999999999998</v>
      </c>
      <c r="I369">
        <f t="shared" si="40"/>
        <v>5.5075000000000003</v>
      </c>
      <c r="J369">
        <f t="shared" si="41"/>
        <v>6.26</v>
      </c>
      <c r="K369">
        <f t="shared" si="42"/>
        <v>92.977999999999994</v>
      </c>
      <c r="L369">
        <f t="shared" si="43"/>
        <v>93.730500000000006</v>
      </c>
      <c r="M369">
        <f t="shared" si="44"/>
        <v>0.75250000000001194</v>
      </c>
      <c r="N369">
        <f t="shared" si="45"/>
        <v>91.849249999999984</v>
      </c>
      <c r="O369">
        <f t="shared" si="46"/>
        <v>94.859250000000031</v>
      </c>
      <c r="P369" t="str">
        <f t="shared" si="47"/>
        <v/>
      </c>
    </row>
    <row r="370" spans="1:16">
      <c r="A370" s="19" t="s">
        <v>25</v>
      </c>
      <c r="B370" s="19" t="s">
        <v>37</v>
      </c>
      <c r="C370" s="19" t="s">
        <v>38</v>
      </c>
      <c r="D370" s="20">
        <v>40452</v>
      </c>
      <c r="E370" s="19">
        <v>99.238</v>
      </c>
      <c r="F370" s="19" t="s">
        <v>113</v>
      </c>
      <c r="G370" s="19">
        <v>5.8</v>
      </c>
      <c r="H370" s="19">
        <v>93.438000000000002</v>
      </c>
      <c r="I370">
        <f t="shared" si="40"/>
        <v>5.5075000000000003</v>
      </c>
      <c r="J370">
        <f t="shared" si="41"/>
        <v>6.26</v>
      </c>
      <c r="K370">
        <f t="shared" si="42"/>
        <v>92.977999999999994</v>
      </c>
      <c r="L370">
        <f t="shared" si="43"/>
        <v>93.730500000000006</v>
      </c>
      <c r="M370">
        <f t="shared" si="44"/>
        <v>0.75250000000001194</v>
      </c>
      <c r="N370">
        <f t="shared" si="45"/>
        <v>91.849249999999984</v>
      </c>
      <c r="O370">
        <f t="shared" si="46"/>
        <v>94.859250000000031</v>
      </c>
      <c r="P370" t="str">
        <f t="shared" si="47"/>
        <v/>
      </c>
    </row>
    <row r="371" spans="1:16">
      <c r="A371" s="19" t="s">
        <v>25</v>
      </c>
      <c r="B371" s="19" t="s">
        <v>37</v>
      </c>
      <c r="C371" s="19" t="s">
        <v>38</v>
      </c>
      <c r="D371" s="20">
        <v>40483</v>
      </c>
      <c r="E371" s="19">
        <v>99.238</v>
      </c>
      <c r="F371" s="19" t="s">
        <v>113</v>
      </c>
      <c r="G371" s="19">
        <v>5.9</v>
      </c>
      <c r="H371" s="19">
        <v>93.337999999999994</v>
      </c>
      <c r="I371">
        <f t="shared" si="40"/>
        <v>5.5075000000000003</v>
      </c>
      <c r="J371">
        <f t="shared" si="41"/>
        <v>6.26</v>
      </c>
      <c r="K371">
        <f t="shared" si="42"/>
        <v>92.977999999999994</v>
      </c>
      <c r="L371">
        <f t="shared" si="43"/>
        <v>93.730500000000006</v>
      </c>
      <c r="M371">
        <f t="shared" si="44"/>
        <v>0.75250000000001194</v>
      </c>
      <c r="N371">
        <f t="shared" si="45"/>
        <v>91.849249999999984</v>
      </c>
      <c r="O371">
        <f t="shared" si="46"/>
        <v>94.859250000000031</v>
      </c>
      <c r="P371" t="str">
        <f t="shared" si="47"/>
        <v/>
      </c>
    </row>
    <row r="372" spans="1:16">
      <c r="A372" s="19" t="s">
        <v>25</v>
      </c>
      <c r="B372" s="19" t="s">
        <v>37</v>
      </c>
      <c r="C372" s="19" t="s">
        <v>38</v>
      </c>
      <c r="D372" s="20">
        <v>40513</v>
      </c>
      <c r="E372" s="19">
        <v>99.238</v>
      </c>
      <c r="F372" s="19" t="s">
        <v>113</v>
      </c>
      <c r="G372" s="19">
        <v>6.1</v>
      </c>
      <c r="H372" s="19">
        <v>93.138000000000005</v>
      </c>
      <c r="I372">
        <f t="shared" si="40"/>
        <v>5.5075000000000003</v>
      </c>
      <c r="J372">
        <f t="shared" si="41"/>
        <v>6.26</v>
      </c>
      <c r="K372">
        <f t="shared" si="42"/>
        <v>92.977999999999994</v>
      </c>
      <c r="L372">
        <f t="shared" si="43"/>
        <v>93.730500000000006</v>
      </c>
      <c r="M372">
        <f t="shared" si="44"/>
        <v>0.75250000000001194</v>
      </c>
      <c r="N372">
        <f t="shared" si="45"/>
        <v>91.849249999999984</v>
      </c>
      <c r="O372">
        <f t="shared" si="46"/>
        <v>94.859250000000031</v>
      </c>
      <c r="P372" t="str">
        <f t="shared" si="47"/>
        <v/>
      </c>
    </row>
    <row r="373" spans="1:16">
      <c r="A373" s="19" t="s">
        <v>25</v>
      </c>
      <c r="B373" s="19" t="s">
        <v>37</v>
      </c>
      <c r="C373" s="19" t="s">
        <v>38</v>
      </c>
      <c r="D373" s="20">
        <v>40544</v>
      </c>
      <c r="E373" s="19">
        <v>99.238</v>
      </c>
      <c r="F373" s="19" t="s">
        <v>113</v>
      </c>
      <c r="G373" s="19">
        <v>5.8</v>
      </c>
      <c r="H373" s="19">
        <v>93.438000000000002</v>
      </c>
      <c r="I373">
        <f t="shared" si="40"/>
        <v>5.5075000000000003</v>
      </c>
      <c r="J373">
        <f t="shared" si="41"/>
        <v>6.26</v>
      </c>
      <c r="K373">
        <f t="shared" si="42"/>
        <v>92.977999999999994</v>
      </c>
      <c r="L373">
        <f t="shared" si="43"/>
        <v>93.730500000000006</v>
      </c>
      <c r="M373">
        <f t="shared" si="44"/>
        <v>0.75250000000001194</v>
      </c>
      <c r="N373">
        <f t="shared" si="45"/>
        <v>91.849249999999984</v>
      </c>
      <c r="O373">
        <f t="shared" si="46"/>
        <v>94.859250000000031</v>
      </c>
      <c r="P373" t="str">
        <f t="shared" si="47"/>
        <v/>
      </c>
    </row>
    <row r="374" spans="1:16">
      <c r="A374" s="19" t="s">
        <v>25</v>
      </c>
      <c r="B374" s="19" t="s">
        <v>37</v>
      </c>
      <c r="C374" s="19" t="s">
        <v>38</v>
      </c>
      <c r="D374" s="20">
        <v>40575</v>
      </c>
      <c r="E374" s="19">
        <v>99.238</v>
      </c>
      <c r="F374" s="19" t="s">
        <v>113</v>
      </c>
      <c r="G374" s="19">
        <v>6</v>
      </c>
      <c r="H374" s="19">
        <v>93.238</v>
      </c>
      <c r="I374">
        <f t="shared" si="40"/>
        <v>5.5075000000000003</v>
      </c>
      <c r="J374">
        <f t="shared" si="41"/>
        <v>6.26</v>
      </c>
      <c r="K374">
        <f t="shared" si="42"/>
        <v>92.977999999999994</v>
      </c>
      <c r="L374">
        <f t="shared" si="43"/>
        <v>93.730500000000006</v>
      </c>
      <c r="M374">
        <f t="shared" si="44"/>
        <v>0.75250000000001194</v>
      </c>
      <c r="N374">
        <f t="shared" si="45"/>
        <v>91.849249999999984</v>
      </c>
      <c r="O374">
        <f t="shared" si="46"/>
        <v>94.859250000000031</v>
      </c>
      <c r="P374" t="str">
        <f t="shared" si="47"/>
        <v/>
      </c>
    </row>
    <row r="375" spans="1:16">
      <c r="A375" s="19" t="s">
        <v>25</v>
      </c>
      <c r="B375" s="19" t="s">
        <v>37</v>
      </c>
      <c r="C375" s="19" t="s">
        <v>38</v>
      </c>
      <c r="D375" s="20">
        <v>40603</v>
      </c>
      <c r="E375" s="19">
        <v>99.238</v>
      </c>
      <c r="F375" s="19" t="s">
        <v>113</v>
      </c>
      <c r="G375" s="19">
        <v>6</v>
      </c>
      <c r="H375" s="19">
        <v>93.238</v>
      </c>
      <c r="I375">
        <f t="shared" si="40"/>
        <v>5.5075000000000003</v>
      </c>
      <c r="J375">
        <f t="shared" si="41"/>
        <v>6.26</v>
      </c>
      <c r="K375">
        <f t="shared" si="42"/>
        <v>92.977999999999994</v>
      </c>
      <c r="L375">
        <f t="shared" si="43"/>
        <v>93.730500000000006</v>
      </c>
      <c r="M375">
        <f t="shared" si="44"/>
        <v>0.75250000000001194</v>
      </c>
      <c r="N375">
        <f t="shared" si="45"/>
        <v>91.849249999999984</v>
      </c>
      <c r="O375">
        <f t="shared" si="46"/>
        <v>94.859250000000031</v>
      </c>
      <c r="P375" t="str">
        <f t="shared" si="47"/>
        <v/>
      </c>
    </row>
    <row r="376" spans="1:16">
      <c r="A376" s="19" t="s">
        <v>25</v>
      </c>
      <c r="B376" s="19" t="s">
        <v>37</v>
      </c>
      <c r="C376" s="19" t="s">
        <v>38</v>
      </c>
      <c r="D376" s="20">
        <v>40634</v>
      </c>
      <c r="E376" s="19">
        <v>99.238</v>
      </c>
      <c r="F376" s="19" t="s">
        <v>113</v>
      </c>
      <c r="G376" s="19">
        <v>6</v>
      </c>
      <c r="H376" s="19">
        <v>93.238</v>
      </c>
      <c r="I376">
        <f t="shared" si="40"/>
        <v>5.5075000000000003</v>
      </c>
      <c r="J376">
        <f t="shared" si="41"/>
        <v>6.26</v>
      </c>
      <c r="K376">
        <f t="shared" si="42"/>
        <v>92.977999999999994</v>
      </c>
      <c r="L376">
        <f t="shared" si="43"/>
        <v>93.730500000000006</v>
      </c>
      <c r="M376">
        <f t="shared" si="44"/>
        <v>0.75250000000001194</v>
      </c>
      <c r="N376">
        <f t="shared" si="45"/>
        <v>91.849249999999984</v>
      </c>
      <c r="O376">
        <f t="shared" si="46"/>
        <v>94.859250000000031</v>
      </c>
      <c r="P376" t="str">
        <f t="shared" si="47"/>
        <v/>
      </c>
    </row>
    <row r="377" spans="1:16">
      <c r="A377" s="19" t="s">
        <v>25</v>
      </c>
      <c r="B377" s="19" t="s">
        <v>37</v>
      </c>
      <c r="C377" s="19" t="s">
        <v>38</v>
      </c>
      <c r="D377" s="20">
        <v>40664</v>
      </c>
      <c r="E377" s="19">
        <v>99.238</v>
      </c>
      <c r="F377" s="19" t="s">
        <v>113</v>
      </c>
      <c r="G377" s="19">
        <v>6</v>
      </c>
      <c r="H377" s="19">
        <v>93.238</v>
      </c>
      <c r="I377">
        <f t="shared" si="40"/>
        <v>5.5075000000000003</v>
      </c>
      <c r="J377">
        <f t="shared" si="41"/>
        <v>6.26</v>
      </c>
      <c r="K377">
        <f t="shared" si="42"/>
        <v>92.977999999999994</v>
      </c>
      <c r="L377">
        <f t="shared" si="43"/>
        <v>93.730500000000006</v>
      </c>
      <c r="M377">
        <f t="shared" si="44"/>
        <v>0.75250000000001194</v>
      </c>
      <c r="N377">
        <f t="shared" si="45"/>
        <v>91.849249999999984</v>
      </c>
      <c r="O377">
        <f t="shared" si="46"/>
        <v>94.859250000000031</v>
      </c>
      <c r="P377" t="str">
        <f t="shared" si="47"/>
        <v/>
      </c>
    </row>
    <row r="378" spans="1:16">
      <c r="A378" s="19" t="s">
        <v>25</v>
      </c>
      <c r="B378" s="19" t="s">
        <v>37</v>
      </c>
      <c r="C378" s="19" t="s">
        <v>38</v>
      </c>
      <c r="D378" s="20">
        <v>40695</v>
      </c>
      <c r="E378" s="19">
        <v>99.238</v>
      </c>
      <c r="F378" s="19" t="s">
        <v>113</v>
      </c>
      <c r="G378" s="19">
        <v>5.8</v>
      </c>
      <c r="H378" s="19">
        <v>93.438000000000002</v>
      </c>
      <c r="I378">
        <f t="shared" si="40"/>
        <v>5.5075000000000003</v>
      </c>
      <c r="J378">
        <f t="shared" si="41"/>
        <v>6.26</v>
      </c>
      <c r="K378">
        <f t="shared" si="42"/>
        <v>92.977999999999994</v>
      </c>
      <c r="L378">
        <f t="shared" si="43"/>
        <v>93.730500000000006</v>
      </c>
      <c r="M378">
        <f t="shared" si="44"/>
        <v>0.75250000000001194</v>
      </c>
      <c r="N378">
        <f t="shared" si="45"/>
        <v>91.849249999999984</v>
      </c>
      <c r="O378">
        <f t="shared" si="46"/>
        <v>94.859250000000031</v>
      </c>
      <c r="P378" t="str">
        <f t="shared" si="47"/>
        <v/>
      </c>
    </row>
    <row r="379" spans="1:16">
      <c r="A379" s="19" t="s">
        <v>25</v>
      </c>
      <c r="B379" s="19" t="s">
        <v>37</v>
      </c>
      <c r="C379" s="19" t="s">
        <v>38</v>
      </c>
      <c r="D379" s="20">
        <v>40725</v>
      </c>
      <c r="E379" s="19">
        <v>99.238</v>
      </c>
      <c r="F379" s="19" t="s">
        <v>113</v>
      </c>
      <c r="G379" s="19">
        <v>5.3</v>
      </c>
      <c r="H379" s="19">
        <v>93.938000000000002</v>
      </c>
      <c r="I379">
        <f t="shared" si="40"/>
        <v>5.5075000000000003</v>
      </c>
      <c r="J379">
        <f t="shared" si="41"/>
        <v>6.26</v>
      </c>
      <c r="K379">
        <f t="shared" si="42"/>
        <v>92.977999999999994</v>
      </c>
      <c r="L379">
        <f t="shared" si="43"/>
        <v>93.730500000000006</v>
      </c>
      <c r="M379">
        <f t="shared" si="44"/>
        <v>0.75250000000001194</v>
      </c>
      <c r="N379">
        <f t="shared" si="45"/>
        <v>91.849249999999984</v>
      </c>
      <c r="O379">
        <f t="shared" si="46"/>
        <v>94.859250000000031</v>
      </c>
      <c r="P379" t="str">
        <f t="shared" si="47"/>
        <v/>
      </c>
    </row>
    <row r="380" spans="1:16">
      <c r="A380" s="19" t="s">
        <v>25</v>
      </c>
      <c r="B380" s="19" t="s">
        <v>37</v>
      </c>
      <c r="C380" s="19" t="s">
        <v>38</v>
      </c>
      <c r="D380" s="20">
        <v>40756</v>
      </c>
      <c r="E380" s="19">
        <v>99.238</v>
      </c>
      <c r="F380" s="19" t="s">
        <v>113</v>
      </c>
      <c r="G380" s="19">
        <v>5.35</v>
      </c>
      <c r="H380" s="19">
        <v>93.888000000000005</v>
      </c>
      <c r="I380">
        <f t="shared" si="40"/>
        <v>5.5075000000000003</v>
      </c>
      <c r="J380">
        <f t="shared" si="41"/>
        <v>6.26</v>
      </c>
      <c r="K380">
        <f t="shared" si="42"/>
        <v>92.977999999999994</v>
      </c>
      <c r="L380">
        <f t="shared" si="43"/>
        <v>93.730500000000006</v>
      </c>
      <c r="M380">
        <f t="shared" si="44"/>
        <v>0.75250000000001194</v>
      </c>
      <c r="N380">
        <f t="shared" si="45"/>
        <v>91.849249999999984</v>
      </c>
      <c r="O380">
        <f t="shared" si="46"/>
        <v>94.859250000000031</v>
      </c>
      <c r="P380" t="str">
        <f t="shared" si="47"/>
        <v/>
      </c>
    </row>
    <row r="381" spans="1:16">
      <c r="A381" s="19" t="s">
        <v>25</v>
      </c>
      <c r="B381" s="19" t="s">
        <v>37</v>
      </c>
      <c r="C381" s="19" t="s">
        <v>38</v>
      </c>
      <c r="D381" s="20">
        <v>40787</v>
      </c>
      <c r="E381" s="19">
        <v>99.238</v>
      </c>
      <c r="F381" s="19" t="s">
        <v>113</v>
      </c>
      <c r="G381" s="19">
        <v>5.4</v>
      </c>
      <c r="H381" s="19">
        <v>93.837999999999994</v>
      </c>
      <c r="I381">
        <f t="shared" si="40"/>
        <v>5.5075000000000003</v>
      </c>
      <c r="J381">
        <f t="shared" si="41"/>
        <v>6.26</v>
      </c>
      <c r="K381">
        <f t="shared" si="42"/>
        <v>92.977999999999994</v>
      </c>
      <c r="L381">
        <f t="shared" si="43"/>
        <v>93.730500000000006</v>
      </c>
      <c r="M381">
        <f t="shared" si="44"/>
        <v>0.75250000000001194</v>
      </c>
      <c r="N381">
        <f t="shared" si="45"/>
        <v>91.849249999999984</v>
      </c>
      <c r="O381">
        <f t="shared" si="46"/>
        <v>94.859250000000031</v>
      </c>
      <c r="P381" t="str">
        <f t="shared" si="47"/>
        <v/>
      </c>
    </row>
    <row r="382" spans="1:16">
      <c r="A382" s="19" t="s">
        <v>25</v>
      </c>
      <c r="B382" s="19" t="s">
        <v>37</v>
      </c>
      <c r="C382" s="19" t="s">
        <v>38</v>
      </c>
      <c r="D382" s="20">
        <v>40817</v>
      </c>
      <c r="E382" s="19">
        <v>99.238</v>
      </c>
      <c r="F382" s="19" t="s">
        <v>113</v>
      </c>
      <c r="G382" s="19">
        <v>5.45</v>
      </c>
      <c r="H382" s="19">
        <v>93.787999999999997</v>
      </c>
      <c r="I382">
        <f t="shared" si="40"/>
        <v>5.5075000000000003</v>
      </c>
      <c r="J382">
        <f t="shared" si="41"/>
        <v>6.26</v>
      </c>
      <c r="K382">
        <f t="shared" si="42"/>
        <v>92.977999999999994</v>
      </c>
      <c r="L382">
        <f t="shared" si="43"/>
        <v>93.730500000000006</v>
      </c>
      <c r="M382">
        <f t="shared" si="44"/>
        <v>0.75250000000001194</v>
      </c>
      <c r="N382">
        <f t="shared" si="45"/>
        <v>91.849249999999984</v>
      </c>
      <c r="O382">
        <f t="shared" si="46"/>
        <v>94.859250000000031</v>
      </c>
      <c r="P382" t="str">
        <f t="shared" si="47"/>
        <v/>
      </c>
    </row>
    <row r="383" spans="1:16">
      <c r="A383" s="19" t="s">
        <v>25</v>
      </c>
      <c r="B383" s="19" t="s">
        <v>37</v>
      </c>
      <c r="C383" s="19" t="s">
        <v>38</v>
      </c>
      <c r="D383" s="20">
        <v>40848</v>
      </c>
      <c r="E383" s="19">
        <v>99.238</v>
      </c>
      <c r="F383" s="19" t="s">
        <v>113</v>
      </c>
      <c r="G383" s="19">
        <v>5.6</v>
      </c>
      <c r="H383" s="19">
        <v>93.638000000000005</v>
      </c>
      <c r="I383">
        <f t="shared" si="40"/>
        <v>5.5075000000000003</v>
      </c>
      <c r="J383">
        <f t="shared" si="41"/>
        <v>6.26</v>
      </c>
      <c r="K383">
        <f t="shared" si="42"/>
        <v>92.977999999999994</v>
      </c>
      <c r="L383">
        <f t="shared" si="43"/>
        <v>93.730500000000006</v>
      </c>
      <c r="M383">
        <f t="shared" si="44"/>
        <v>0.75250000000001194</v>
      </c>
      <c r="N383">
        <f t="shared" si="45"/>
        <v>91.849249999999984</v>
      </c>
      <c r="O383">
        <f t="shared" si="46"/>
        <v>94.859250000000031</v>
      </c>
      <c r="P383" t="str">
        <f t="shared" si="47"/>
        <v/>
      </c>
    </row>
    <row r="384" spans="1:16">
      <c r="A384" s="19" t="s">
        <v>25</v>
      </c>
      <c r="B384" s="19" t="s">
        <v>37</v>
      </c>
      <c r="C384" s="19" t="s">
        <v>38</v>
      </c>
      <c r="D384" s="20">
        <v>40878</v>
      </c>
      <c r="E384" s="19">
        <v>99.238</v>
      </c>
      <c r="F384" s="19" t="s">
        <v>113</v>
      </c>
      <c r="G384" s="19">
        <v>5.5</v>
      </c>
      <c r="H384" s="19">
        <v>93.738</v>
      </c>
      <c r="I384">
        <f t="shared" si="40"/>
        <v>5.5075000000000003</v>
      </c>
      <c r="J384">
        <f t="shared" si="41"/>
        <v>6.26</v>
      </c>
      <c r="K384">
        <f t="shared" si="42"/>
        <v>92.977999999999994</v>
      </c>
      <c r="L384">
        <f t="shared" si="43"/>
        <v>93.730500000000006</v>
      </c>
      <c r="M384">
        <f t="shared" si="44"/>
        <v>0.75250000000001194</v>
      </c>
      <c r="N384">
        <f t="shared" si="45"/>
        <v>91.849249999999984</v>
      </c>
      <c r="O384">
        <f t="shared" si="46"/>
        <v>94.859250000000031</v>
      </c>
      <c r="P384" t="str">
        <f t="shared" si="47"/>
        <v/>
      </c>
    </row>
    <row r="385" spans="1:16">
      <c r="A385" s="19" t="s">
        <v>25</v>
      </c>
      <c r="B385" s="19" t="s">
        <v>37</v>
      </c>
      <c r="C385" s="19" t="s">
        <v>38</v>
      </c>
      <c r="D385" s="20">
        <v>40909</v>
      </c>
      <c r="E385" s="19">
        <v>99.238</v>
      </c>
      <c r="F385" s="19" t="s">
        <v>113</v>
      </c>
      <c r="G385" s="19">
        <v>6.1</v>
      </c>
      <c r="H385" s="19">
        <v>93.138000000000005</v>
      </c>
      <c r="I385">
        <f t="shared" si="40"/>
        <v>5.5075000000000003</v>
      </c>
      <c r="J385">
        <f t="shared" si="41"/>
        <v>6.26</v>
      </c>
      <c r="K385">
        <f t="shared" si="42"/>
        <v>92.977999999999994</v>
      </c>
      <c r="L385">
        <f t="shared" si="43"/>
        <v>93.730500000000006</v>
      </c>
      <c r="M385">
        <f t="shared" si="44"/>
        <v>0.75250000000001194</v>
      </c>
      <c r="N385">
        <f t="shared" si="45"/>
        <v>91.849249999999984</v>
      </c>
      <c r="O385">
        <f t="shared" si="46"/>
        <v>94.859250000000031</v>
      </c>
      <c r="P385" t="str">
        <f t="shared" si="47"/>
        <v/>
      </c>
    </row>
    <row r="386" spans="1:16">
      <c r="A386" s="19" t="s">
        <v>25</v>
      </c>
      <c r="B386" s="19" t="s">
        <v>37</v>
      </c>
      <c r="C386" s="19" t="s">
        <v>38</v>
      </c>
      <c r="D386" s="20">
        <v>40940</v>
      </c>
      <c r="E386" s="19">
        <v>99.238</v>
      </c>
      <c r="F386" s="19" t="s">
        <v>113</v>
      </c>
      <c r="G386" s="19">
        <v>6.3</v>
      </c>
      <c r="H386" s="19">
        <v>92.938000000000002</v>
      </c>
      <c r="I386">
        <f t="shared" si="40"/>
        <v>5.5075000000000003</v>
      </c>
      <c r="J386">
        <f t="shared" si="41"/>
        <v>6.26</v>
      </c>
      <c r="K386">
        <f t="shared" si="42"/>
        <v>92.977999999999994</v>
      </c>
      <c r="L386">
        <f t="shared" si="43"/>
        <v>93.730500000000006</v>
      </c>
      <c r="M386">
        <f t="shared" si="44"/>
        <v>0.75250000000001194</v>
      </c>
      <c r="N386">
        <f t="shared" si="45"/>
        <v>91.849249999999984</v>
      </c>
      <c r="O386">
        <f t="shared" si="46"/>
        <v>94.859250000000031</v>
      </c>
      <c r="P386" t="str">
        <f t="shared" si="47"/>
        <v/>
      </c>
    </row>
    <row r="387" spans="1:16">
      <c r="A387" s="19" t="s">
        <v>25</v>
      </c>
      <c r="B387" s="19" t="s">
        <v>37</v>
      </c>
      <c r="C387" s="19" t="s">
        <v>38</v>
      </c>
      <c r="D387" s="20">
        <v>40969</v>
      </c>
      <c r="E387" s="19">
        <v>99.238</v>
      </c>
      <c r="F387" s="19" t="s">
        <v>113</v>
      </c>
      <c r="G387" s="19">
        <v>6.4</v>
      </c>
      <c r="H387" s="19">
        <v>92.837999999999994</v>
      </c>
      <c r="I387">
        <f t="shared" ref="I387:I450" si="48">VLOOKUP($C387,$S$1:$W$42,2,FALSE)</f>
        <v>5.5075000000000003</v>
      </c>
      <c r="J387">
        <f t="shared" ref="J387:J450" si="49">VLOOKUP($C387,$S$1:$W$42,3,FALSE)</f>
        <v>6.26</v>
      </c>
      <c r="K387">
        <f t="shared" ref="K387:K450" si="50">VLOOKUP($C387,$S$1:$W$42,4,FALSE)</f>
        <v>92.977999999999994</v>
      </c>
      <c r="L387">
        <f t="shared" ref="L387:L450" si="51">VLOOKUP($C387,$S$1:$W$42,5,FALSE)</f>
        <v>93.730500000000006</v>
      </c>
      <c r="M387">
        <f t="shared" ref="M387:M450" si="52">L387-K387</f>
        <v>0.75250000000001194</v>
      </c>
      <c r="N387">
        <f t="shared" ref="N387:N450" si="53">K387-M387*1.5</f>
        <v>91.849249999999984</v>
      </c>
      <c r="O387">
        <f t="shared" ref="O387:O450" si="54">L387+M387*1.5</f>
        <v>94.859250000000031</v>
      </c>
      <c r="P387" t="str">
        <f t="shared" ref="P387:P450" si="55">IF(OR(H387&lt;N387,H387&gt;O387), "OUTLIER", "")</f>
        <v/>
      </c>
    </row>
    <row r="388" spans="1:16">
      <c r="A388" s="19" t="s">
        <v>25</v>
      </c>
      <c r="B388" s="19" t="s">
        <v>37</v>
      </c>
      <c r="C388" s="19" t="s">
        <v>38</v>
      </c>
      <c r="D388" s="20">
        <v>41000</v>
      </c>
      <c r="E388" s="19">
        <v>99.238</v>
      </c>
      <c r="F388" s="19" t="s">
        <v>113</v>
      </c>
      <c r="G388" s="19">
        <v>6.4</v>
      </c>
      <c r="H388" s="19">
        <v>92.837999999999994</v>
      </c>
      <c r="I388">
        <f t="shared" si="48"/>
        <v>5.5075000000000003</v>
      </c>
      <c r="J388">
        <f t="shared" si="49"/>
        <v>6.26</v>
      </c>
      <c r="K388">
        <f t="shared" si="50"/>
        <v>92.977999999999994</v>
      </c>
      <c r="L388">
        <f t="shared" si="51"/>
        <v>93.730500000000006</v>
      </c>
      <c r="M388">
        <f t="shared" si="52"/>
        <v>0.75250000000001194</v>
      </c>
      <c r="N388">
        <f t="shared" si="53"/>
        <v>91.849249999999984</v>
      </c>
      <c r="O388">
        <f t="shared" si="54"/>
        <v>94.859250000000031</v>
      </c>
      <c r="P388" t="str">
        <f t="shared" si="55"/>
        <v/>
      </c>
    </row>
    <row r="389" spans="1:16">
      <c r="A389" s="19" t="s">
        <v>25</v>
      </c>
      <c r="B389" s="19" t="s">
        <v>37</v>
      </c>
      <c r="C389" s="19" t="s">
        <v>38</v>
      </c>
      <c r="D389" s="20">
        <v>41030</v>
      </c>
      <c r="E389" s="19">
        <v>99.238</v>
      </c>
      <c r="F389" s="19" t="s">
        <v>113</v>
      </c>
      <c r="G389" s="19">
        <v>6.45</v>
      </c>
      <c r="H389" s="19">
        <v>92.787999999999997</v>
      </c>
      <c r="I389">
        <f t="shared" si="48"/>
        <v>5.5075000000000003</v>
      </c>
      <c r="J389">
        <f t="shared" si="49"/>
        <v>6.26</v>
      </c>
      <c r="K389">
        <f t="shared" si="50"/>
        <v>92.977999999999994</v>
      </c>
      <c r="L389">
        <f t="shared" si="51"/>
        <v>93.730500000000006</v>
      </c>
      <c r="M389">
        <f t="shared" si="52"/>
        <v>0.75250000000001194</v>
      </c>
      <c r="N389">
        <f t="shared" si="53"/>
        <v>91.849249999999984</v>
      </c>
      <c r="O389">
        <f t="shared" si="54"/>
        <v>94.859250000000031</v>
      </c>
      <c r="P389" t="str">
        <f t="shared" si="55"/>
        <v/>
      </c>
    </row>
    <row r="390" spans="1:16">
      <c r="A390" s="19" t="s">
        <v>25</v>
      </c>
      <c r="B390" s="19" t="s">
        <v>37</v>
      </c>
      <c r="C390" s="19" t="s">
        <v>38</v>
      </c>
      <c r="D390" s="20">
        <v>41061</v>
      </c>
      <c r="E390" s="19">
        <v>99.238</v>
      </c>
      <c r="F390" s="19" t="s">
        <v>113</v>
      </c>
      <c r="G390" s="19">
        <v>6</v>
      </c>
      <c r="H390" s="19">
        <v>93.238</v>
      </c>
      <c r="I390">
        <f t="shared" si="48"/>
        <v>5.5075000000000003</v>
      </c>
      <c r="J390">
        <f t="shared" si="49"/>
        <v>6.26</v>
      </c>
      <c r="K390">
        <f t="shared" si="50"/>
        <v>92.977999999999994</v>
      </c>
      <c r="L390">
        <f t="shared" si="51"/>
        <v>93.730500000000006</v>
      </c>
      <c r="M390">
        <f t="shared" si="52"/>
        <v>0.75250000000001194</v>
      </c>
      <c r="N390">
        <f t="shared" si="53"/>
        <v>91.849249999999984</v>
      </c>
      <c r="O390">
        <f t="shared" si="54"/>
        <v>94.859250000000031</v>
      </c>
      <c r="P390" t="str">
        <f t="shared" si="55"/>
        <v/>
      </c>
    </row>
    <row r="391" spans="1:16">
      <c r="A391" s="19" t="s">
        <v>25</v>
      </c>
      <c r="B391" s="19" t="s">
        <v>37</v>
      </c>
      <c r="C391" s="19" t="s">
        <v>38</v>
      </c>
      <c r="D391" s="20">
        <v>41091</v>
      </c>
      <c r="E391" s="19">
        <v>99.238</v>
      </c>
      <c r="F391" s="19" t="s">
        <v>113</v>
      </c>
      <c r="G391" s="19">
        <v>6</v>
      </c>
      <c r="H391" s="19">
        <v>93.238</v>
      </c>
      <c r="I391">
        <f t="shared" si="48"/>
        <v>5.5075000000000003</v>
      </c>
      <c r="J391">
        <f t="shared" si="49"/>
        <v>6.26</v>
      </c>
      <c r="K391">
        <f t="shared" si="50"/>
        <v>92.977999999999994</v>
      </c>
      <c r="L391">
        <f t="shared" si="51"/>
        <v>93.730500000000006</v>
      </c>
      <c r="M391">
        <f t="shared" si="52"/>
        <v>0.75250000000001194</v>
      </c>
      <c r="N391">
        <f t="shared" si="53"/>
        <v>91.849249999999984</v>
      </c>
      <c r="O391">
        <f t="shared" si="54"/>
        <v>94.859250000000031</v>
      </c>
      <c r="P391" t="str">
        <f t="shared" si="55"/>
        <v/>
      </c>
    </row>
    <row r="392" spans="1:16">
      <c r="A392" s="19" t="s">
        <v>25</v>
      </c>
      <c r="B392" s="19" t="s">
        <v>37</v>
      </c>
      <c r="C392" s="19" t="s">
        <v>38</v>
      </c>
      <c r="D392" s="20">
        <v>41122</v>
      </c>
      <c r="E392" s="19">
        <v>99.238</v>
      </c>
      <c r="F392" s="19" t="s">
        <v>113</v>
      </c>
      <c r="G392" s="19">
        <v>6.3</v>
      </c>
      <c r="H392" s="19">
        <v>92.938000000000002</v>
      </c>
      <c r="I392">
        <f t="shared" si="48"/>
        <v>5.5075000000000003</v>
      </c>
      <c r="J392">
        <f t="shared" si="49"/>
        <v>6.26</v>
      </c>
      <c r="K392">
        <f t="shared" si="50"/>
        <v>92.977999999999994</v>
      </c>
      <c r="L392">
        <f t="shared" si="51"/>
        <v>93.730500000000006</v>
      </c>
      <c r="M392">
        <f t="shared" si="52"/>
        <v>0.75250000000001194</v>
      </c>
      <c r="N392">
        <f t="shared" si="53"/>
        <v>91.849249999999984</v>
      </c>
      <c r="O392">
        <f t="shared" si="54"/>
        <v>94.859250000000031</v>
      </c>
      <c r="P392" t="str">
        <f t="shared" si="55"/>
        <v/>
      </c>
    </row>
    <row r="393" spans="1:16">
      <c r="A393" s="19" t="s">
        <v>25</v>
      </c>
      <c r="B393" s="19" t="s">
        <v>37</v>
      </c>
      <c r="C393" s="19" t="s">
        <v>38</v>
      </c>
      <c r="D393" s="20">
        <v>41153</v>
      </c>
      <c r="E393" s="19">
        <v>99.238</v>
      </c>
      <c r="F393" s="19" t="s">
        <v>113</v>
      </c>
      <c r="G393" s="19">
        <v>6</v>
      </c>
      <c r="H393" s="19">
        <v>93.238</v>
      </c>
      <c r="I393">
        <f t="shared" si="48"/>
        <v>5.5075000000000003</v>
      </c>
      <c r="J393">
        <f t="shared" si="49"/>
        <v>6.26</v>
      </c>
      <c r="K393">
        <f t="shared" si="50"/>
        <v>92.977999999999994</v>
      </c>
      <c r="L393">
        <f t="shared" si="51"/>
        <v>93.730500000000006</v>
      </c>
      <c r="M393">
        <f t="shared" si="52"/>
        <v>0.75250000000001194</v>
      </c>
      <c r="N393">
        <f t="shared" si="53"/>
        <v>91.849249999999984</v>
      </c>
      <c r="O393">
        <f t="shared" si="54"/>
        <v>94.859250000000031</v>
      </c>
      <c r="P393" t="str">
        <f t="shared" si="55"/>
        <v/>
      </c>
    </row>
    <row r="394" spans="1:16">
      <c r="A394" s="19" t="s">
        <v>25</v>
      </c>
      <c r="B394" s="19" t="s">
        <v>37</v>
      </c>
      <c r="C394" s="19" t="s">
        <v>38</v>
      </c>
      <c r="D394" s="20">
        <v>41183</v>
      </c>
      <c r="E394" s="19">
        <v>99.238</v>
      </c>
      <c r="F394" s="19" t="s">
        <v>113</v>
      </c>
      <c r="G394" s="19">
        <v>6</v>
      </c>
      <c r="H394" s="19">
        <v>93.238</v>
      </c>
      <c r="I394">
        <f t="shared" si="48"/>
        <v>5.5075000000000003</v>
      </c>
      <c r="J394">
        <f t="shared" si="49"/>
        <v>6.26</v>
      </c>
      <c r="K394">
        <f t="shared" si="50"/>
        <v>92.977999999999994</v>
      </c>
      <c r="L394">
        <f t="shared" si="51"/>
        <v>93.730500000000006</v>
      </c>
      <c r="M394">
        <f t="shared" si="52"/>
        <v>0.75250000000001194</v>
      </c>
      <c r="N394">
        <f t="shared" si="53"/>
        <v>91.849249999999984</v>
      </c>
      <c r="O394">
        <f t="shared" si="54"/>
        <v>94.859250000000031</v>
      </c>
      <c r="P394" t="str">
        <f t="shared" si="55"/>
        <v/>
      </c>
    </row>
    <row r="395" spans="1:16">
      <c r="A395" s="19" t="s">
        <v>25</v>
      </c>
      <c r="B395" s="19" t="s">
        <v>37</v>
      </c>
      <c r="C395" s="19" t="s">
        <v>38</v>
      </c>
      <c r="D395" s="20">
        <v>41216</v>
      </c>
      <c r="E395" s="19">
        <v>99.238</v>
      </c>
      <c r="F395" s="19" t="s">
        <v>113</v>
      </c>
      <c r="G395" s="19">
        <v>6.25</v>
      </c>
      <c r="H395" s="19">
        <v>92.988</v>
      </c>
      <c r="I395">
        <f t="shared" si="48"/>
        <v>5.5075000000000003</v>
      </c>
      <c r="J395">
        <f t="shared" si="49"/>
        <v>6.26</v>
      </c>
      <c r="K395">
        <f t="shared" si="50"/>
        <v>92.977999999999994</v>
      </c>
      <c r="L395">
        <f t="shared" si="51"/>
        <v>93.730500000000006</v>
      </c>
      <c r="M395">
        <f t="shared" si="52"/>
        <v>0.75250000000001194</v>
      </c>
      <c r="N395">
        <f t="shared" si="53"/>
        <v>91.849249999999984</v>
      </c>
      <c r="O395">
        <f t="shared" si="54"/>
        <v>94.859250000000031</v>
      </c>
      <c r="P395" t="str">
        <f t="shared" si="55"/>
        <v/>
      </c>
    </row>
    <row r="396" spans="1:16">
      <c r="A396" s="19" t="s">
        <v>25</v>
      </c>
      <c r="B396" s="19" t="s">
        <v>37</v>
      </c>
      <c r="C396" s="19" t="s">
        <v>38</v>
      </c>
      <c r="D396" s="20">
        <v>41244</v>
      </c>
      <c r="E396" s="19">
        <v>99.238</v>
      </c>
      <c r="F396" s="19" t="s">
        <v>113</v>
      </c>
      <c r="G396" s="19">
        <v>5.3</v>
      </c>
      <c r="H396" s="19">
        <v>93.938000000000002</v>
      </c>
      <c r="I396">
        <f t="shared" si="48"/>
        <v>5.5075000000000003</v>
      </c>
      <c r="J396">
        <f t="shared" si="49"/>
        <v>6.26</v>
      </c>
      <c r="K396">
        <f t="shared" si="50"/>
        <v>92.977999999999994</v>
      </c>
      <c r="L396">
        <f t="shared" si="51"/>
        <v>93.730500000000006</v>
      </c>
      <c r="M396">
        <f t="shared" si="52"/>
        <v>0.75250000000001194</v>
      </c>
      <c r="N396">
        <f t="shared" si="53"/>
        <v>91.849249999999984</v>
      </c>
      <c r="O396">
        <f t="shared" si="54"/>
        <v>94.859250000000031</v>
      </c>
      <c r="P396" t="str">
        <f t="shared" si="55"/>
        <v/>
      </c>
    </row>
    <row r="397" spans="1:16">
      <c r="A397" s="19" t="s">
        <v>25</v>
      </c>
      <c r="B397" s="19" t="s">
        <v>37</v>
      </c>
      <c r="C397" s="19" t="s">
        <v>38</v>
      </c>
      <c r="D397" s="20">
        <v>41281</v>
      </c>
      <c r="E397" s="19">
        <v>99.238</v>
      </c>
      <c r="F397" s="19" t="s">
        <v>113</v>
      </c>
      <c r="G397" s="19">
        <v>5.3</v>
      </c>
      <c r="H397" s="19">
        <v>93.938000000000002</v>
      </c>
      <c r="I397">
        <f t="shared" si="48"/>
        <v>5.5075000000000003</v>
      </c>
      <c r="J397">
        <f t="shared" si="49"/>
        <v>6.26</v>
      </c>
      <c r="K397">
        <f t="shared" si="50"/>
        <v>92.977999999999994</v>
      </c>
      <c r="L397">
        <f t="shared" si="51"/>
        <v>93.730500000000006</v>
      </c>
      <c r="M397">
        <f t="shared" si="52"/>
        <v>0.75250000000001194</v>
      </c>
      <c r="N397">
        <f t="shared" si="53"/>
        <v>91.849249999999984</v>
      </c>
      <c r="O397">
        <f t="shared" si="54"/>
        <v>94.859250000000031</v>
      </c>
      <c r="P397" t="str">
        <f t="shared" si="55"/>
        <v/>
      </c>
    </row>
    <row r="398" spans="1:16">
      <c r="A398" s="19" t="s">
        <v>25</v>
      </c>
      <c r="B398" s="19" t="s">
        <v>37</v>
      </c>
      <c r="C398" s="19" t="s">
        <v>38</v>
      </c>
      <c r="D398" s="20">
        <v>41306</v>
      </c>
      <c r="E398" s="19">
        <v>99.238</v>
      </c>
      <c r="F398" s="19" t="s">
        <v>113</v>
      </c>
      <c r="G398" s="19">
        <v>5.3</v>
      </c>
      <c r="H398" s="19">
        <v>93.938000000000002</v>
      </c>
      <c r="I398">
        <f t="shared" si="48"/>
        <v>5.5075000000000003</v>
      </c>
      <c r="J398">
        <f t="shared" si="49"/>
        <v>6.26</v>
      </c>
      <c r="K398">
        <f t="shared" si="50"/>
        <v>92.977999999999994</v>
      </c>
      <c r="L398">
        <f t="shared" si="51"/>
        <v>93.730500000000006</v>
      </c>
      <c r="M398">
        <f t="shared" si="52"/>
        <v>0.75250000000001194</v>
      </c>
      <c r="N398">
        <f t="shared" si="53"/>
        <v>91.849249999999984</v>
      </c>
      <c r="O398">
        <f t="shared" si="54"/>
        <v>94.859250000000031</v>
      </c>
      <c r="P398" t="str">
        <f t="shared" si="55"/>
        <v/>
      </c>
    </row>
    <row r="399" spans="1:16">
      <c r="A399" s="19" t="s">
        <v>25</v>
      </c>
      <c r="B399" s="19" t="s">
        <v>37</v>
      </c>
      <c r="C399" s="19" t="s">
        <v>38</v>
      </c>
      <c r="D399" s="20">
        <v>41334</v>
      </c>
      <c r="E399" s="19">
        <v>99.238</v>
      </c>
      <c r="F399" s="19" t="s">
        <v>113</v>
      </c>
      <c r="G399" s="19">
        <v>5.4</v>
      </c>
      <c r="H399" s="19">
        <v>93.837999999999994</v>
      </c>
      <c r="I399">
        <f t="shared" si="48"/>
        <v>5.5075000000000003</v>
      </c>
      <c r="J399">
        <f t="shared" si="49"/>
        <v>6.26</v>
      </c>
      <c r="K399">
        <f t="shared" si="50"/>
        <v>92.977999999999994</v>
      </c>
      <c r="L399">
        <f t="shared" si="51"/>
        <v>93.730500000000006</v>
      </c>
      <c r="M399">
        <f t="shared" si="52"/>
        <v>0.75250000000001194</v>
      </c>
      <c r="N399">
        <f t="shared" si="53"/>
        <v>91.849249999999984</v>
      </c>
      <c r="O399">
        <f t="shared" si="54"/>
        <v>94.859250000000031</v>
      </c>
      <c r="P399" t="str">
        <f t="shared" si="55"/>
        <v/>
      </c>
    </row>
    <row r="400" spans="1:16">
      <c r="A400" s="19" t="s">
        <v>25</v>
      </c>
      <c r="B400" s="19" t="s">
        <v>37</v>
      </c>
      <c r="C400" s="19" t="s">
        <v>38</v>
      </c>
      <c r="D400" s="20">
        <v>41365</v>
      </c>
      <c r="E400" s="19">
        <v>99.238</v>
      </c>
      <c r="F400" s="19" t="s">
        <v>113</v>
      </c>
      <c r="G400" s="19">
        <v>5.3</v>
      </c>
      <c r="H400" s="19">
        <v>93.938000000000002</v>
      </c>
      <c r="I400">
        <f t="shared" si="48"/>
        <v>5.5075000000000003</v>
      </c>
      <c r="J400">
        <f t="shared" si="49"/>
        <v>6.26</v>
      </c>
      <c r="K400">
        <f t="shared" si="50"/>
        <v>92.977999999999994</v>
      </c>
      <c r="L400">
        <f t="shared" si="51"/>
        <v>93.730500000000006</v>
      </c>
      <c r="M400">
        <f t="shared" si="52"/>
        <v>0.75250000000001194</v>
      </c>
      <c r="N400">
        <f t="shared" si="53"/>
        <v>91.849249999999984</v>
      </c>
      <c r="O400">
        <f t="shared" si="54"/>
        <v>94.859250000000031</v>
      </c>
      <c r="P400" t="str">
        <f t="shared" si="55"/>
        <v/>
      </c>
    </row>
    <row r="401" spans="1:16">
      <c r="A401" s="19" t="s">
        <v>25</v>
      </c>
      <c r="B401" s="19" t="s">
        <v>37</v>
      </c>
      <c r="C401" s="19" t="s">
        <v>38</v>
      </c>
      <c r="D401" s="20">
        <v>41395</v>
      </c>
      <c r="E401" s="19">
        <v>99.238</v>
      </c>
      <c r="F401" s="19" t="s">
        <v>113</v>
      </c>
      <c r="G401" s="19">
        <v>5.3</v>
      </c>
      <c r="H401" s="19">
        <v>93.938000000000002</v>
      </c>
      <c r="I401">
        <f t="shared" si="48"/>
        <v>5.5075000000000003</v>
      </c>
      <c r="J401">
        <f t="shared" si="49"/>
        <v>6.26</v>
      </c>
      <c r="K401">
        <f t="shared" si="50"/>
        <v>92.977999999999994</v>
      </c>
      <c r="L401">
        <f t="shared" si="51"/>
        <v>93.730500000000006</v>
      </c>
      <c r="M401">
        <f t="shared" si="52"/>
        <v>0.75250000000001194</v>
      </c>
      <c r="N401">
        <f t="shared" si="53"/>
        <v>91.849249999999984</v>
      </c>
      <c r="O401">
        <f t="shared" si="54"/>
        <v>94.859250000000031</v>
      </c>
      <c r="P401" t="str">
        <f t="shared" si="55"/>
        <v/>
      </c>
    </row>
    <row r="402" spans="1:16">
      <c r="A402" s="19" t="s">
        <v>25</v>
      </c>
      <c r="B402" s="19" t="s">
        <v>37</v>
      </c>
      <c r="C402" s="19" t="s">
        <v>38</v>
      </c>
      <c r="D402" s="20">
        <v>41428</v>
      </c>
      <c r="E402" s="19">
        <v>99.238</v>
      </c>
      <c r="F402" s="19" t="s">
        <v>113</v>
      </c>
      <c r="G402" s="19">
        <v>5.45</v>
      </c>
      <c r="H402" s="19">
        <v>93.787999999999997</v>
      </c>
      <c r="I402">
        <f t="shared" si="48"/>
        <v>5.5075000000000003</v>
      </c>
      <c r="J402">
        <f t="shared" si="49"/>
        <v>6.26</v>
      </c>
      <c r="K402">
        <f t="shared" si="50"/>
        <v>92.977999999999994</v>
      </c>
      <c r="L402">
        <f t="shared" si="51"/>
        <v>93.730500000000006</v>
      </c>
      <c r="M402">
        <f t="shared" si="52"/>
        <v>0.75250000000001194</v>
      </c>
      <c r="N402">
        <f t="shared" si="53"/>
        <v>91.849249999999984</v>
      </c>
      <c r="O402">
        <f t="shared" si="54"/>
        <v>94.859250000000031</v>
      </c>
      <c r="P402" t="str">
        <f t="shared" si="55"/>
        <v/>
      </c>
    </row>
    <row r="403" spans="1:16">
      <c r="A403" s="19" t="s">
        <v>25</v>
      </c>
      <c r="B403" s="19" t="s">
        <v>37</v>
      </c>
      <c r="C403" s="19" t="s">
        <v>38</v>
      </c>
      <c r="D403" s="20">
        <v>41456</v>
      </c>
      <c r="E403" s="19">
        <v>99.238</v>
      </c>
      <c r="F403" s="19" t="s">
        <v>113</v>
      </c>
      <c r="G403" s="19">
        <v>5.4</v>
      </c>
      <c r="H403" s="19">
        <v>93.837999999999994</v>
      </c>
      <c r="I403">
        <f t="shared" si="48"/>
        <v>5.5075000000000003</v>
      </c>
      <c r="J403">
        <f t="shared" si="49"/>
        <v>6.26</v>
      </c>
      <c r="K403">
        <f t="shared" si="50"/>
        <v>92.977999999999994</v>
      </c>
      <c r="L403">
        <f t="shared" si="51"/>
        <v>93.730500000000006</v>
      </c>
      <c r="M403">
        <f t="shared" si="52"/>
        <v>0.75250000000001194</v>
      </c>
      <c r="N403">
        <f t="shared" si="53"/>
        <v>91.849249999999984</v>
      </c>
      <c r="O403">
        <f t="shared" si="54"/>
        <v>94.859250000000031</v>
      </c>
      <c r="P403" t="str">
        <f t="shared" si="55"/>
        <v/>
      </c>
    </row>
    <row r="404" spans="1:16">
      <c r="A404" s="19" t="s">
        <v>25</v>
      </c>
      <c r="B404" s="19" t="s">
        <v>37</v>
      </c>
      <c r="C404" s="19" t="s">
        <v>38</v>
      </c>
      <c r="D404" s="20">
        <v>41487</v>
      </c>
      <c r="E404" s="19">
        <v>99.238</v>
      </c>
      <c r="F404" s="19" t="s">
        <v>113</v>
      </c>
      <c r="G404" s="19">
        <v>5.3</v>
      </c>
      <c r="H404" s="19">
        <v>93.938000000000002</v>
      </c>
      <c r="I404">
        <f t="shared" si="48"/>
        <v>5.5075000000000003</v>
      </c>
      <c r="J404">
        <f t="shared" si="49"/>
        <v>6.26</v>
      </c>
      <c r="K404">
        <f t="shared" si="50"/>
        <v>92.977999999999994</v>
      </c>
      <c r="L404">
        <f t="shared" si="51"/>
        <v>93.730500000000006</v>
      </c>
      <c r="M404">
        <f t="shared" si="52"/>
        <v>0.75250000000001194</v>
      </c>
      <c r="N404">
        <f t="shared" si="53"/>
        <v>91.849249999999984</v>
      </c>
      <c r="O404">
        <f t="shared" si="54"/>
        <v>94.859250000000031</v>
      </c>
      <c r="P404" t="str">
        <f t="shared" si="55"/>
        <v/>
      </c>
    </row>
    <row r="405" spans="1:16">
      <c r="A405" s="19" t="s">
        <v>25</v>
      </c>
      <c r="B405" s="19" t="s">
        <v>37</v>
      </c>
      <c r="C405" s="19" t="s">
        <v>38</v>
      </c>
      <c r="D405" s="20">
        <v>41519</v>
      </c>
      <c r="E405" s="19">
        <v>99.238</v>
      </c>
      <c r="F405" s="19" t="s">
        <v>113</v>
      </c>
      <c r="G405" s="19">
        <v>5.4</v>
      </c>
      <c r="H405" s="19">
        <v>93.837999999999994</v>
      </c>
      <c r="I405">
        <f t="shared" si="48"/>
        <v>5.5075000000000003</v>
      </c>
      <c r="J405">
        <f t="shared" si="49"/>
        <v>6.26</v>
      </c>
      <c r="K405">
        <f t="shared" si="50"/>
        <v>92.977999999999994</v>
      </c>
      <c r="L405">
        <f t="shared" si="51"/>
        <v>93.730500000000006</v>
      </c>
      <c r="M405">
        <f t="shared" si="52"/>
        <v>0.75250000000001194</v>
      </c>
      <c r="N405">
        <f t="shared" si="53"/>
        <v>91.849249999999984</v>
      </c>
      <c r="O405">
        <f t="shared" si="54"/>
        <v>94.859250000000031</v>
      </c>
      <c r="P405" t="str">
        <f t="shared" si="55"/>
        <v/>
      </c>
    </row>
    <row r="406" spans="1:16">
      <c r="A406" s="19" t="s">
        <v>25</v>
      </c>
      <c r="B406" s="19" t="s">
        <v>37</v>
      </c>
      <c r="C406" s="19" t="s">
        <v>38</v>
      </c>
      <c r="D406" s="20">
        <v>41548</v>
      </c>
      <c r="E406" s="19">
        <v>99.238</v>
      </c>
      <c r="F406" s="19" t="s">
        <v>113</v>
      </c>
      <c r="G406" s="19">
        <v>5.6</v>
      </c>
      <c r="H406" s="19">
        <v>93.638000000000005</v>
      </c>
      <c r="I406">
        <f t="shared" si="48"/>
        <v>5.5075000000000003</v>
      </c>
      <c r="J406">
        <f t="shared" si="49"/>
        <v>6.26</v>
      </c>
      <c r="K406">
        <f t="shared" si="50"/>
        <v>92.977999999999994</v>
      </c>
      <c r="L406">
        <f t="shared" si="51"/>
        <v>93.730500000000006</v>
      </c>
      <c r="M406">
        <f t="shared" si="52"/>
        <v>0.75250000000001194</v>
      </c>
      <c r="N406">
        <f t="shared" si="53"/>
        <v>91.849249999999984</v>
      </c>
      <c r="O406">
        <f t="shared" si="54"/>
        <v>94.859250000000031</v>
      </c>
      <c r="P406" t="str">
        <f t="shared" si="55"/>
        <v/>
      </c>
    </row>
    <row r="407" spans="1:16">
      <c r="A407" s="19" t="s">
        <v>25</v>
      </c>
      <c r="B407" s="19" t="s">
        <v>37</v>
      </c>
      <c r="C407" s="19" t="s">
        <v>38</v>
      </c>
      <c r="D407" s="20">
        <v>41582</v>
      </c>
      <c r="E407" s="19">
        <v>99.238</v>
      </c>
      <c r="F407" s="19" t="s">
        <v>113</v>
      </c>
      <c r="G407" s="19">
        <v>5.95</v>
      </c>
      <c r="H407" s="19">
        <v>93.287999999999997</v>
      </c>
      <c r="I407">
        <f t="shared" si="48"/>
        <v>5.5075000000000003</v>
      </c>
      <c r="J407">
        <f t="shared" si="49"/>
        <v>6.26</v>
      </c>
      <c r="K407">
        <f t="shared" si="50"/>
        <v>92.977999999999994</v>
      </c>
      <c r="L407">
        <f t="shared" si="51"/>
        <v>93.730500000000006</v>
      </c>
      <c r="M407">
        <f t="shared" si="52"/>
        <v>0.75250000000001194</v>
      </c>
      <c r="N407">
        <f t="shared" si="53"/>
        <v>91.849249999999984</v>
      </c>
      <c r="O407">
        <f t="shared" si="54"/>
        <v>94.859250000000031</v>
      </c>
      <c r="P407" t="str">
        <f t="shared" si="55"/>
        <v/>
      </c>
    </row>
    <row r="408" spans="1:16">
      <c r="A408" s="19" t="s">
        <v>25</v>
      </c>
      <c r="B408" s="19" t="s">
        <v>37</v>
      </c>
      <c r="C408" s="19" t="s">
        <v>38</v>
      </c>
      <c r="D408" s="20">
        <v>41610</v>
      </c>
      <c r="E408" s="19">
        <v>99.238</v>
      </c>
      <c r="F408" s="19" t="s">
        <v>113</v>
      </c>
      <c r="G408" s="19">
        <v>5.45</v>
      </c>
      <c r="H408" s="19">
        <v>93.787999999999997</v>
      </c>
      <c r="I408">
        <f t="shared" si="48"/>
        <v>5.5075000000000003</v>
      </c>
      <c r="J408">
        <f t="shared" si="49"/>
        <v>6.26</v>
      </c>
      <c r="K408">
        <f t="shared" si="50"/>
        <v>92.977999999999994</v>
      </c>
      <c r="L408">
        <f t="shared" si="51"/>
        <v>93.730500000000006</v>
      </c>
      <c r="M408">
        <f t="shared" si="52"/>
        <v>0.75250000000001194</v>
      </c>
      <c r="N408">
        <f t="shared" si="53"/>
        <v>91.849249999999984</v>
      </c>
      <c r="O408">
        <f t="shared" si="54"/>
        <v>94.859250000000031</v>
      </c>
      <c r="P408" t="str">
        <f t="shared" si="55"/>
        <v/>
      </c>
    </row>
    <row r="409" spans="1:16">
      <c r="A409" s="19" t="s">
        <v>25</v>
      </c>
      <c r="B409" s="19" t="s">
        <v>37</v>
      </c>
      <c r="C409" s="19" t="s">
        <v>38</v>
      </c>
      <c r="D409" s="20">
        <v>41640</v>
      </c>
      <c r="E409" s="19">
        <v>99.238</v>
      </c>
      <c r="F409" s="19" t="s">
        <v>113</v>
      </c>
      <c r="G409" s="19">
        <v>5.4</v>
      </c>
      <c r="H409" s="19">
        <v>93.837999999999994</v>
      </c>
      <c r="I409">
        <f t="shared" si="48"/>
        <v>5.5075000000000003</v>
      </c>
      <c r="J409">
        <f t="shared" si="49"/>
        <v>6.26</v>
      </c>
      <c r="K409">
        <f t="shared" si="50"/>
        <v>92.977999999999994</v>
      </c>
      <c r="L409">
        <f t="shared" si="51"/>
        <v>93.730500000000006</v>
      </c>
      <c r="M409">
        <f t="shared" si="52"/>
        <v>0.75250000000001194</v>
      </c>
      <c r="N409">
        <f t="shared" si="53"/>
        <v>91.849249999999984</v>
      </c>
      <c r="O409">
        <f t="shared" si="54"/>
        <v>94.859250000000031</v>
      </c>
      <c r="P409" t="str">
        <f t="shared" si="55"/>
        <v/>
      </c>
    </row>
    <row r="410" spans="1:16">
      <c r="A410" s="19" t="s">
        <v>25</v>
      </c>
      <c r="B410" s="19" t="s">
        <v>37</v>
      </c>
      <c r="C410" s="19" t="s">
        <v>38</v>
      </c>
      <c r="D410" s="20">
        <v>41671</v>
      </c>
      <c r="E410" s="19">
        <v>99.238</v>
      </c>
      <c r="F410" s="19" t="s">
        <v>113</v>
      </c>
      <c r="G410" s="19">
        <v>5.5</v>
      </c>
      <c r="H410" s="19">
        <v>93.738</v>
      </c>
      <c r="I410">
        <f t="shared" si="48"/>
        <v>5.5075000000000003</v>
      </c>
      <c r="J410">
        <f t="shared" si="49"/>
        <v>6.26</v>
      </c>
      <c r="K410">
        <f t="shared" si="50"/>
        <v>92.977999999999994</v>
      </c>
      <c r="L410">
        <f t="shared" si="51"/>
        <v>93.730500000000006</v>
      </c>
      <c r="M410">
        <f t="shared" si="52"/>
        <v>0.75250000000001194</v>
      </c>
      <c r="N410">
        <f t="shared" si="53"/>
        <v>91.849249999999984</v>
      </c>
      <c r="O410">
        <f t="shared" si="54"/>
        <v>94.859250000000031</v>
      </c>
      <c r="P410" t="str">
        <f t="shared" si="55"/>
        <v/>
      </c>
    </row>
    <row r="411" spans="1:16">
      <c r="A411" s="19" t="s">
        <v>25</v>
      </c>
      <c r="B411" s="19" t="s">
        <v>37</v>
      </c>
      <c r="C411" s="19" t="s">
        <v>38</v>
      </c>
      <c r="D411" s="20">
        <v>41699</v>
      </c>
      <c r="E411" s="19">
        <v>99.238</v>
      </c>
      <c r="F411" s="19" t="s">
        <v>113</v>
      </c>
      <c r="G411" s="19">
        <v>5.45</v>
      </c>
      <c r="H411" s="19">
        <v>93.787999999999997</v>
      </c>
      <c r="I411">
        <f t="shared" si="48"/>
        <v>5.5075000000000003</v>
      </c>
      <c r="J411">
        <f t="shared" si="49"/>
        <v>6.26</v>
      </c>
      <c r="K411">
        <f t="shared" si="50"/>
        <v>92.977999999999994</v>
      </c>
      <c r="L411">
        <f t="shared" si="51"/>
        <v>93.730500000000006</v>
      </c>
      <c r="M411">
        <f t="shared" si="52"/>
        <v>0.75250000000001194</v>
      </c>
      <c r="N411">
        <f t="shared" si="53"/>
        <v>91.849249999999984</v>
      </c>
      <c r="O411">
        <f t="shared" si="54"/>
        <v>94.859250000000031</v>
      </c>
      <c r="P411" t="str">
        <f t="shared" si="55"/>
        <v/>
      </c>
    </row>
    <row r="412" spans="1:16">
      <c r="A412" s="19" t="s">
        <v>25</v>
      </c>
      <c r="B412" s="19" t="s">
        <v>37</v>
      </c>
      <c r="C412" s="19" t="s">
        <v>38</v>
      </c>
      <c r="D412" s="20">
        <v>41730</v>
      </c>
      <c r="E412" s="19">
        <v>99.238</v>
      </c>
      <c r="F412" s="19" t="s">
        <v>113</v>
      </c>
      <c r="G412" s="19">
        <v>5.5</v>
      </c>
      <c r="H412" s="19">
        <v>93.738</v>
      </c>
      <c r="I412">
        <f t="shared" si="48"/>
        <v>5.5075000000000003</v>
      </c>
      <c r="J412">
        <f t="shared" si="49"/>
        <v>6.26</v>
      </c>
      <c r="K412">
        <f t="shared" si="50"/>
        <v>92.977999999999994</v>
      </c>
      <c r="L412">
        <f t="shared" si="51"/>
        <v>93.730500000000006</v>
      </c>
      <c r="M412">
        <f t="shared" si="52"/>
        <v>0.75250000000001194</v>
      </c>
      <c r="N412">
        <f t="shared" si="53"/>
        <v>91.849249999999984</v>
      </c>
      <c r="O412">
        <f t="shared" si="54"/>
        <v>94.859250000000031</v>
      </c>
      <c r="P412" t="str">
        <f t="shared" si="55"/>
        <v/>
      </c>
    </row>
    <row r="413" spans="1:16">
      <c r="A413" s="19" t="s">
        <v>25</v>
      </c>
      <c r="B413" s="19" t="s">
        <v>37</v>
      </c>
      <c r="C413" s="19" t="s">
        <v>38</v>
      </c>
      <c r="D413" s="20">
        <v>41760</v>
      </c>
      <c r="E413" s="19">
        <v>99.238</v>
      </c>
      <c r="F413" s="19" t="s">
        <v>113</v>
      </c>
      <c r="G413" s="19">
        <v>5.6</v>
      </c>
      <c r="H413" s="19">
        <v>93.638000000000005</v>
      </c>
      <c r="I413">
        <f t="shared" si="48"/>
        <v>5.5075000000000003</v>
      </c>
      <c r="J413">
        <f t="shared" si="49"/>
        <v>6.26</v>
      </c>
      <c r="K413">
        <f t="shared" si="50"/>
        <v>92.977999999999994</v>
      </c>
      <c r="L413">
        <f t="shared" si="51"/>
        <v>93.730500000000006</v>
      </c>
      <c r="M413">
        <f t="shared" si="52"/>
        <v>0.75250000000001194</v>
      </c>
      <c r="N413">
        <f t="shared" si="53"/>
        <v>91.849249999999984</v>
      </c>
      <c r="O413">
        <f t="shared" si="54"/>
        <v>94.859250000000031</v>
      </c>
      <c r="P413" t="str">
        <f t="shared" si="55"/>
        <v/>
      </c>
    </row>
    <row r="414" spans="1:16">
      <c r="A414" s="19" t="s">
        <v>25</v>
      </c>
      <c r="B414" s="19" t="s">
        <v>37</v>
      </c>
      <c r="C414" s="19" t="s">
        <v>38</v>
      </c>
      <c r="D414" s="20">
        <v>41806</v>
      </c>
      <c r="E414" s="19">
        <v>99.238</v>
      </c>
      <c r="F414" s="19" t="s">
        <v>113</v>
      </c>
      <c r="G414" s="19">
        <v>5.36</v>
      </c>
      <c r="H414" s="19">
        <v>93.878</v>
      </c>
      <c r="I414">
        <f t="shared" si="48"/>
        <v>5.5075000000000003</v>
      </c>
      <c r="J414">
        <f t="shared" si="49"/>
        <v>6.26</v>
      </c>
      <c r="K414">
        <f t="shared" si="50"/>
        <v>92.977999999999994</v>
      </c>
      <c r="L414">
        <f t="shared" si="51"/>
        <v>93.730500000000006</v>
      </c>
      <c r="M414">
        <f t="shared" si="52"/>
        <v>0.75250000000001194</v>
      </c>
      <c r="N414">
        <f t="shared" si="53"/>
        <v>91.849249999999984</v>
      </c>
      <c r="O414">
        <f t="shared" si="54"/>
        <v>94.859250000000031</v>
      </c>
      <c r="P414" t="str">
        <f t="shared" si="55"/>
        <v/>
      </c>
    </row>
    <row r="415" spans="1:16">
      <c r="A415" s="19" t="s">
        <v>25</v>
      </c>
      <c r="B415" s="19" t="s">
        <v>37</v>
      </c>
      <c r="C415" s="19" t="s">
        <v>38</v>
      </c>
      <c r="D415" s="20">
        <v>41821</v>
      </c>
      <c r="E415" s="19">
        <v>99.238</v>
      </c>
      <c r="F415" s="19" t="s">
        <v>113</v>
      </c>
      <c r="G415" s="19">
        <v>5.3</v>
      </c>
      <c r="H415" s="19">
        <v>93.938000000000002</v>
      </c>
      <c r="I415">
        <f t="shared" si="48"/>
        <v>5.5075000000000003</v>
      </c>
      <c r="J415">
        <f t="shared" si="49"/>
        <v>6.26</v>
      </c>
      <c r="K415">
        <f t="shared" si="50"/>
        <v>92.977999999999994</v>
      </c>
      <c r="L415">
        <f t="shared" si="51"/>
        <v>93.730500000000006</v>
      </c>
      <c r="M415">
        <f t="shared" si="52"/>
        <v>0.75250000000001194</v>
      </c>
      <c r="N415">
        <f t="shared" si="53"/>
        <v>91.849249999999984</v>
      </c>
      <c r="O415">
        <f t="shared" si="54"/>
        <v>94.859250000000031</v>
      </c>
      <c r="P415" t="str">
        <f t="shared" si="55"/>
        <v/>
      </c>
    </row>
    <row r="416" spans="1:16">
      <c r="A416" s="19" t="s">
        <v>25</v>
      </c>
      <c r="B416" s="19" t="s">
        <v>37</v>
      </c>
      <c r="C416" s="19" t="s">
        <v>38</v>
      </c>
      <c r="D416" s="20">
        <v>41852</v>
      </c>
      <c r="E416" s="19">
        <v>99.238</v>
      </c>
      <c r="F416" s="19" t="s">
        <v>113</v>
      </c>
      <c r="G416" s="19">
        <v>5.3</v>
      </c>
      <c r="H416" s="19">
        <v>93.938000000000002</v>
      </c>
      <c r="I416">
        <f t="shared" si="48"/>
        <v>5.5075000000000003</v>
      </c>
      <c r="J416">
        <f t="shared" si="49"/>
        <v>6.26</v>
      </c>
      <c r="K416">
        <f t="shared" si="50"/>
        <v>92.977999999999994</v>
      </c>
      <c r="L416">
        <f t="shared" si="51"/>
        <v>93.730500000000006</v>
      </c>
      <c r="M416">
        <f t="shared" si="52"/>
        <v>0.75250000000001194</v>
      </c>
      <c r="N416">
        <f t="shared" si="53"/>
        <v>91.849249999999984</v>
      </c>
      <c r="O416">
        <f t="shared" si="54"/>
        <v>94.859250000000031</v>
      </c>
      <c r="P416" t="str">
        <f t="shared" si="55"/>
        <v/>
      </c>
    </row>
    <row r="417" spans="1:16">
      <c r="A417" s="19" t="s">
        <v>25</v>
      </c>
      <c r="B417" s="19" t="s">
        <v>37</v>
      </c>
      <c r="C417" s="19" t="s">
        <v>38</v>
      </c>
      <c r="D417" s="20">
        <v>41883</v>
      </c>
      <c r="E417" s="19">
        <v>99.238</v>
      </c>
      <c r="F417" s="19" t="s">
        <v>113</v>
      </c>
      <c r="G417" s="19">
        <v>5.5</v>
      </c>
      <c r="H417" s="19">
        <v>93.738</v>
      </c>
      <c r="I417">
        <f t="shared" si="48"/>
        <v>5.5075000000000003</v>
      </c>
      <c r="J417">
        <f t="shared" si="49"/>
        <v>6.26</v>
      </c>
      <c r="K417">
        <f t="shared" si="50"/>
        <v>92.977999999999994</v>
      </c>
      <c r="L417">
        <f t="shared" si="51"/>
        <v>93.730500000000006</v>
      </c>
      <c r="M417">
        <f t="shared" si="52"/>
        <v>0.75250000000001194</v>
      </c>
      <c r="N417">
        <f t="shared" si="53"/>
        <v>91.849249999999984</v>
      </c>
      <c r="O417">
        <f t="shared" si="54"/>
        <v>94.859250000000031</v>
      </c>
      <c r="P417" t="str">
        <f t="shared" si="55"/>
        <v/>
      </c>
    </row>
    <row r="418" spans="1:16">
      <c r="A418" s="19" t="s">
        <v>25</v>
      </c>
      <c r="B418" s="19" t="s">
        <v>37</v>
      </c>
      <c r="C418" s="19" t="s">
        <v>38</v>
      </c>
      <c r="D418" s="20">
        <v>41913</v>
      </c>
      <c r="E418" s="19">
        <v>99.238</v>
      </c>
      <c r="F418" s="19" t="s">
        <v>113</v>
      </c>
      <c r="G418" s="19">
        <v>5.8</v>
      </c>
      <c r="H418" s="19">
        <v>93.438000000000002</v>
      </c>
      <c r="I418">
        <f t="shared" si="48"/>
        <v>5.5075000000000003</v>
      </c>
      <c r="J418">
        <f t="shared" si="49"/>
        <v>6.26</v>
      </c>
      <c r="K418">
        <f t="shared" si="50"/>
        <v>92.977999999999994</v>
      </c>
      <c r="L418">
        <f t="shared" si="51"/>
        <v>93.730500000000006</v>
      </c>
      <c r="M418">
        <f t="shared" si="52"/>
        <v>0.75250000000001194</v>
      </c>
      <c r="N418">
        <f t="shared" si="53"/>
        <v>91.849249999999984</v>
      </c>
      <c r="O418">
        <f t="shared" si="54"/>
        <v>94.859250000000031</v>
      </c>
      <c r="P418" t="str">
        <f t="shared" si="55"/>
        <v/>
      </c>
    </row>
    <row r="419" spans="1:16">
      <c r="A419" s="19" t="s">
        <v>25</v>
      </c>
      <c r="B419" s="19" t="s">
        <v>37</v>
      </c>
      <c r="C419" s="19" t="s">
        <v>38</v>
      </c>
      <c r="D419" s="20">
        <v>41944</v>
      </c>
      <c r="E419" s="19">
        <v>99.238</v>
      </c>
      <c r="F419" s="19" t="s">
        <v>113</v>
      </c>
      <c r="G419" s="19">
        <v>5.6</v>
      </c>
      <c r="H419" s="19">
        <v>93.638000000000005</v>
      </c>
      <c r="I419">
        <f t="shared" si="48"/>
        <v>5.5075000000000003</v>
      </c>
      <c r="J419">
        <f t="shared" si="49"/>
        <v>6.26</v>
      </c>
      <c r="K419">
        <f t="shared" si="50"/>
        <v>92.977999999999994</v>
      </c>
      <c r="L419">
        <f t="shared" si="51"/>
        <v>93.730500000000006</v>
      </c>
      <c r="M419">
        <f t="shared" si="52"/>
        <v>0.75250000000001194</v>
      </c>
      <c r="N419">
        <f t="shared" si="53"/>
        <v>91.849249999999984</v>
      </c>
      <c r="O419">
        <f t="shared" si="54"/>
        <v>94.859250000000031</v>
      </c>
      <c r="P419" t="str">
        <f t="shared" si="55"/>
        <v/>
      </c>
    </row>
    <row r="420" spans="1:16">
      <c r="A420" s="19" t="s">
        <v>25</v>
      </c>
      <c r="B420" s="19" t="s">
        <v>37</v>
      </c>
      <c r="C420" s="19" t="s">
        <v>38</v>
      </c>
      <c r="D420" s="20">
        <v>41974</v>
      </c>
      <c r="E420" s="19">
        <v>99.238</v>
      </c>
      <c r="F420" s="19" t="s">
        <v>113</v>
      </c>
      <c r="G420" s="19">
        <v>5.5</v>
      </c>
      <c r="H420" s="19">
        <v>93.738</v>
      </c>
      <c r="I420">
        <f t="shared" si="48"/>
        <v>5.5075000000000003</v>
      </c>
      <c r="J420">
        <f t="shared" si="49"/>
        <v>6.26</v>
      </c>
      <c r="K420">
        <f t="shared" si="50"/>
        <v>92.977999999999994</v>
      </c>
      <c r="L420">
        <f t="shared" si="51"/>
        <v>93.730500000000006</v>
      </c>
      <c r="M420">
        <f t="shared" si="52"/>
        <v>0.75250000000001194</v>
      </c>
      <c r="N420">
        <f t="shared" si="53"/>
        <v>91.849249999999984</v>
      </c>
      <c r="O420">
        <f t="shared" si="54"/>
        <v>94.859250000000031</v>
      </c>
      <c r="P420" t="str">
        <f t="shared" si="55"/>
        <v/>
      </c>
    </row>
    <row r="421" spans="1:16">
      <c r="A421" s="19" t="s">
        <v>25</v>
      </c>
      <c r="B421" s="19" t="s">
        <v>37</v>
      </c>
      <c r="C421" s="19" t="s">
        <v>38</v>
      </c>
      <c r="D421" s="20">
        <v>42005</v>
      </c>
      <c r="E421" s="19">
        <v>99.238</v>
      </c>
      <c r="F421" s="19" t="s">
        <v>113</v>
      </c>
      <c r="G421" s="19">
        <v>5.66</v>
      </c>
      <c r="H421" s="19">
        <v>93.578000000000003</v>
      </c>
      <c r="I421">
        <f t="shared" si="48"/>
        <v>5.5075000000000003</v>
      </c>
      <c r="J421">
        <f t="shared" si="49"/>
        <v>6.26</v>
      </c>
      <c r="K421">
        <f t="shared" si="50"/>
        <v>92.977999999999994</v>
      </c>
      <c r="L421">
        <f t="shared" si="51"/>
        <v>93.730500000000006</v>
      </c>
      <c r="M421">
        <f t="shared" si="52"/>
        <v>0.75250000000001194</v>
      </c>
      <c r="N421">
        <f t="shared" si="53"/>
        <v>91.849249999999984</v>
      </c>
      <c r="O421">
        <f t="shared" si="54"/>
        <v>94.859250000000031</v>
      </c>
      <c r="P421" t="str">
        <f t="shared" si="55"/>
        <v/>
      </c>
    </row>
    <row r="422" spans="1:16">
      <c r="A422" s="19" t="s">
        <v>25</v>
      </c>
      <c r="B422" s="19" t="s">
        <v>37</v>
      </c>
      <c r="C422" s="19" t="s">
        <v>38</v>
      </c>
      <c r="D422" s="20">
        <v>42036</v>
      </c>
      <c r="E422" s="19">
        <v>99.238</v>
      </c>
      <c r="F422" s="19" t="s">
        <v>113</v>
      </c>
      <c r="G422" s="19">
        <v>5.96</v>
      </c>
      <c r="H422" s="19">
        <v>93.278000000000006</v>
      </c>
      <c r="I422">
        <f t="shared" si="48"/>
        <v>5.5075000000000003</v>
      </c>
      <c r="J422">
        <f t="shared" si="49"/>
        <v>6.26</v>
      </c>
      <c r="K422">
        <f t="shared" si="50"/>
        <v>92.977999999999994</v>
      </c>
      <c r="L422">
        <f t="shared" si="51"/>
        <v>93.730500000000006</v>
      </c>
      <c r="M422">
        <f t="shared" si="52"/>
        <v>0.75250000000001194</v>
      </c>
      <c r="N422">
        <f t="shared" si="53"/>
        <v>91.849249999999984</v>
      </c>
      <c r="O422">
        <f t="shared" si="54"/>
        <v>94.859250000000031</v>
      </c>
      <c r="P422" t="str">
        <f t="shared" si="55"/>
        <v/>
      </c>
    </row>
    <row r="423" spans="1:16">
      <c r="A423" s="19" t="s">
        <v>25</v>
      </c>
      <c r="B423" s="19" t="s">
        <v>37</v>
      </c>
      <c r="C423" s="19" t="s">
        <v>38</v>
      </c>
      <c r="D423" s="20">
        <v>42064</v>
      </c>
      <c r="E423" s="19">
        <v>99.238</v>
      </c>
      <c r="F423" s="19" t="s">
        <v>113</v>
      </c>
      <c r="G423" s="19">
        <v>6.06</v>
      </c>
      <c r="H423" s="19">
        <v>93.177999999999997</v>
      </c>
      <c r="I423">
        <f t="shared" si="48"/>
        <v>5.5075000000000003</v>
      </c>
      <c r="J423">
        <f t="shared" si="49"/>
        <v>6.26</v>
      </c>
      <c r="K423">
        <f t="shared" si="50"/>
        <v>92.977999999999994</v>
      </c>
      <c r="L423">
        <f t="shared" si="51"/>
        <v>93.730500000000006</v>
      </c>
      <c r="M423">
        <f t="shared" si="52"/>
        <v>0.75250000000001194</v>
      </c>
      <c r="N423">
        <f t="shared" si="53"/>
        <v>91.849249999999984</v>
      </c>
      <c r="O423">
        <f t="shared" si="54"/>
        <v>94.859250000000031</v>
      </c>
      <c r="P423" t="str">
        <f t="shared" si="55"/>
        <v/>
      </c>
    </row>
    <row r="424" spans="1:16">
      <c r="A424" s="19" t="s">
        <v>25</v>
      </c>
      <c r="B424" s="19" t="s">
        <v>37</v>
      </c>
      <c r="C424" s="19" t="s">
        <v>38</v>
      </c>
      <c r="D424" s="20">
        <v>42095</v>
      </c>
      <c r="E424" s="19">
        <v>99.238</v>
      </c>
      <c r="F424" s="19" t="s">
        <v>113</v>
      </c>
      <c r="G424" s="19">
        <v>6.26</v>
      </c>
      <c r="H424" s="19">
        <v>92.977999999999994</v>
      </c>
      <c r="I424">
        <f t="shared" si="48"/>
        <v>5.5075000000000003</v>
      </c>
      <c r="J424">
        <f t="shared" si="49"/>
        <v>6.26</v>
      </c>
      <c r="K424">
        <f t="shared" si="50"/>
        <v>92.977999999999994</v>
      </c>
      <c r="L424">
        <f t="shared" si="51"/>
        <v>93.730500000000006</v>
      </c>
      <c r="M424">
        <f t="shared" si="52"/>
        <v>0.75250000000001194</v>
      </c>
      <c r="N424">
        <f t="shared" si="53"/>
        <v>91.849249999999984</v>
      </c>
      <c r="O424">
        <f t="shared" si="54"/>
        <v>94.859250000000031</v>
      </c>
      <c r="P424" t="str">
        <f t="shared" si="55"/>
        <v/>
      </c>
    </row>
    <row r="425" spans="1:16">
      <c r="A425" s="19" t="s">
        <v>25</v>
      </c>
      <c r="B425" s="19" t="s">
        <v>37</v>
      </c>
      <c r="C425" s="19" t="s">
        <v>38</v>
      </c>
      <c r="D425" s="20">
        <v>42125</v>
      </c>
      <c r="E425" s="19">
        <v>99.238</v>
      </c>
      <c r="F425" s="19" t="s">
        <v>113</v>
      </c>
      <c r="G425" s="19">
        <v>6.16</v>
      </c>
      <c r="H425" s="19">
        <v>93.078000000000003</v>
      </c>
      <c r="I425">
        <f t="shared" si="48"/>
        <v>5.5075000000000003</v>
      </c>
      <c r="J425">
        <f t="shared" si="49"/>
        <v>6.26</v>
      </c>
      <c r="K425">
        <f t="shared" si="50"/>
        <v>92.977999999999994</v>
      </c>
      <c r="L425">
        <f t="shared" si="51"/>
        <v>93.730500000000006</v>
      </c>
      <c r="M425">
        <f t="shared" si="52"/>
        <v>0.75250000000001194</v>
      </c>
      <c r="N425">
        <f t="shared" si="53"/>
        <v>91.849249999999984</v>
      </c>
      <c r="O425">
        <f t="shared" si="54"/>
        <v>94.859250000000031</v>
      </c>
      <c r="P425" t="str">
        <f t="shared" si="55"/>
        <v/>
      </c>
    </row>
    <row r="426" spans="1:16">
      <c r="A426" s="19" t="s">
        <v>25</v>
      </c>
      <c r="B426" s="19" t="s">
        <v>37</v>
      </c>
      <c r="C426" s="19" t="s">
        <v>38</v>
      </c>
      <c r="D426" s="20">
        <v>42156</v>
      </c>
      <c r="E426" s="19">
        <v>99.238</v>
      </c>
      <c r="F426" s="19" t="s">
        <v>113</v>
      </c>
      <c r="G426" s="19">
        <v>5.91</v>
      </c>
      <c r="H426" s="19">
        <v>93.328000000000003</v>
      </c>
      <c r="I426">
        <f t="shared" si="48"/>
        <v>5.5075000000000003</v>
      </c>
      <c r="J426">
        <f t="shared" si="49"/>
        <v>6.26</v>
      </c>
      <c r="K426">
        <f t="shared" si="50"/>
        <v>92.977999999999994</v>
      </c>
      <c r="L426">
        <f t="shared" si="51"/>
        <v>93.730500000000006</v>
      </c>
      <c r="M426">
        <f t="shared" si="52"/>
        <v>0.75250000000001194</v>
      </c>
      <c r="N426">
        <f t="shared" si="53"/>
        <v>91.849249999999984</v>
      </c>
      <c r="O426">
        <f t="shared" si="54"/>
        <v>94.859250000000031</v>
      </c>
      <c r="P426" t="str">
        <f t="shared" si="55"/>
        <v/>
      </c>
    </row>
    <row r="427" spans="1:16">
      <c r="A427" s="19" t="s">
        <v>25</v>
      </c>
      <c r="B427" s="19" t="s">
        <v>37</v>
      </c>
      <c r="C427" s="19" t="s">
        <v>38</v>
      </c>
      <c r="D427" s="20">
        <v>42186</v>
      </c>
      <c r="E427" s="19">
        <v>99.238</v>
      </c>
      <c r="F427" s="19" t="s">
        <v>113</v>
      </c>
      <c r="G427" s="19">
        <v>5.31</v>
      </c>
      <c r="H427" s="19">
        <v>93.927999999999997</v>
      </c>
      <c r="I427">
        <f t="shared" si="48"/>
        <v>5.5075000000000003</v>
      </c>
      <c r="J427">
        <f t="shared" si="49"/>
        <v>6.26</v>
      </c>
      <c r="K427">
        <f t="shared" si="50"/>
        <v>92.977999999999994</v>
      </c>
      <c r="L427">
        <f t="shared" si="51"/>
        <v>93.730500000000006</v>
      </c>
      <c r="M427">
        <f t="shared" si="52"/>
        <v>0.75250000000001194</v>
      </c>
      <c r="N427">
        <f t="shared" si="53"/>
        <v>91.849249999999984</v>
      </c>
      <c r="O427">
        <f t="shared" si="54"/>
        <v>94.859250000000031</v>
      </c>
      <c r="P427" t="str">
        <f t="shared" si="55"/>
        <v/>
      </c>
    </row>
    <row r="428" spans="1:16">
      <c r="A428" s="19" t="s">
        <v>25</v>
      </c>
      <c r="B428" s="19" t="s">
        <v>37</v>
      </c>
      <c r="C428" s="19" t="s">
        <v>38</v>
      </c>
      <c r="D428" s="20">
        <v>42217</v>
      </c>
      <c r="E428" s="19">
        <v>99.238</v>
      </c>
      <c r="F428" s="19" t="s">
        <v>113</v>
      </c>
      <c r="G428" s="19">
        <v>5.26</v>
      </c>
      <c r="H428" s="19">
        <v>93.977999999999994</v>
      </c>
      <c r="I428">
        <f t="shared" si="48"/>
        <v>5.5075000000000003</v>
      </c>
      <c r="J428">
        <f t="shared" si="49"/>
        <v>6.26</v>
      </c>
      <c r="K428">
        <f t="shared" si="50"/>
        <v>92.977999999999994</v>
      </c>
      <c r="L428">
        <f t="shared" si="51"/>
        <v>93.730500000000006</v>
      </c>
      <c r="M428">
        <f t="shared" si="52"/>
        <v>0.75250000000001194</v>
      </c>
      <c r="N428">
        <f t="shared" si="53"/>
        <v>91.849249999999984</v>
      </c>
      <c r="O428">
        <f t="shared" si="54"/>
        <v>94.859250000000031</v>
      </c>
      <c r="P428" t="str">
        <f t="shared" si="55"/>
        <v/>
      </c>
    </row>
    <row r="429" spans="1:16">
      <c r="A429" s="19" t="s">
        <v>25</v>
      </c>
      <c r="B429" s="19" t="s">
        <v>37</v>
      </c>
      <c r="C429" s="19" t="s">
        <v>38</v>
      </c>
      <c r="D429" s="20">
        <v>42248</v>
      </c>
      <c r="E429" s="19">
        <v>99.238</v>
      </c>
      <c r="F429" s="19" t="s">
        <v>113</v>
      </c>
      <c r="G429" s="19">
        <v>5.36</v>
      </c>
      <c r="H429" s="19">
        <v>93.878</v>
      </c>
      <c r="I429">
        <f t="shared" si="48"/>
        <v>5.5075000000000003</v>
      </c>
      <c r="J429">
        <f t="shared" si="49"/>
        <v>6.26</v>
      </c>
      <c r="K429">
        <f t="shared" si="50"/>
        <v>92.977999999999994</v>
      </c>
      <c r="L429">
        <f t="shared" si="51"/>
        <v>93.730500000000006</v>
      </c>
      <c r="M429">
        <f t="shared" si="52"/>
        <v>0.75250000000001194</v>
      </c>
      <c r="N429">
        <f t="shared" si="53"/>
        <v>91.849249999999984</v>
      </c>
      <c r="O429">
        <f t="shared" si="54"/>
        <v>94.859250000000031</v>
      </c>
      <c r="P429" t="str">
        <f t="shared" si="55"/>
        <v/>
      </c>
    </row>
    <row r="430" spans="1:16">
      <c r="A430" s="19" t="s">
        <v>25</v>
      </c>
      <c r="B430" s="19" t="s">
        <v>37</v>
      </c>
      <c r="C430" s="19" t="s">
        <v>38</v>
      </c>
      <c r="D430" s="20">
        <v>42278</v>
      </c>
      <c r="E430" s="19">
        <v>99.238</v>
      </c>
      <c r="F430" s="19" t="s">
        <v>113</v>
      </c>
      <c r="G430" s="19">
        <v>5.26</v>
      </c>
      <c r="H430" s="19">
        <v>93.977999999999994</v>
      </c>
      <c r="I430">
        <f t="shared" si="48"/>
        <v>5.5075000000000003</v>
      </c>
      <c r="J430">
        <f t="shared" si="49"/>
        <v>6.26</v>
      </c>
      <c r="K430">
        <f t="shared" si="50"/>
        <v>92.977999999999994</v>
      </c>
      <c r="L430">
        <f t="shared" si="51"/>
        <v>93.730500000000006</v>
      </c>
      <c r="M430">
        <f t="shared" si="52"/>
        <v>0.75250000000001194</v>
      </c>
      <c r="N430">
        <f t="shared" si="53"/>
        <v>91.849249999999984</v>
      </c>
      <c r="O430">
        <f t="shared" si="54"/>
        <v>94.859250000000031</v>
      </c>
      <c r="P430" t="str">
        <f t="shared" si="55"/>
        <v/>
      </c>
    </row>
    <row r="431" spans="1:16">
      <c r="A431" s="19" t="s">
        <v>25</v>
      </c>
      <c r="B431" s="19" t="s">
        <v>37</v>
      </c>
      <c r="C431" s="19" t="s">
        <v>38</v>
      </c>
      <c r="D431" s="20">
        <v>42309</v>
      </c>
      <c r="E431" s="19">
        <v>99.238</v>
      </c>
      <c r="F431" s="19" t="s">
        <v>113</v>
      </c>
      <c r="G431" s="19">
        <v>5.56</v>
      </c>
      <c r="H431" s="19">
        <v>93.677999999999997</v>
      </c>
      <c r="I431">
        <f t="shared" si="48"/>
        <v>5.5075000000000003</v>
      </c>
      <c r="J431">
        <f t="shared" si="49"/>
        <v>6.26</v>
      </c>
      <c r="K431">
        <f t="shared" si="50"/>
        <v>92.977999999999994</v>
      </c>
      <c r="L431">
        <f t="shared" si="51"/>
        <v>93.730500000000006</v>
      </c>
      <c r="M431">
        <f t="shared" si="52"/>
        <v>0.75250000000001194</v>
      </c>
      <c r="N431">
        <f t="shared" si="53"/>
        <v>91.849249999999984</v>
      </c>
      <c r="O431">
        <f t="shared" si="54"/>
        <v>94.859250000000031</v>
      </c>
      <c r="P431" t="str">
        <f t="shared" si="55"/>
        <v/>
      </c>
    </row>
    <row r="432" spans="1:16">
      <c r="A432" s="19" t="s">
        <v>25</v>
      </c>
      <c r="B432" s="19" t="s">
        <v>37</v>
      </c>
      <c r="C432" s="19" t="s">
        <v>38</v>
      </c>
      <c r="D432" s="20">
        <v>42339</v>
      </c>
      <c r="E432" s="19">
        <v>99.238</v>
      </c>
      <c r="F432" s="19" t="s">
        <v>113</v>
      </c>
      <c r="G432" s="19">
        <v>5.71</v>
      </c>
      <c r="H432" s="19">
        <v>93.528000000000006</v>
      </c>
      <c r="I432">
        <f t="shared" si="48"/>
        <v>5.5075000000000003</v>
      </c>
      <c r="J432">
        <f t="shared" si="49"/>
        <v>6.26</v>
      </c>
      <c r="K432">
        <f t="shared" si="50"/>
        <v>92.977999999999994</v>
      </c>
      <c r="L432">
        <f t="shared" si="51"/>
        <v>93.730500000000006</v>
      </c>
      <c r="M432">
        <f t="shared" si="52"/>
        <v>0.75250000000001194</v>
      </c>
      <c r="N432">
        <f t="shared" si="53"/>
        <v>91.849249999999984</v>
      </c>
      <c r="O432">
        <f t="shared" si="54"/>
        <v>94.859250000000031</v>
      </c>
      <c r="P432" t="str">
        <f t="shared" si="55"/>
        <v/>
      </c>
    </row>
    <row r="433" spans="1:16">
      <c r="A433" s="19" t="s">
        <v>25</v>
      </c>
      <c r="B433" s="19" t="s">
        <v>37</v>
      </c>
      <c r="C433" s="19" t="s">
        <v>38</v>
      </c>
      <c r="D433" s="20">
        <v>42370</v>
      </c>
      <c r="E433" s="19">
        <v>99.238</v>
      </c>
      <c r="F433" s="19" t="s">
        <v>113</v>
      </c>
      <c r="G433" s="19">
        <v>5.96</v>
      </c>
      <c r="H433" s="19">
        <v>93.278000000000006</v>
      </c>
      <c r="I433">
        <f t="shared" si="48"/>
        <v>5.5075000000000003</v>
      </c>
      <c r="J433">
        <f t="shared" si="49"/>
        <v>6.26</v>
      </c>
      <c r="K433">
        <f t="shared" si="50"/>
        <v>92.977999999999994</v>
      </c>
      <c r="L433">
        <f t="shared" si="51"/>
        <v>93.730500000000006</v>
      </c>
      <c r="M433">
        <f t="shared" si="52"/>
        <v>0.75250000000001194</v>
      </c>
      <c r="N433">
        <f t="shared" si="53"/>
        <v>91.849249999999984</v>
      </c>
      <c r="O433">
        <f t="shared" si="54"/>
        <v>94.859250000000031</v>
      </c>
      <c r="P433" t="str">
        <f t="shared" si="55"/>
        <v/>
      </c>
    </row>
    <row r="434" spans="1:16">
      <c r="A434" s="19" t="s">
        <v>25</v>
      </c>
      <c r="B434" s="19" t="s">
        <v>37</v>
      </c>
      <c r="C434" s="19" t="s">
        <v>38</v>
      </c>
      <c r="D434" s="20">
        <v>42401</v>
      </c>
      <c r="E434" s="19">
        <v>99.238</v>
      </c>
      <c r="F434" s="19" t="s">
        <v>113</v>
      </c>
      <c r="G434" s="19">
        <v>6.06</v>
      </c>
      <c r="H434" s="19">
        <v>93.177999999999997</v>
      </c>
      <c r="I434">
        <f t="shared" si="48"/>
        <v>5.5075000000000003</v>
      </c>
      <c r="J434">
        <f t="shared" si="49"/>
        <v>6.26</v>
      </c>
      <c r="K434">
        <f t="shared" si="50"/>
        <v>92.977999999999994</v>
      </c>
      <c r="L434">
        <f t="shared" si="51"/>
        <v>93.730500000000006</v>
      </c>
      <c r="M434">
        <f t="shared" si="52"/>
        <v>0.75250000000001194</v>
      </c>
      <c r="N434">
        <f t="shared" si="53"/>
        <v>91.849249999999984</v>
      </c>
      <c r="O434">
        <f t="shared" si="54"/>
        <v>94.859250000000031</v>
      </c>
      <c r="P434" t="str">
        <f t="shared" si="55"/>
        <v/>
      </c>
    </row>
    <row r="435" spans="1:16">
      <c r="A435" s="19" t="s">
        <v>25</v>
      </c>
      <c r="B435" s="19" t="s">
        <v>37</v>
      </c>
      <c r="C435" s="19" t="s">
        <v>38</v>
      </c>
      <c r="D435" s="20">
        <v>42430</v>
      </c>
      <c r="E435" s="19">
        <v>99.238</v>
      </c>
      <c r="F435" s="19" t="s">
        <v>113</v>
      </c>
      <c r="G435" s="19">
        <v>6.01</v>
      </c>
      <c r="H435" s="19">
        <v>93.227999999999994</v>
      </c>
      <c r="I435">
        <f t="shared" si="48"/>
        <v>5.5075000000000003</v>
      </c>
      <c r="J435">
        <f t="shared" si="49"/>
        <v>6.26</v>
      </c>
      <c r="K435">
        <f t="shared" si="50"/>
        <v>92.977999999999994</v>
      </c>
      <c r="L435">
        <f t="shared" si="51"/>
        <v>93.730500000000006</v>
      </c>
      <c r="M435">
        <f t="shared" si="52"/>
        <v>0.75250000000001194</v>
      </c>
      <c r="N435">
        <f t="shared" si="53"/>
        <v>91.849249999999984</v>
      </c>
      <c r="O435">
        <f t="shared" si="54"/>
        <v>94.859250000000031</v>
      </c>
      <c r="P435" t="str">
        <f t="shared" si="55"/>
        <v/>
      </c>
    </row>
    <row r="436" spans="1:16">
      <c r="A436" s="19" t="s">
        <v>25</v>
      </c>
      <c r="B436" s="19" t="s">
        <v>37</v>
      </c>
      <c r="C436" s="19" t="s">
        <v>38</v>
      </c>
      <c r="D436" s="20">
        <v>42461</v>
      </c>
      <c r="E436" s="19">
        <v>99.238</v>
      </c>
      <c r="F436" s="19" t="s">
        <v>113</v>
      </c>
      <c r="G436" s="19">
        <v>6.01</v>
      </c>
      <c r="H436" s="19">
        <v>93.227999999999994</v>
      </c>
      <c r="I436">
        <f t="shared" si="48"/>
        <v>5.5075000000000003</v>
      </c>
      <c r="J436">
        <f t="shared" si="49"/>
        <v>6.26</v>
      </c>
      <c r="K436">
        <f t="shared" si="50"/>
        <v>92.977999999999994</v>
      </c>
      <c r="L436">
        <f t="shared" si="51"/>
        <v>93.730500000000006</v>
      </c>
      <c r="M436">
        <f t="shared" si="52"/>
        <v>0.75250000000001194</v>
      </c>
      <c r="N436">
        <f t="shared" si="53"/>
        <v>91.849249999999984</v>
      </c>
      <c r="O436">
        <f t="shared" si="54"/>
        <v>94.859250000000031</v>
      </c>
      <c r="P436" t="str">
        <f t="shared" si="55"/>
        <v/>
      </c>
    </row>
    <row r="437" spans="1:16">
      <c r="A437" s="19" t="s">
        <v>25</v>
      </c>
      <c r="B437" s="19" t="s">
        <v>37</v>
      </c>
      <c r="C437" s="19" t="s">
        <v>38</v>
      </c>
      <c r="D437" s="20">
        <v>42491</v>
      </c>
      <c r="E437" s="19">
        <v>99.238</v>
      </c>
      <c r="F437" s="19" t="s">
        <v>113</v>
      </c>
      <c r="G437" s="19">
        <v>6.06</v>
      </c>
      <c r="H437" s="19">
        <v>93.177999999999997</v>
      </c>
      <c r="I437">
        <f t="shared" si="48"/>
        <v>5.5075000000000003</v>
      </c>
      <c r="J437">
        <f t="shared" si="49"/>
        <v>6.26</v>
      </c>
      <c r="K437">
        <f t="shared" si="50"/>
        <v>92.977999999999994</v>
      </c>
      <c r="L437">
        <f t="shared" si="51"/>
        <v>93.730500000000006</v>
      </c>
      <c r="M437">
        <f t="shared" si="52"/>
        <v>0.75250000000001194</v>
      </c>
      <c r="N437">
        <f t="shared" si="53"/>
        <v>91.849249999999984</v>
      </c>
      <c r="O437">
        <f t="shared" si="54"/>
        <v>94.859250000000031</v>
      </c>
      <c r="P437" t="str">
        <f t="shared" si="55"/>
        <v/>
      </c>
    </row>
    <row r="438" spans="1:16">
      <c r="A438" s="19" t="s">
        <v>25</v>
      </c>
      <c r="B438" s="19" t="s">
        <v>37</v>
      </c>
      <c r="C438" s="19" t="s">
        <v>38</v>
      </c>
      <c r="D438" s="20">
        <v>42522</v>
      </c>
      <c r="E438" s="19">
        <v>99.238</v>
      </c>
      <c r="F438" s="19" t="s">
        <v>113</v>
      </c>
      <c r="G438" s="19">
        <v>5.86</v>
      </c>
      <c r="H438" s="19">
        <v>93.378</v>
      </c>
      <c r="I438">
        <f t="shared" si="48"/>
        <v>5.5075000000000003</v>
      </c>
      <c r="J438">
        <f t="shared" si="49"/>
        <v>6.26</v>
      </c>
      <c r="K438">
        <f t="shared" si="50"/>
        <v>92.977999999999994</v>
      </c>
      <c r="L438">
        <f t="shared" si="51"/>
        <v>93.730500000000006</v>
      </c>
      <c r="M438">
        <f t="shared" si="52"/>
        <v>0.75250000000001194</v>
      </c>
      <c r="N438">
        <f t="shared" si="53"/>
        <v>91.849249999999984</v>
      </c>
      <c r="O438">
        <f t="shared" si="54"/>
        <v>94.859250000000031</v>
      </c>
      <c r="P438" t="str">
        <f t="shared" si="55"/>
        <v/>
      </c>
    </row>
    <row r="439" spans="1:16">
      <c r="A439" s="19" t="s">
        <v>25</v>
      </c>
      <c r="B439" s="19" t="s">
        <v>37</v>
      </c>
      <c r="C439" s="19" t="s">
        <v>38</v>
      </c>
      <c r="D439" s="20">
        <v>42552</v>
      </c>
      <c r="E439" s="19">
        <v>99.238</v>
      </c>
      <c r="F439" s="19" t="s">
        <v>113</v>
      </c>
      <c r="G439" s="19">
        <v>6.06</v>
      </c>
      <c r="H439" s="19">
        <v>93.177999999999997</v>
      </c>
      <c r="I439">
        <f t="shared" si="48"/>
        <v>5.5075000000000003</v>
      </c>
      <c r="J439">
        <f t="shared" si="49"/>
        <v>6.26</v>
      </c>
      <c r="K439">
        <f t="shared" si="50"/>
        <v>92.977999999999994</v>
      </c>
      <c r="L439">
        <f t="shared" si="51"/>
        <v>93.730500000000006</v>
      </c>
      <c r="M439">
        <f t="shared" si="52"/>
        <v>0.75250000000001194</v>
      </c>
      <c r="N439">
        <f t="shared" si="53"/>
        <v>91.849249999999984</v>
      </c>
      <c r="O439">
        <f t="shared" si="54"/>
        <v>94.859250000000031</v>
      </c>
      <c r="P439" t="str">
        <f t="shared" si="55"/>
        <v/>
      </c>
    </row>
    <row r="440" spans="1:16">
      <c r="A440" s="19" t="s">
        <v>25</v>
      </c>
      <c r="B440" s="19" t="s">
        <v>37</v>
      </c>
      <c r="C440" s="19" t="s">
        <v>38</v>
      </c>
      <c r="D440" s="20">
        <v>42583</v>
      </c>
      <c r="E440" s="19">
        <v>99.238</v>
      </c>
      <c r="F440" s="19" t="s">
        <v>113</v>
      </c>
      <c r="G440" s="19">
        <v>5.76</v>
      </c>
      <c r="H440" s="19">
        <v>93.477999999999994</v>
      </c>
      <c r="I440">
        <f t="shared" si="48"/>
        <v>5.5075000000000003</v>
      </c>
      <c r="J440">
        <f t="shared" si="49"/>
        <v>6.26</v>
      </c>
      <c r="K440">
        <f t="shared" si="50"/>
        <v>92.977999999999994</v>
      </c>
      <c r="L440">
        <f t="shared" si="51"/>
        <v>93.730500000000006</v>
      </c>
      <c r="M440">
        <f t="shared" si="52"/>
        <v>0.75250000000001194</v>
      </c>
      <c r="N440">
        <f t="shared" si="53"/>
        <v>91.849249999999984</v>
      </c>
      <c r="O440">
        <f t="shared" si="54"/>
        <v>94.859250000000031</v>
      </c>
      <c r="P440" t="str">
        <f t="shared" si="55"/>
        <v/>
      </c>
    </row>
    <row r="441" spans="1:16">
      <c r="A441" s="19" t="s">
        <v>25</v>
      </c>
      <c r="B441" s="19" t="s">
        <v>37</v>
      </c>
      <c r="C441" s="19" t="s">
        <v>38</v>
      </c>
      <c r="D441" s="20">
        <v>42614</v>
      </c>
      <c r="E441" s="19">
        <v>99.238</v>
      </c>
      <c r="F441" s="19" t="s">
        <v>113</v>
      </c>
      <c r="G441" s="19">
        <v>5.86</v>
      </c>
      <c r="H441" s="19">
        <v>93.378</v>
      </c>
      <c r="I441">
        <f t="shared" si="48"/>
        <v>5.5075000000000003</v>
      </c>
      <c r="J441">
        <f t="shared" si="49"/>
        <v>6.26</v>
      </c>
      <c r="K441">
        <f t="shared" si="50"/>
        <v>92.977999999999994</v>
      </c>
      <c r="L441">
        <f t="shared" si="51"/>
        <v>93.730500000000006</v>
      </c>
      <c r="M441">
        <f t="shared" si="52"/>
        <v>0.75250000000001194</v>
      </c>
      <c r="N441">
        <f t="shared" si="53"/>
        <v>91.849249999999984</v>
      </c>
      <c r="O441">
        <f t="shared" si="54"/>
        <v>94.859250000000031</v>
      </c>
      <c r="P441" t="str">
        <f t="shared" si="55"/>
        <v/>
      </c>
    </row>
    <row r="442" spans="1:16">
      <c r="A442" s="19" t="s">
        <v>25</v>
      </c>
      <c r="B442" s="19" t="s">
        <v>37</v>
      </c>
      <c r="C442" s="19" t="s">
        <v>38</v>
      </c>
      <c r="D442" s="20">
        <v>42644</v>
      </c>
      <c r="E442" s="19">
        <v>99.238</v>
      </c>
      <c r="F442" s="19" t="s">
        <v>113</v>
      </c>
      <c r="G442" s="19">
        <v>6.06</v>
      </c>
      <c r="H442" s="19">
        <v>93.177999999999997</v>
      </c>
      <c r="I442">
        <f t="shared" si="48"/>
        <v>5.5075000000000003</v>
      </c>
      <c r="J442">
        <f t="shared" si="49"/>
        <v>6.26</v>
      </c>
      <c r="K442">
        <f t="shared" si="50"/>
        <v>92.977999999999994</v>
      </c>
      <c r="L442">
        <f t="shared" si="51"/>
        <v>93.730500000000006</v>
      </c>
      <c r="M442">
        <f t="shared" si="52"/>
        <v>0.75250000000001194</v>
      </c>
      <c r="N442">
        <f t="shared" si="53"/>
        <v>91.849249999999984</v>
      </c>
      <c r="O442">
        <f t="shared" si="54"/>
        <v>94.859250000000031</v>
      </c>
      <c r="P442" t="str">
        <f t="shared" si="55"/>
        <v/>
      </c>
    </row>
    <row r="443" spans="1:16">
      <c r="A443" s="19" t="s">
        <v>25</v>
      </c>
      <c r="B443" s="19" t="s">
        <v>37</v>
      </c>
      <c r="C443" s="19" t="s">
        <v>38</v>
      </c>
      <c r="D443" s="20">
        <v>42675</v>
      </c>
      <c r="E443" s="19">
        <v>99.238</v>
      </c>
      <c r="F443" s="19" t="s">
        <v>113</v>
      </c>
      <c r="G443" s="19">
        <v>6.06</v>
      </c>
      <c r="H443" s="19">
        <v>93.177999999999997</v>
      </c>
      <c r="I443">
        <f t="shared" si="48"/>
        <v>5.5075000000000003</v>
      </c>
      <c r="J443">
        <f t="shared" si="49"/>
        <v>6.26</v>
      </c>
      <c r="K443">
        <f t="shared" si="50"/>
        <v>92.977999999999994</v>
      </c>
      <c r="L443">
        <f t="shared" si="51"/>
        <v>93.730500000000006</v>
      </c>
      <c r="M443">
        <f t="shared" si="52"/>
        <v>0.75250000000001194</v>
      </c>
      <c r="N443">
        <f t="shared" si="53"/>
        <v>91.849249999999984</v>
      </c>
      <c r="O443">
        <f t="shared" si="54"/>
        <v>94.859250000000031</v>
      </c>
      <c r="P443" t="str">
        <f t="shared" si="55"/>
        <v/>
      </c>
    </row>
    <row r="444" spans="1:16">
      <c r="A444" s="19" t="s">
        <v>25</v>
      </c>
      <c r="B444" s="19" t="s">
        <v>37</v>
      </c>
      <c r="C444" s="19" t="s">
        <v>38</v>
      </c>
      <c r="D444" s="20">
        <v>42705</v>
      </c>
      <c r="E444" s="19">
        <v>99.238</v>
      </c>
      <c r="F444" s="19" t="s">
        <v>113</v>
      </c>
      <c r="G444" s="19">
        <v>5.36</v>
      </c>
      <c r="H444" s="19">
        <v>93.878</v>
      </c>
      <c r="I444">
        <f t="shared" si="48"/>
        <v>5.5075000000000003</v>
      </c>
      <c r="J444">
        <f t="shared" si="49"/>
        <v>6.26</v>
      </c>
      <c r="K444">
        <f t="shared" si="50"/>
        <v>92.977999999999994</v>
      </c>
      <c r="L444">
        <f t="shared" si="51"/>
        <v>93.730500000000006</v>
      </c>
      <c r="M444">
        <f t="shared" si="52"/>
        <v>0.75250000000001194</v>
      </c>
      <c r="N444">
        <f t="shared" si="53"/>
        <v>91.849249999999984</v>
      </c>
      <c r="O444">
        <f t="shared" si="54"/>
        <v>94.859250000000031</v>
      </c>
      <c r="P444" t="str">
        <f t="shared" si="55"/>
        <v/>
      </c>
    </row>
    <row r="445" spans="1:16">
      <c r="A445" s="19" t="s">
        <v>25</v>
      </c>
      <c r="B445" s="19" t="s">
        <v>37</v>
      </c>
      <c r="C445" s="19" t="s">
        <v>38</v>
      </c>
      <c r="D445" s="20">
        <v>42736</v>
      </c>
      <c r="E445" s="19">
        <v>99.238</v>
      </c>
      <c r="F445" s="19" t="s">
        <v>113</v>
      </c>
      <c r="G445" s="19">
        <v>4.8600000000000003</v>
      </c>
      <c r="H445" s="19">
        <v>94.378</v>
      </c>
      <c r="I445">
        <f t="shared" si="48"/>
        <v>5.5075000000000003</v>
      </c>
      <c r="J445">
        <f t="shared" si="49"/>
        <v>6.26</v>
      </c>
      <c r="K445">
        <f t="shared" si="50"/>
        <v>92.977999999999994</v>
      </c>
      <c r="L445">
        <f t="shared" si="51"/>
        <v>93.730500000000006</v>
      </c>
      <c r="M445">
        <f t="shared" si="52"/>
        <v>0.75250000000001194</v>
      </c>
      <c r="N445">
        <f t="shared" si="53"/>
        <v>91.849249999999984</v>
      </c>
      <c r="O445">
        <f t="shared" si="54"/>
        <v>94.859250000000031</v>
      </c>
      <c r="P445" t="str">
        <f t="shared" si="55"/>
        <v/>
      </c>
    </row>
    <row r="446" spans="1:16">
      <c r="A446" s="19" t="s">
        <v>25</v>
      </c>
      <c r="B446" s="19" t="s">
        <v>37</v>
      </c>
      <c r="C446" s="19" t="s">
        <v>38</v>
      </c>
      <c r="D446" s="20">
        <v>42795</v>
      </c>
      <c r="E446" s="19">
        <v>99.238</v>
      </c>
      <c r="F446" s="19" t="s">
        <v>113</v>
      </c>
      <c r="G446" s="19">
        <v>6.26</v>
      </c>
      <c r="H446" s="19">
        <v>92.977999999999994</v>
      </c>
      <c r="I446">
        <f t="shared" si="48"/>
        <v>5.5075000000000003</v>
      </c>
      <c r="J446">
        <f t="shared" si="49"/>
        <v>6.26</v>
      </c>
      <c r="K446">
        <f t="shared" si="50"/>
        <v>92.977999999999994</v>
      </c>
      <c r="L446">
        <f t="shared" si="51"/>
        <v>93.730500000000006</v>
      </c>
      <c r="M446">
        <f t="shared" si="52"/>
        <v>0.75250000000001194</v>
      </c>
      <c r="N446">
        <f t="shared" si="53"/>
        <v>91.849249999999984</v>
      </c>
      <c r="O446">
        <f t="shared" si="54"/>
        <v>94.859250000000031</v>
      </c>
      <c r="P446" t="str">
        <f t="shared" si="55"/>
        <v/>
      </c>
    </row>
    <row r="447" spans="1:16">
      <c r="A447" s="19" t="s">
        <v>25</v>
      </c>
      <c r="B447" s="19" t="s">
        <v>37</v>
      </c>
      <c r="C447" s="19" t="s">
        <v>38</v>
      </c>
      <c r="D447" s="20">
        <v>42826</v>
      </c>
      <c r="E447" s="19">
        <v>99.238</v>
      </c>
      <c r="F447" s="19" t="s">
        <v>113</v>
      </c>
      <c r="G447" s="19">
        <v>6.86</v>
      </c>
      <c r="H447" s="19">
        <v>92.378</v>
      </c>
      <c r="I447">
        <f t="shared" si="48"/>
        <v>5.5075000000000003</v>
      </c>
      <c r="J447">
        <f t="shared" si="49"/>
        <v>6.26</v>
      </c>
      <c r="K447">
        <f t="shared" si="50"/>
        <v>92.977999999999994</v>
      </c>
      <c r="L447">
        <f t="shared" si="51"/>
        <v>93.730500000000006</v>
      </c>
      <c r="M447">
        <f t="shared" si="52"/>
        <v>0.75250000000001194</v>
      </c>
      <c r="N447">
        <f t="shared" si="53"/>
        <v>91.849249999999984</v>
      </c>
      <c r="O447">
        <f t="shared" si="54"/>
        <v>94.859250000000031</v>
      </c>
      <c r="P447" t="str">
        <f t="shared" si="55"/>
        <v/>
      </c>
    </row>
    <row r="448" spans="1:16">
      <c r="A448" s="19" t="s">
        <v>25</v>
      </c>
      <c r="B448" s="19" t="s">
        <v>37</v>
      </c>
      <c r="C448" s="19" t="s">
        <v>38</v>
      </c>
      <c r="D448" s="20">
        <v>42856</v>
      </c>
      <c r="E448" s="19">
        <v>99.238</v>
      </c>
      <c r="F448" s="19" t="s">
        <v>113</v>
      </c>
      <c r="G448" s="19">
        <v>6.86</v>
      </c>
      <c r="H448" s="19">
        <v>92.378</v>
      </c>
      <c r="I448">
        <f t="shared" si="48"/>
        <v>5.5075000000000003</v>
      </c>
      <c r="J448">
        <f t="shared" si="49"/>
        <v>6.26</v>
      </c>
      <c r="K448">
        <f t="shared" si="50"/>
        <v>92.977999999999994</v>
      </c>
      <c r="L448">
        <f t="shared" si="51"/>
        <v>93.730500000000006</v>
      </c>
      <c r="M448">
        <f t="shared" si="52"/>
        <v>0.75250000000001194</v>
      </c>
      <c r="N448">
        <f t="shared" si="53"/>
        <v>91.849249999999984</v>
      </c>
      <c r="O448">
        <f t="shared" si="54"/>
        <v>94.859250000000031</v>
      </c>
      <c r="P448" t="str">
        <f t="shared" si="55"/>
        <v/>
      </c>
    </row>
    <row r="449" spans="1:16">
      <c r="A449" s="19" t="s">
        <v>25</v>
      </c>
      <c r="B449" s="19" t="s">
        <v>37</v>
      </c>
      <c r="C449" s="19" t="s">
        <v>38</v>
      </c>
      <c r="D449" s="20">
        <v>42887</v>
      </c>
      <c r="E449" s="19">
        <v>99.238</v>
      </c>
      <c r="F449" s="19" t="s">
        <v>113</v>
      </c>
      <c r="G449" s="19">
        <v>6.76</v>
      </c>
      <c r="H449" s="19">
        <v>92.477999999999994</v>
      </c>
      <c r="I449">
        <f t="shared" si="48"/>
        <v>5.5075000000000003</v>
      </c>
      <c r="J449">
        <f t="shared" si="49"/>
        <v>6.26</v>
      </c>
      <c r="K449">
        <f t="shared" si="50"/>
        <v>92.977999999999994</v>
      </c>
      <c r="L449">
        <f t="shared" si="51"/>
        <v>93.730500000000006</v>
      </c>
      <c r="M449">
        <f t="shared" si="52"/>
        <v>0.75250000000001194</v>
      </c>
      <c r="N449">
        <f t="shared" si="53"/>
        <v>91.849249999999984</v>
      </c>
      <c r="O449">
        <f t="shared" si="54"/>
        <v>94.859250000000031</v>
      </c>
      <c r="P449" t="str">
        <f t="shared" si="55"/>
        <v/>
      </c>
    </row>
    <row r="450" spans="1:16">
      <c r="A450" s="19" t="s">
        <v>25</v>
      </c>
      <c r="B450" s="19" t="s">
        <v>37</v>
      </c>
      <c r="C450" s="19" t="s">
        <v>38</v>
      </c>
      <c r="D450" s="20">
        <v>42917</v>
      </c>
      <c r="E450" s="19">
        <v>99.238</v>
      </c>
      <c r="F450" s="19" t="s">
        <v>113</v>
      </c>
      <c r="G450" s="19">
        <v>6.86</v>
      </c>
      <c r="H450" s="19">
        <v>92.378</v>
      </c>
      <c r="I450">
        <f t="shared" si="48"/>
        <v>5.5075000000000003</v>
      </c>
      <c r="J450">
        <f t="shared" si="49"/>
        <v>6.26</v>
      </c>
      <c r="K450">
        <f t="shared" si="50"/>
        <v>92.977999999999994</v>
      </c>
      <c r="L450">
        <f t="shared" si="51"/>
        <v>93.730500000000006</v>
      </c>
      <c r="M450">
        <f t="shared" si="52"/>
        <v>0.75250000000001194</v>
      </c>
      <c r="N450">
        <f t="shared" si="53"/>
        <v>91.849249999999984</v>
      </c>
      <c r="O450">
        <f t="shared" si="54"/>
        <v>94.859250000000031</v>
      </c>
      <c r="P450" t="str">
        <f t="shared" si="55"/>
        <v/>
      </c>
    </row>
    <row r="451" spans="1:16">
      <c r="A451" s="19" t="s">
        <v>25</v>
      </c>
      <c r="B451" s="19" t="s">
        <v>37</v>
      </c>
      <c r="C451" s="19" t="s">
        <v>38</v>
      </c>
      <c r="D451" s="20">
        <v>42948</v>
      </c>
      <c r="E451" s="19">
        <v>99.238</v>
      </c>
      <c r="F451" s="19" t="s">
        <v>113</v>
      </c>
      <c r="G451" s="19">
        <v>6.26</v>
      </c>
      <c r="H451" s="19">
        <v>92.977999999999994</v>
      </c>
      <c r="I451">
        <f t="shared" ref="I451:I484" si="56">VLOOKUP($C451,$S$1:$W$42,2,FALSE)</f>
        <v>5.5075000000000003</v>
      </c>
      <c r="J451">
        <f t="shared" ref="J451:J484" si="57">VLOOKUP($C451,$S$1:$W$42,3,FALSE)</f>
        <v>6.26</v>
      </c>
      <c r="K451">
        <f t="shared" ref="K451:K484" si="58">VLOOKUP($C451,$S$1:$W$42,4,FALSE)</f>
        <v>92.977999999999994</v>
      </c>
      <c r="L451">
        <f t="shared" ref="L451:L484" si="59">VLOOKUP($C451,$S$1:$W$42,5,FALSE)</f>
        <v>93.730500000000006</v>
      </c>
      <c r="M451">
        <f t="shared" ref="M451:M484" si="60">L451-K451</f>
        <v>0.75250000000001194</v>
      </c>
      <c r="N451">
        <f t="shared" ref="N451:N484" si="61">K451-M451*1.5</f>
        <v>91.849249999999984</v>
      </c>
      <c r="O451">
        <f t="shared" ref="O451:O484" si="62">L451+M451*1.5</f>
        <v>94.859250000000031</v>
      </c>
      <c r="P451" t="str">
        <f t="shared" ref="P451:P484" si="63">IF(OR(H451&lt;N451,H451&gt;O451), "OUTLIER", "")</f>
        <v/>
      </c>
    </row>
    <row r="452" spans="1:16">
      <c r="A452" s="19" t="s">
        <v>25</v>
      </c>
      <c r="B452" s="19" t="s">
        <v>37</v>
      </c>
      <c r="C452" s="19" t="s">
        <v>38</v>
      </c>
      <c r="D452" s="20">
        <v>42979</v>
      </c>
      <c r="E452" s="19">
        <v>99.238</v>
      </c>
      <c r="F452" s="19" t="s">
        <v>113</v>
      </c>
      <c r="G452" s="19">
        <v>6.86</v>
      </c>
      <c r="H452" s="19">
        <v>92.378</v>
      </c>
      <c r="I452">
        <f t="shared" si="56"/>
        <v>5.5075000000000003</v>
      </c>
      <c r="J452">
        <f t="shared" si="57"/>
        <v>6.26</v>
      </c>
      <c r="K452">
        <f t="shared" si="58"/>
        <v>92.977999999999994</v>
      </c>
      <c r="L452">
        <f t="shared" si="59"/>
        <v>93.730500000000006</v>
      </c>
      <c r="M452">
        <f t="shared" si="60"/>
        <v>0.75250000000001194</v>
      </c>
      <c r="N452">
        <f t="shared" si="61"/>
        <v>91.849249999999984</v>
      </c>
      <c r="O452">
        <f t="shared" si="62"/>
        <v>94.859250000000031</v>
      </c>
      <c r="P452" t="str">
        <f t="shared" si="63"/>
        <v/>
      </c>
    </row>
    <row r="453" spans="1:16">
      <c r="A453" s="19" t="s">
        <v>25</v>
      </c>
      <c r="B453" s="19" t="s">
        <v>37</v>
      </c>
      <c r="C453" s="19" t="s">
        <v>38</v>
      </c>
      <c r="D453" s="20">
        <v>43009</v>
      </c>
      <c r="E453" s="19">
        <v>99.238</v>
      </c>
      <c r="F453" s="19" t="s">
        <v>113</v>
      </c>
      <c r="G453" s="19">
        <v>6.26</v>
      </c>
      <c r="H453" s="19">
        <v>92.977999999999994</v>
      </c>
      <c r="I453">
        <f t="shared" si="56"/>
        <v>5.5075000000000003</v>
      </c>
      <c r="J453">
        <f t="shared" si="57"/>
        <v>6.26</v>
      </c>
      <c r="K453">
        <f t="shared" si="58"/>
        <v>92.977999999999994</v>
      </c>
      <c r="L453">
        <f t="shared" si="59"/>
        <v>93.730500000000006</v>
      </c>
      <c r="M453">
        <f t="shared" si="60"/>
        <v>0.75250000000001194</v>
      </c>
      <c r="N453">
        <f t="shared" si="61"/>
        <v>91.849249999999984</v>
      </c>
      <c r="O453">
        <f t="shared" si="62"/>
        <v>94.859250000000031</v>
      </c>
      <c r="P453" t="str">
        <f t="shared" si="63"/>
        <v/>
      </c>
    </row>
    <row r="454" spans="1:16">
      <c r="A454" s="19" t="s">
        <v>25</v>
      </c>
      <c r="B454" s="19" t="s">
        <v>37</v>
      </c>
      <c r="C454" s="19" t="s">
        <v>38</v>
      </c>
      <c r="D454" s="20">
        <v>43040</v>
      </c>
      <c r="E454" s="19">
        <v>99.238</v>
      </c>
      <c r="F454" s="19" t="s">
        <v>113</v>
      </c>
      <c r="G454" s="19">
        <v>5.79</v>
      </c>
      <c r="H454" s="19">
        <v>93.447999999999993</v>
      </c>
      <c r="I454">
        <f t="shared" si="56"/>
        <v>5.5075000000000003</v>
      </c>
      <c r="J454">
        <f t="shared" si="57"/>
        <v>6.26</v>
      </c>
      <c r="K454">
        <f t="shared" si="58"/>
        <v>92.977999999999994</v>
      </c>
      <c r="L454">
        <f t="shared" si="59"/>
        <v>93.730500000000006</v>
      </c>
      <c r="M454">
        <f t="shared" si="60"/>
        <v>0.75250000000001194</v>
      </c>
      <c r="N454">
        <f t="shared" si="61"/>
        <v>91.849249999999984</v>
      </c>
      <c r="O454">
        <f t="shared" si="62"/>
        <v>94.859250000000031</v>
      </c>
      <c r="P454" t="str">
        <f t="shared" si="63"/>
        <v/>
      </c>
    </row>
    <row r="455" spans="1:16">
      <c r="A455" s="19" t="s">
        <v>25</v>
      </c>
      <c r="B455" s="19" t="s">
        <v>37</v>
      </c>
      <c r="C455" s="19" t="s">
        <v>38</v>
      </c>
      <c r="D455" s="20">
        <v>43070</v>
      </c>
      <c r="E455" s="19">
        <v>99.238</v>
      </c>
      <c r="F455" s="19" t="s">
        <v>113</v>
      </c>
      <c r="G455" s="19">
        <v>6.16</v>
      </c>
      <c r="H455" s="19">
        <v>93.078000000000003</v>
      </c>
      <c r="I455">
        <f t="shared" si="56"/>
        <v>5.5075000000000003</v>
      </c>
      <c r="J455">
        <f t="shared" si="57"/>
        <v>6.26</v>
      </c>
      <c r="K455">
        <f t="shared" si="58"/>
        <v>92.977999999999994</v>
      </c>
      <c r="L455">
        <f t="shared" si="59"/>
        <v>93.730500000000006</v>
      </c>
      <c r="M455">
        <f t="shared" si="60"/>
        <v>0.75250000000001194</v>
      </c>
      <c r="N455">
        <f t="shared" si="61"/>
        <v>91.849249999999984</v>
      </c>
      <c r="O455">
        <f t="shared" si="62"/>
        <v>94.859250000000031</v>
      </c>
      <c r="P455" t="str">
        <f t="shared" si="63"/>
        <v/>
      </c>
    </row>
    <row r="456" spans="1:16">
      <c r="A456" s="19" t="s">
        <v>25</v>
      </c>
      <c r="B456" s="19" t="s">
        <v>37</v>
      </c>
      <c r="C456" s="19" t="s">
        <v>38</v>
      </c>
      <c r="D456" s="20">
        <v>43101</v>
      </c>
      <c r="E456" s="19">
        <v>99.238</v>
      </c>
      <c r="F456" s="19" t="s">
        <v>113</v>
      </c>
      <c r="G456" s="19">
        <v>6.26</v>
      </c>
      <c r="H456" s="19">
        <v>92.977999999999994</v>
      </c>
      <c r="I456">
        <f t="shared" si="56"/>
        <v>5.5075000000000003</v>
      </c>
      <c r="J456">
        <f t="shared" si="57"/>
        <v>6.26</v>
      </c>
      <c r="K456">
        <f t="shared" si="58"/>
        <v>92.977999999999994</v>
      </c>
      <c r="L456">
        <f t="shared" si="59"/>
        <v>93.730500000000006</v>
      </c>
      <c r="M456">
        <f t="shared" si="60"/>
        <v>0.75250000000001194</v>
      </c>
      <c r="N456">
        <f t="shared" si="61"/>
        <v>91.849249999999984</v>
      </c>
      <c r="O456">
        <f t="shared" si="62"/>
        <v>94.859250000000031</v>
      </c>
      <c r="P456" t="str">
        <f t="shared" si="63"/>
        <v/>
      </c>
    </row>
    <row r="457" spans="1:16">
      <c r="A457" s="19" t="s">
        <v>25</v>
      </c>
      <c r="B457" s="19" t="s">
        <v>37</v>
      </c>
      <c r="C457" s="19" t="s">
        <v>38</v>
      </c>
      <c r="D457" s="20">
        <v>43132</v>
      </c>
      <c r="E457" s="19">
        <v>99.238</v>
      </c>
      <c r="F457" s="19" t="s">
        <v>113</v>
      </c>
      <c r="G457" s="19">
        <v>6.41</v>
      </c>
      <c r="H457" s="19">
        <v>92.828000000000003</v>
      </c>
      <c r="I457">
        <f t="shared" si="56"/>
        <v>5.5075000000000003</v>
      </c>
      <c r="J457">
        <f t="shared" si="57"/>
        <v>6.26</v>
      </c>
      <c r="K457">
        <f t="shared" si="58"/>
        <v>92.977999999999994</v>
      </c>
      <c r="L457">
        <f t="shared" si="59"/>
        <v>93.730500000000006</v>
      </c>
      <c r="M457">
        <f t="shared" si="60"/>
        <v>0.75250000000001194</v>
      </c>
      <c r="N457">
        <f t="shared" si="61"/>
        <v>91.849249999999984</v>
      </c>
      <c r="O457">
        <f t="shared" si="62"/>
        <v>94.859250000000031</v>
      </c>
      <c r="P457" t="str">
        <f t="shared" si="63"/>
        <v/>
      </c>
    </row>
    <row r="458" spans="1:16">
      <c r="A458" s="19" t="s">
        <v>25</v>
      </c>
      <c r="B458" s="19" t="s">
        <v>37</v>
      </c>
      <c r="C458" s="19" t="s">
        <v>38</v>
      </c>
      <c r="D458" s="20">
        <v>43160</v>
      </c>
      <c r="E458" s="19">
        <v>99.238</v>
      </c>
      <c r="F458" s="19" t="s">
        <v>113</v>
      </c>
      <c r="G458" s="19">
        <v>6.26</v>
      </c>
      <c r="H458" s="19">
        <v>92.977999999999994</v>
      </c>
      <c r="I458">
        <f t="shared" si="56"/>
        <v>5.5075000000000003</v>
      </c>
      <c r="J458">
        <f t="shared" si="57"/>
        <v>6.26</v>
      </c>
      <c r="K458">
        <f t="shared" si="58"/>
        <v>92.977999999999994</v>
      </c>
      <c r="L458">
        <f t="shared" si="59"/>
        <v>93.730500000000006</v>
      </c>
      <c r="M458">
        <f t="shared" si="60"/>
        <v>0.75250000000001194</v>
      </c>
      <c r="N458">
        <f t="shared" si="61"/>
        <v>91.849249999999984</v>
      </c>
      <c r="O458">
        <f t="shared" si="62"/>
        <v>94.859250000000031</v>
      </c>
      <c r="P458" t="str">
        <f t="shared" si="63"/>
        <v/>
      </c>
    </row>
    <row r="459" spans="1:16">
      <c r="A459" s="19" t="s">
        <v>25</v>
      </c>
      <c r="B459" s="19" t="s">
        <v>37</v>
      </c>
      <c r="C459" s="19" t="s">
        <v>38</v>
      </c>
      <c r="D459" s="20">
        <v>43191</v>
      </c>
      <c r="E459" s="19">
        <v>99.238</v>
      </c>
      <c r="F459" s="19" t="s">
        <v>113</v>
      </c>
      <c r="G459" s="19">
        <v>6.16</v>
      </c>
      <c r="H459" s="19">
        <v>93.078000000000003</v>
      </c>
      <c r="I459">
        <f t="shared" si="56"/>
        <v>5.5075000000000003</v>
      </c>
      <c r="J459">
        <f t="shared" si="57"/>
        <v>6.26</v>
      </c>
      <c r="K459">
        <f t="shared" si="58"/>
        <v>92.977999999999994</v>
      </c>
      <c r="L459">
        <f t="shared" si="59"/>
        <v>93.730500000000006</v>
      </c>
      <c r="M459">
        <f t="shared" si="60"/>
        <v>0.75250000000001194</v>
      </c>
      <c r="N459">
        <f t="shared" si="61"/>
        <v>91.849249999999984</v>
      </c>
      <c r="O459">
        <f t="shared" si="62"/>
        <v>94.859250000000031</v>
      </c>
      <c r="P459" t="str">
        <f t="shared" si="63"/>
        <v/>
      </c>
    </row>
    <row r="460" spans="1:16">
      <c r="A460" s="19" t="s">
        <v>25</v>
      </c>
      <c r="B460" s="19" t="s">
        <v>37</v>
      </c>
      <c r="C460" s="19" t="s">
        <v>38</v>
      </c>
      <c r="D460" s="20">
        <v>43221</v>
      </c>
      <c r="E460" s="19">
        <v>99.238</v>
      </c>
      <c r="F460" s="19" t="s">
        <v>113</v>
      </c>
      <c r="G460" s="19">
        <v>6.26</v>
      </c>
      <c r="H460" s="19">
        <v>92.977999999999994</v>
      </c>
      <c r="I460">
        <f t="shared" si="56"/>
        <v>5.5075000000000003</v>
      </c>
      <c r="J460">
        <f t="shared" si="57"/>
        <v>6.26</v>
      </c>
      <c r="K460">
        <f t="shared" si="58"/>
        <v>92.977999999999994</v>
      </c>
      <c r="L460">
        <f t="shared" si="59"/>
        <v>93.730500000000006</v>
      </c>
      <c r="M460">
        <f t="shared" si="60"/>
        <v>0.75250000000001194</v>
      </c>
      <c r="N460">
        <f t="shared" si="61"/>
        <v>91.849249999999984</v>
      </c>
      <c r="O460">
        <f t="shared" si="62"/>
        <v>94.859250000000031</v>
      </c>
      <c r="P460" t="str">
        <f t="shared" si="63"/>
        <v/>
      </c>
    </row>
    <row r="461" spans="1:16">
      <c r="A461" s="19" t="s">
        <v>25</v>
      </c>
      <c r="B461" s="19" t="s">
        <v>37</v>
      </c>
      <c r="C461" s="19" t="s">
        <v>38</v>
      </c>
      <c r="D461" s="20">
        <v>43252</v>
      </c>
      <c r="E461" s="19">
        <v>99.238</v>
      </c>
      <c r="F461" s="19" t="s">
        <v>113</v>
      </c>
      <c r="G461" s="19">
        <v>5.46</v>
      </c>
      <c r="H461" s="19">
        <v>93.778000000000006</v>
      </c>
      <c r="I461">
        <f t="shared" si="56"/>
        <v>5.5075000000000003</v>
      </c>
      <c r="J461">
        <f t="shared" si="57"/>
        <v>6.26</v>
      </c>
      <c r="K461">
        <f t="shared" si="58"/>
        <v>92.977999999999994</v>
      </c>
      <c r="L461">
        <f t="shared" si="59"/>
        <v>93.730500000000006</v>
      </c>
      <c r="M461">
        <f t="shared" si="60"/>
        <v>0.75250000000001194</v>
      </c>
      <c r="N461">
        <f t="shared" si="61"/>
        <v>91.849249999999984</v>
      </c>
      <c r="O461">
        <f t="shared" si="62"/>
        <v>94.859250000000031</v>
      </c>
      <c r="P461" t="str">
        <f t="shared" si="63"/>
        <v/>
      </c>
    </row>
    <row r="462" spans="1:16">
      <c r="A462" s="19" t="s">
        <v>25</v>
      </c>
      <c r="B462" s="19" t="s">
        <v>37</v>
      </c>
      <c r="C462" s="19" t="s">
        <v>38</v>
      </c>
      <c r="D462" s="20">
        <v>43282</v>
      </c>
      <c r="E462" s="19">
        <v>99.238</v>
      </c>
      <c r="F462" s="19" t="s">
        <v>113</v>
      </c>
      <c r="G462" s="19">
        <v>4.51</v>
      </c>
      <c r="H462" s="19">
        <v>94.727999999999994</v>
      </c>
      <c r="I462">
        <f t="shared" si="56"/>
        <v>5.5075000000000003</v>
      </c>
      <c r="J462">
        <f t="shared" si="57"/>
        <v>6.26</v>
      </c>
      <c r="K462">
        <f t="shared" si="58"/>
        <v>92.977999999999994</v>
      </c>
      <c r="L462">
        <f t="shared" si="59"/>
        <v>93.730500000000006</v>
      </c>
      <c r="M462">
        <f t="shared" si="60"/>
        <v>0.75250000000001194</v>
      </c>
      <c r="N462">
        <f t="shared" si="61"/>
        <v>91.849249999999984</v>
      </c>
      <c r="O462">
        <f t="shared" si="62"/>
        <v>94.859250000000031</v>
      </c>
      <c r="P462" t="str">
        <f t="shared" si="63"/>
        <v/>
      </c>
    </row>
    <row r="463" spans="1:16">
      <c r="A463" s="19" t="s">
        <v>25</v>
      </c>
      <c r="B463" s="19" t="s">
        <v>37</v>
      </c>
      <c r="C463" s="19" t="s">
        <v>38</v>
      </c>
      <c r="D463" s="20">
        <v>43313</v>
      </c>
      <c r="E463" s="19">
        <v>99.238</v>
      </c>
      <c r="F463" s="19" t="s">
        <v>113</v>
      </c>
      <c r="G463" s="19">
        <v>6.06</v>
      </c>
      <c r="H463" s="19">
        <v>93.177999999999997</v>
      </c>
      <c r="I463">
        <f t="shared" si="56"/>
        <v>5.5075000000000003</v>
      </c>
      <c r="J463">
        <f t="shared" si="57"/>
        <v>6.26</v>
      </c>
      <c r="K463">
        <f t="shared" si="58"/>
        <v>92.977999999999994</v>
      </c>
      <c r="L463">
        <f t="shared" si="59"/>
        <v>93.730500000000006</v>
      </c>
      <c r="M463">
        <f t="shared" si="60"/>
        <v>0.75250000000001194</v>
      </c>
      <c r="N463">
        <f t="shared" si="61"/>
        <v>91.849249999999984</v>
      </c>
      <c r="O463">
        <f t="shared" si="62"/>
        <v>94.859250000000031</v>
      </c>
      <c r="P463" t="str">
        <f t="shared" si="63"/>
        <v/>
      </c>
    </row>
    <row r="464" spans="1:16">
      <c r="A464" s="19" t="s">
        <v>25</v>
      </c>
      <c r="B464" s="19" t="s">
        <v>37</v>
      </c>
      <c r="C464" s="19" t="s">
        <v>38</v>
      </c>
      <c r="D464" s="20">
        <v>43344</v>
      </c>
      <c r="E464" s="19">
        <v>99.238</v>
      </c>
      <c r="F464" s="19" t="s">
        <v>113</v>
      </c>
      <c r="G464" s="19">
        <v>6.11</v>
      </c>
      <c r="H464" s="19">
        <v>93.128</v>
      </c>
      <c r="I464">
        <f t="shared" si="56"/>
        <v>5.5075000000000003</v>
      </c>
      <c r="J464">
        <f t="shared" si="57"/>
        <v>6.26</v>
      </c>
      <c r="K464">
        <f t="shared" si="58"/>
        <v>92.977999999999994</v>
      </c>
      <c r="L464">
        <f t="shared" si="59"/>
        <v>93.730500000000006</v>
      </c>
      <c r="M464">
        <f t="shared" si="60"/>
        <v>0.75250000000001194</v>
      </c>
      <c r="N464">
        <f t="shared" si="61"/>
        <v>91.849249999999984</v>
      </c>
      <c r="O464">
        <f t="shared" si="62"/>
        <v>94.859250000000031</v>
      </c>
      <c r="P464" t="str">
        <f t="shared" si="63"/>
        <v/>
      </c>
    </row>
    <row r="465" spans="1:16">
      <c r="A465" s="19" t="s">
        <v>25</v>
      </c>
      <c r="B465" s="19" t="s">
        <v>37</v>
      </c>
      <c r="C465" s="19" t="s">
        <v>38</v>
      </c>
      <c r="D465" s="20">
        <v>43374</v>
      </c>
      <c r="E465" s="19">
        <v>99.238</v>
      </c>
      <c r="F465" s="19" t="s">
        <v>113</v>
      </c>
      <c r="G465" s="19">
        <v>6.11</v>
      </c>
      <c r="H465" s="19">
        <v>93.128</v>
      </c>
      <c r="I465">
        <f t="shared" si="56"/>
        <v>5.5075000000000003</v>
      </c>
      <c r="J465">
        <f t="shared" si="57"/>
        <v>6.26</v>
      </c>
      <c r="K465">
        <f t="shared" si="58"/>
        <v>92.977999999999994</v>
      </c>
      <c r="L465">
        <f t="shared" si="59"/>
        <v>93.730500000000006</v>
      </c>
      <c r="M465">
        <f t="shared" si="60"/>
        <v>0.75250000000001194</v>
      </c>
      <c r="N465">
        <f t="shared" si="61"/>
        <v>91.849249999999984</v>
      </c>
      <c r="O465">
        <f t="shared" si="62"/>
        <v>94.859250000000031</v>
      </c>
      <c r="P465" t="str">
        <f t="shared" si="63"/>
        <v/>
      </c>
    </row>
    <row r="466" spans="1:16">
      <c r="A466" s="19" t="s">
        <v>25</v>
      </c>
      <c r="B466" s="19" t="s">
        <v>37</v>
      </c>
      <c r="C466" s="19" t="s">
        <v>38</v>
      </c>
      <c r="D466" s="20">
        <v>43405</v>
      </c>
      <c r="E466" s="19">
        <v>99.238</v>
      </c>
      <c r="F466" s="19" t="s">
        <v>113</v>
      </c>
      <c r="G466" s="19">
        <v>6.16</v>
      </c>
      <c r="H466" s="19">
        <v>93.078000000000003</v>
      </c>
      <c r="I466">
        <f t="shared" si="56"/>
        <v>5.5075000000000003</v>
      </c>
      <c r="J466">
        <f t="shared" si="57"/>
        <v>6.26</v>
      </c>
      <c r="K466">
        <f t="shared" si="58"/>
        <v>92.977999999999994</v>
      </c>
      <c r="L466">
        <f t="shared" si="59"/>
        <v>93.730500000000006</v>
      </c>
      <c r="M466">
        <f t="shared" si="60"/>
        <v>0.75250000000001194</v>
      </c>
      <c r="N466">
        <f t="shared" si="61"/>
        <v>91.849249999999984</v>
      </c>
      <c r="O466">
        <f t="shared" si="62"/>
        <v>94.859250000000031</v>
      </c>
      <c r="P466" t="str">
        <f t="shared" si="63"/>
        <v/>
      </c>
    </row>
    <row r="467" spans="1:16">
      <c r="A467" s="19" t="s">
        <v>25</v>
      </c>
      <c r="B467" s="19" t="s">
        <v>37</v>
      </c>
      <c r="C467" s="19" t="s">
        <v>38</v>
      </c>
      <c r="D467" s="20">
        <v>43435</v>
      </c>
      <c r="E467" s="19">
        <v>99.238</v>
      </c>
      <c r="F467" s="19" t="s">
        <v>113</v>
      </c>
      <c r="G467" s="19">
        <v>6.16</v>
      </c>
      <c r="H467" s="19">
        <v>93.078000000000003</v>
      </c>
      <c r="I467">
        <f t="shared" si="56"/>
        <v>5.5075000000000003</v>
      </c>
      <c r="J467">
        <f t="shared" si="57"/>
        <v>6.26</v>
      </c>
      <c r="K467">
        <f t="shared" si="58"/>
        <v>92.977999999999994</v>
      </c>
      <c r="L467">
        <f t="shared" si="59"/>
        <v>93.730500000000006</v>
      </c>
      <c r="M467">
        <f t="shared" si="60"/>
        <v>0.75250000000001194</v>
      </c>
      <c r="N467">
        <f t="shared" si="61"/>
        <v>91.849249999999984</v>
      </c>
      <c r="O467">
        <f t="shared" si="62"/>
        <v>94.859250000000031</v>
      </c>
      <c r="P467" t="str">
        <f t="shared" si="63"/>
        <v/>
      </c>
    </row>
    <row r="468" spans="1:16">
      <c r="A468" s="19" t="s">
        <v>25</v>
      </c>
      <c r="B468" s="19" t="s">
        <v>37</v>
      </c>
      <c r="C468" s="19" t="s">
        <v>38</v>
      </c>
      <c r="D468" s="20">
        <v>43466</v>
      </c>
      <c r="E468" s="19">
        <v>99.238</v>
      </c>
      <c r="F468" s="19" t="s">
        <v>113</v>
      </c>
      <c r="G468" s="19">
        <v>5.96</v>
      </c>
      <c r="H468" s="19">
        <v>93.278000000000006</v>
      </c>
      <c r="I468">
        <f t="shared" si="56"/>
        <v>5.5075000000000003</v>
      </c>
      <c r="J468">
        <f t="shared" si="57"/>
        <v>6.26</v>
      </c>
      <c r="K468">
        <f t="shared" si="58"/>
        <v>92.977999999999994</v>
      </c>
      <c r="L468">
        <f t="shared" si="59"/>
        <v>93.730500000000006</v>
      </c>
      <c r="M468">
        <f t="shared" si="60"/>
        <v>0.75250000000001194</v>
      </c>
      <c r="N468">
        <f t="shared" si="61"/>
        <v>91.849249999999984</v>
      </c>
      <c r="O468">
        <f t="shared" si="62"/>
        <v>94.859250000000031</v>
      </c>
      <c r="P468" t="str">
        <f t="shared" si="63"/>
        <v/>
      </c>
    </row>
    <row r="469" spans="1:16">
      <c r="A469" s="19" t="s">
        <v>25</v>
      </c>
      <c r="B469" s="19" t="s">
        <v>37</v>
      </c>
      <c r="C469" s="19" t="s">
        <v>38</v>
      </c>
      <c r="D469" s="20">
        <v>43497</v>
      </c>
      <c r="E469" s="19">
        <v>99.238</v>
      </c>
      <c r="F469" s="19" t="s">
        <v>113</v>
      </c>
      <c r="G469" s="19">
        <v>6.06</v>
      </c>
      <c r="H469" s="19">
        <v>93.177999999999997</v>
      </c>
      <c r="I469">
        <f t="shared" si="56"/>
        <v>5.5075000000000003</v>
      </c>
      <c r="J469">
        <f t="shared" si="57"/>
        <v>6.26</v>
      </c>
      <c r="K469">
        <f t="shared" si="58"/>
        <v>92.977999999999994</v>
      </c>
      <c r="L469">
        <f t="shared" si="59"/>
        <v>93.730500000000006</v>
      </c>
      <c r="M469">
        <f t="shared" si="60"/>
        <v>0.75250000000001194</v>
      </c>
      <c r="N469">
        <f t="shared" si="61"/>
        <v>91.849249999999984</v>
      </c>
      <c r="O469">
        <f t="shared" si="62"/>
        <v>94.859250000000031</v>
      </c>
      <c r="P469" t="str">
        <f t="shared" si="63"/>
        <v/>
      </c>
    </row>
    <row r="470" spans="1:16">
      <c r="A470" s="19" t="s">
        <v>25</v>
      </c>
      <c r="B470" s="19" t="s">
        <v>37</v>
      </c>
      <c r="C470" s="19" t="s">
        <v>38</v>
      </c>
      <c r="D470" s="20">
        <v>43525</v>
      </c>
      <c r="E470" s="19">
        <v>99.238</v>
      </c>
      <c r="F470" s="19" t="s">
        <v>113</v>
      </c>
      <c r="G470" s="19">
        <v>6.11</v>
      </c>
      <c r="H470" s="19">
        <v>93.128</v>
      </c>
      <c r="I470">
        <f t="shared" si="56"/>
        <v>5.5075000000000003</v>
      </c>
      <c r="J470">
        <f t="shared" si="57"/>
        <v>6.26</v>
      </c>
      <c r="K470">
        <f t="shared" si="58"/>
        <v>92.977999999999994</v>
      </c>
      <c r="L470">
        <f t="shared" si="59"/>
        <v>93.730500000000006</v>
      </c>
      <c r="M470">
        <f t="shared" si="60"/>
        <v>0.75250000000001194</v>
      </c>
      <c r="N470">
        <f t="shared" si="61"/>
        <v>91.849249999999984</v>
      </c>
      <c r="O470">
        <f t="shared" si="62"/>
        <v>94.859250000000031</v>
      </c>
      <c r="P470" t="str">
        <f t="shared" si="63"/>
        <v/>
      </c>
    </row>
    <row r="471" spans="1:16">
      <c r="A471" s="19" t="s">
        <v>25</v>
      </c>
      <c r="B471" s="19" t="s">
        <v>37</v>
      </c>
      <c r="C471" s="19" t="s">
        <v>38</v>
      </c>
      <c r="D471" s="20">
        <v>43556</v>
      </c>
      <c r="E471" s="19">
        <v>99.238</v>
      </c>
      <c r="F471" s="19" t="s">
        <v>113</v>
      </c>
      <c r="G471" s="19">
        <v>6.01</v>
      </c>
      <c r="H471" s="19">
        <v>93.227999999999994</v>
      </c>
      <c r="I471">
        <f t="shared" si="56"/>
        <v>5.5075000000000003</v>
      </c>
      <c r="J471">
        <f t="shared" si="57"/>
        <v>6.26</v>
      </c>
      <c r="K471">
        <f t="shared" si="58"/>
        <v>92.977999999999994</v>
      </c>
      <c r="L471">
        <f t="shared" si="59"/>
        <v>93.730500000000006</v>
      </c>
      <c r="M471">
        <f t="shared" si="60"/>
        <v>0.75250000000001194</v>
      </c>
      <c r="N471">
        <f t="shared" si="61"/>
        <v>91.849249999999984</v>
      </c>
      <c r="O471">
        <f t="shared" si="62"/>
        <v>94.859250000000031</v>
      </c>
      <c r="P471" t="str">
        <f t="shared" si="63"/>
        <v/>
      </c>
    </row>
    <row r="472" spans="1:16">
      <c r="A472" s="19" t="s">
        <v>25</v>
      </c>
      <c r="B472" s="19" t="s">
        <v>37</v>
      </c>
      <c r="C472" s="19" t="s">
        <v>38</v>
      </c>
      <c r="D472" s="20">
        <v>43586</v>
      </c>
      <c r="E472" s="19">
        <v>99.238</v>
      </c>
      <c r="F472" s="19" t="s">
        <v>113</v>
      </c>
      <c r="G472" s="19">
        <v>6.06</v>
      </c>
      <c r="H472" s="19">
        <v>93.177999999999997</v>
      </c>
      <c r="I472">
        <f t="shared" si="56"/>
        <v>5.5075000000000003</v>
      </c>
      <c r="J472">
        <f t="shared" si="57"/>
        <v>6.26</v>
      </c>
      <c r="K472">
        <f t="shared" si="58"/>
        <v>92.977999999999994</v>
      </c>
      <c r="L472">
        <f t="shared" si="59"/>
        <v>93.730500000000006</v>
      </c>
      <c r="M472">
        <f t="shared" si="60"/>
        <v>0.75250000000001194</v>
      </c>
      <c r="N472">
        <f t="shared" si="61"/>
        <v>91.849249999999984</v>
      </c>
      <c r="O472">
        <f t="shared" si="62"/>
        <v>94.859250000000031</v>
      </c>
      <c r="P472" t="str">
        <f t="shared" si="63"/>
        <v/>
      </c>
    </row>
    <row r="473" spans="1:16">
      <c r="A473" s="19" t="s">
        <v>25</v>
      </c>
      <c r="B473" s="19" t="s">
        <v>37</v>
      </c>
      <c r="C473" s="19" t="s">
        <v>38</v>
      </c>
      <c r="D473" s="20">
        <v>43617</v>
      </c>
      <c r="E473" s="19">
        <v>99.238</v>
      </c>
      <c r="F473" s="19" t="s">
        <v>113</v>
      </c>
      <c r="G473" s="19">
        <v>5.86</v>
      </c>
      <c r="H473" s="19">
        <v>93.378</v>
      </c>
      <c r="I473">
        <f t="shared" si="56"/>
        <v>5.5075000000000003</v>
      </c>
      <c r="J473">
        <f t="shared" si="57"/>
        <v>6.26</v>
      </c>
      <c r="K473">
        <f t="shared" si="58"/>
        <v>92.977999999999994</v>
      </c>
      <c r="L473">
        <f t="shared" si="59"/>
        <v>93.730500000000006</v>
      </c>
      <c r="M473">
        <f t="shared" si="60"/>
        <v>0.75250000000001194</v>
      </c>
      <c r="N473">
        <f t="shared" si="61"/>
        <v>91.849249999999984</v>
      </c>
      <c r="O473">
        <f t="shared" si="62"/>
        <v>94.859250000000031</v>
      </c>
      <c r="P473" t="str">
        <f t="shared" si="63"/>
        <v/>
      </c>
    </row>
    <row r="474" spans="1:16">
      <c r="A474" s="19" t="s">
        <v>25</v>
      </c>
      <c r="B474" s="19" t="s">
        <v>37</v>
      </c>
      <c r="C474" s="19" t="s">
        <v>38</v>
      </c>
      <c r="D474" s="20">
        <v>43647</v>
      </c>
      <c r="E474" s="19">
        <v>99.238</v>
      </c>
      <c r="F474" s="19" t="s">
        <v>113</v>
      </c>
      <c r="G474" s="19">
        <v>5.46</v>
      </c>
      <c r="H474" s="19">
        <v>93.778000000000006</v>
      </c>
      <c r="I474">
        <f t="shared" si="56"/>
        <v>5.5075000000000003</v>
      </c>
      <c r="J474">
        <f t="shared" si="57"/>
        <v>6.26</v>
      </c>
      <c r="K474">
        <f t="shared" si="58"/>
        <v>92.977999999999994</v>
      </c>
      <c r="L474">
        <f t="shared" si="59"/>
        <v>93.730500000000006</v>
      </c>
      <c r="M474">
        <f t="shared" si="60"/>
        <v>0.75250000000001194</v>
      </c>
      <c r="N474">
        <f t="shared" si="61"/>
        <v>91.849249999999984</v>
      </c>
      <c r="O474">
        <f t="shared" si="62"/>
        <v>94.859250000000031</v>
      </c>
      <c r="P474" t="str">
        <f t="shared" si="63"/>
        <v/>
      </c>
    </row>
    <row r="475" spans="1:16">
      <c r="A475" s="19" t="s">
        <v>25</v>
      </c>
      <c r="B475" s="19" t="s">
        <v>37</v>
      </c>
      <c r="C475" s="19" t="s">
        <v>38</v>
      </c>
      <c r="D475" s="20">
        <v>43678</v>
      </c>
      <c r="E475" s="19">
        <v>99.238</v>
      </c>
      <c r="F475" s="19" t="s">
        <v>113</v>
      </c>
      <c r="G475" s="19">
        <v>6.86</v>
      </c>
      <c r="H475" s="19">
        <v>92.378</v>
      </c>
      <c r="I475">
        <f t="shared" si="56"/>
        <v>5.5075000000000003</v>
      </c>
      <c r="J475">
        <f t="shared" si="57"/>
        <v>6.26</v>
      </c>
      <c r="K475">
        <f t="shared" si="58"/>
        <v>92.977999999999994</v>
      </c>
      <c r="L475">
        <f t="shared" si="59"/>
        <v>93.730500000000006</v>
      </c>
      <c r="M475">
        <f t="shared" si="60"/>
        <v>0.75250000000001194</v>
      </c>
      <c r="N475">
        <f t="shared" si="61"/>
        <v>91.849249999999984</v>
      </c>
      <c r="O475">
        <f t="shared" si="62"/>
        <v>94.859250000000031</v>
      </c>
      <c r="P475" t="str">
        <f t="shared" si="63"/>
        <v/>
      </c>
    </row>
    <row r="476" spans="1:16">
      <c r="A476" s="19" t="s">
        <v>25</v>
      </c>
      <c r="B476" s="19" t="s">
        <v>37</v>
      </c>
      <c r="C476" s="19" t="s">
        <v>38</v>
      </c>
      <c r="D476" s="20">
        <v>43709</v>
      </c>
      <c r="E476" s="19">
        <v>99.238</v>
      </c>
      <c r="F476" s="19" t="s">
        <v>113</v>
      </c>
      <c r="G476" s="19">
        <v>5.79</v>
      </c>
      <c r="H476" s="19">
        <v>93.447999999999993</v>
      </c>
      <c r="I476">
        <f t="shared" si="56"/>
        <v>5.5075000000000003</v>
      </c>
      <c r="J476">
        <f t="shared" si="57"/>
        <v>6.26</v>
      </c>
      <c r="K476">
        <f t="shared" si="58"/>
        <v>92.977999999999994</v>
      </c>
      <c r="L476">
        <f t="shared" si="59"/>
        <v>93.730500000000006</v>
      </c>
      <c r="M476">
        <f t="shared" si="60"/>
        <v>0.75250000000001194</v>
      </c>
      <c r="N476">
        <f t="shared" si="61"/>
        <v>91.849249999999984</v>
      </c>
      <c r="O476">
        <f t="shared" si="62"/>
        <v>94.859250000000031</v>
      </c>
      <c r="P476" t="str">
        <f t="shared" si="63"/>
        <v/>
      </c>
    </row>
    <row r="477" spans="1:16">
      <c r="A477" s="19" t="s">
        <v>25</v>
      </c>
      <c r="B477" s="19" t="s">
        <v>37</v>
      </c>
      <c r="C477" s="19" t="s">
        <v>38</v>
      </c>
      <c r="D477" s="20">
        <v>43739</v>
      </c>
      <c r="E477" s="19">
        <v>99.238</v>
      </c>
      <c r="F477" s="19" t="s">
        <v>113</v>
      </c>
      <c r="G477" s="19">
        <v>6.26</v>
      </c>
      <c r="H477" s="19">
        <v>92.977999999999994</v>
      </c>
      <c r="I477">
        <f t="shared" si="56"/>
        <v>5.5075000000000003</v>
      </c>
      <c r="J477">
        <f t="shared" si="57"/>
        <v>6.26</v>
      </c>
      <c r="K477">
        <f t="shared" si="58"/>
        <v>92.977999999999994</v>
      </c>
      <c r="L477">
        <f t="shared" si="59"/>
        <v>93.730500000000006</v>
      </c>
      <c r="M477">
        <f t="shared" si="60"/>
        <v>0.75250000000001194</v>
      </c>
      <c r="N477">
        <f t="shared" si="61"/>
        <v>91.849249999999984</v>
      </c>
      <c r="O477">
        <f t="shared" si="62"/>
        <v>94.859250000000031</v>
      </c>
      <c r="P477" t="str">
        <f t="shared" si="63"/>
        <v/>
      </c>
    </row>
    <row r="478" spans="1:16">
      <c r="A478" s="19" t="s">
        <v>25</v>
      </c>
      <c r="B478" s="19" t="s">
        <v>37</v>
      </c>
      <c r="C478" s="19" t="s">
        <v>38</v>
      </c>
      <c r="D478" s="20">
        <v>43770</v>
      </c>
      <c r="E478" s="19">
        <v>99.238</v>
      </c>
      <c r="F478" s="19" t="s">
        <v>113</v>
      </c>
      <c r="G478" s="19">
        <v>6.16</v>
      </c>
      <c r="H478" s="19">
        <v>93.078000000000003</v>
      </c>
      <c r="I478">
        <f t="shared" si="56"/>
        <v>5.5075000000000003</v>
      </c>
      <c r="J478">
        <f t="shared" si="57"/>
        <v>6.26</v>
      </c>
      <c r="K478">
        <f t="shared" si="58"/>
        <v>92.977999999999994</v>
      </c>
      <c r="L478">
        <f t="shared" si="59"/>
        <v>93.730500000000006</v>
      </c>
      <c r="M478">
        <f t="shared" si="60"/>
        <v>0.75250000000001194</v>
      </c>
      <c r="N478">
        <f t="shared" si="61"/>
        <v>91.849249999999984</v>
      </c>
      <c r="O478">
        <f t="shared" si="62"/>
        <v>94.859250000000031</v>
      </c>
      <c r="P478" t="str">
        <f t="shared" si="63"/>
        <v/>
      </c>
    </row>
    <row r="479" spans="1:16">
      <c r="A479" s="19" t="s">
        <v>25</v>
      </c>
      <c r="B479" s="19" t="s">
        <v>37</v>
      </c>
      <c r="C479" s="19" t="s">
        <v>38</v>
      </c>
      <c r="D479" s="20">
        <v>43800</v>
      </c>
      <c r="E479" s="19">
        <v>99.238</v>
      </c>
      <c r="F479" s="19" t="s">
        <v>113</v>
      </c>
      <c r="G479" s="19">
        <v>6.16</v>
      </c>
      <c r="H479" s="19">
        <v>93.078000000000003</v>
      </c>
      <c r="I479">
        <f t="shared" si="56"/>
        <v>5.5075000000000003</v>
      </c>
      <c r="J479">
        <f t="shared" si="57"/>
        <v>6.26</v>
      </c>
      <c r="K479">
        <f t="shared" si="58"/>
        <v>92.977999999999994</v>
      </c>
      <c r="L479">
        <f t="shared" si="59"/>
        <v>93.730500000000006</v>
      </c>
      <c r="M479">
        <f t="shared" si="60"/>
        <v>0.75250000000001194</v>
      </c>
      <c r="N479">
        <f t="shared" si="61"/>
        <v>91.849249999999984</v>
      </c>
      <c r="O479">
        <f t="shared" si="62"/>
        <v>94.859250000000031</v>
      </c>
      <c r="P479" t="str">
        <f t="shared" si="63"/>
        <v/>
      </c>
    </row>
    <row r="480" spans="1:16">
      <c r="A480" s="19" t="s">
        <v>25</v>
      </c>
      <c r="B480" s="19" t="s">
        <v>37</v>
      </c>
      <c r="C480" s="19" t="s">
        <v>38</v>
      </c>
      <c r="D480" s="20">
        <v>43831</v>
      </c>
      <c r="E480" s="19">
        <v>99.238</v>
      </c>
      <c r="F480" s="19" t="s">
        <v>113</v>
      </c>
      <c r="G480" s="19">
        <v>6.86</v>
      </c>
      <c r="H480" s="19">
        <v>92.378</v>
      </c>
      <c r="I480">
        <f t="shared" si="56"/>
        <v>5.5075000000000003</v>
      </c>
      <c r="J480">
        <f t="shared" si="57"/>
        <v>6.26</v>
      </c>
      <c r="K480">
        <f t="shared" si="58"/>
        <v>92.977999999999994</v>
      </c>
      <c r="L480">
        <f t="shared" si="59"/>
        <v>93.730500000000006</v>
      </c>
      <c r="M480">
        <f t="shared" si="60"/>
        <v>0.75250000000001194</v>
      </c>
      <c r="N480">
        <f t="shared" si="61"/>
        <v>91.849249999999984</v>
      </c>
      <c r="O480">
        <f t="shared" si="62"/>
        <v>94.859250000000031</v>
      </c>
      <c r="P480" t="str">
        <f t="shared" si="63"/>
        <v/>
      </c>
    </row>
    <row r="481" spans="1:16">
      <c r="A481" s="19" t="s">
        <v>25</v>
      </c>
      <c r="B481" s="19" t="s">
        <v>37</v>
      </c>
      <c r="C481" s="19" t="s">
        <v>38</v>
      </c>
      <c r="D481" s="20">
        <v>43862</v>
      </c>
      <c r="E481" s="19">
        <v>99.238</v>
      </c>
      <c r="F481" s="19" t="s">
        <v>113</v>
      </c>
      <c r="G481" s="19">
        <v>6.16</v>
      </c>
      <c r="H481" s="19">
        <v>93.078000000000003</v>
      </c>
      <c r="I481">
        <f t="shared" si="56"/>
        <v>5.5075000000000003</v>
      </c>
      <c r="J481">
        <f t="shared" si="57"/>
        <v>6.26</v>
      </c>
      <c r="K481">
        <f t="shared" si="58"/>
        <v>92.977999999999994</v>
      </c>
      <c r="L481">
        <f t="shared" si="59"/>
        <v>93.730500000000006</v>
      </c>
      <c r="M481">
        <f t="shared" si="60"/>
        <v>0.75250000000001194</v>
      </c>
      <c r="N481">
        <f t="shared" si="61"/>
        <v>91.849249999999984</v>
      </c>
      <c r="O481">
        <f t="shared" si="62"/>
        <v>94.859250000000031</v>
      </c>
      <c r="P481" t="str">
        <f t="shared" si="63"/>
        <v/>
      </c>
    </row>
    <row r="482" spans="1:16">
      <c r="A482" s="19" t="s">
        <v>25</v>
      </c>
      <c r="B482" s="19" t="s">
        <v>37</v>
      </c>
      <c r="C482" s="19" t="s">
        <v>38</v>
      </c>
      <c r="D482" s="20">
        <v>43891</v>
      </c>
      <c r="E482" s="19">
        <v>99.238</v>
      </c>
      <c r="F482" s="19" t="s">
        <v>113</v>
      </c>
      <c r="G482" s="19">
        <v>6.86</v>
      </c>
      <c r="H482" s="19">
        <v>92.378</v>
      </c>
      <c r="I482">
        <f t="shared" si="56"/>
        <v>5.5075000000000003</v>
      </c>
      <c r="J482">
        <f t="shared" si="57"/>
        <v>6.26</v>
      </c>
      <c r="K482">
        <f t="shared" si="58"/>
        <v>92.977999999999994</v>
      </c>
      <c r="L482">
        <f t="shared" si="59"/>
        <v>93.730500000000006</v>
      </c>
      <c r="M482">
        <f t="shared" si="60"/>
        <v>0.75250000000001194</v>
      </c>
      <c r="N482">
        <f t="shared" si="61"/>
        <v>91.849249999999984</v>
      </c>
      <c r="O482">
        <f t="shared" si="62"/>
        <v>94.859250000000031</v>
      </c>
      <c r="P482" t="str">
        <f t="shared" si="63"/>
        <v/>
      </c>
    </row>
    <row r="483" spans="1:16">
      <c r="A483" s="19" t="s">
        <v>25</v>
      </c>
      <c r="B483" s="19" t="s">
        <v>37</v>
      </c>
      <c r="C483" s="19" t="s">
        <v>38</v>
      </c>
      <c r="D483" s="20">
        <v>43922</v>
      </c>
      <c r="E483" s="19">
        <v>99.238</v>
      </c>
      <c r="F483" s="19" t="s">
        <v>113</v>
      </c>
      <c r="G483" s="19">
        <v>6.41</v>
      </c>
      <c r="H483" s="19">
        <v>92.828000000000003</v>
      </c>
      <c r="I483">
        <f t="shared" si="56"/>
        <v>5.5075000000000003</v>
      </c>
      <c r="J483">
        <f t="shared" si="57"/>
        <v>6.26</v>
      </c>
      <c r="K483">
        <f t="shared" si="58"/>
        <v>92.977999999999994</v>
      </c>
      <c r="L483">
        <f t="shared" si="59"/>
        <v>93.730500000000006</v>
      </c>
      <c r="M483">
        <f t="shared" si="60"/>
        <v>0.75250000000001194</v>
      </c>
      <c r="N483">
        <f t="shared" si="61"/>
        <v>91.849249999999984</v>
      </c>
      <c r="O483">
        <f t="shared" si="62"/>
        <v>94.859250000000031</v>
      </c>
      <c r="P483" t="str">
        <f t="shared" si="63"/>
        <v/>
      </c>
    </row>
    <row r="484" spans="1:16">
      <c r="A484" s="19" t="s">
        <v>25</v>
      </c>
      <c r="B484" s="19" t="s">
        <v>37</v>
      </c>
      <c r="C484" s="19" t="s">
        <v>38</v>
      </c>
      <c r="D484" s="20">
        <v>43952</v>
      </c>
      <c r="E484" s="19">
        <v>99.238</v>
      </c>
      <c r="F484" s="19" t="s">
        <v>113</v>
      </c>
      <c r="G484" s="19">
        <v>6.86</v>
      </c>
      <c r="H484" s="19">
        <v>92.378</v>
      </c>
      <c r="I484">
        <f t="shared" si="56"/>
        <v>5.5075000000000003</v>
      </c>
      <c r="J484">
        <f t="shared" si="57"/>
        <v>6.26</v>
      </c>
      <c r="K484">
        <f t="shared" si="58"/>
        <v>92.977999999999994</v>
      </c>
      <c r="L484">
        <f t="shared" si="59"/>
        <v>93.730500000000006</v>
      </c>
      <c r="M484">
        <f t="shared" si="60"/>
        <v>0.75250000000001194</v>
      </c>
      <c r="N484">
        <f t="shared" si="61"/>
        <v>91.849249999999984</v>
      </c>
      <c r="O484">
        <f t="shared" si="62"/>
        <v>94.859250000000031</v>
      </c>
      <c r="P484" t="str">
        <f t="shared" si="63"/>
        <v/>
      </c>
    </row>
  </sheetData>
  <autoFilter ref="A1:P484" xr:uid="{8C667AA8-DCF1-4326-ACA1-0CD2676C0E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51C2-D70F-4C17-980A-12B75D90A057}">
  <dimension ref="A1:EL347"/>
  <sheetViews>
    <sheetView topLeftCell="E4" zoomScale="85" zoomScaleNormal="85" workbookViewId="0">
      <selection activeCell="M13" sqref="M13"/>
    </sheetView>
  </sheetViews>
  <sheetFormatPr defaultRowHeight="14.45"/>
  <cols>
    <col min="1" max="1" width="15.5703125" bestFit="1" customWidth="1"/>
    <col min="2" max="2" width="10.85546875" style="24" bestFit="1" customWidth="1"/>
    <col min="3" max="3" width="10.85546875" bestFit="1" customWidth="1"/>
    <col min="4" max="4" width="23.5703125" bestFit="1" customWidth="1"/>
    <col min="5" max="5" width="20.85546875" bestFit="1" customWidth="1"/>
    <col min="6" max="6" width="9" bestFit="1" customWidth="1"/>
    <col min="7" max="7" width="35.85546875" bestFit="1" customWidth="1"/>
    <col min="8" max="8" width="14.140625" customWidth="1"/>
    <col min="9" max="18" width="6.85546875" bestFit="1" customWidth="1"/>
    <col min="19" max="19" width="17.28515625" bestFit="1" customWidth="1"/>
    <col min="20" max="20" width="13.85546875" bestFit="1" customWidth="1"/>
    <col min="21" max="21" width="18.140625" bestFit="1" customWidth="1"/>
    <col min="22" max="22" width="4.140625" bestFit="1" customWidth="1"/>
    <col min="23" max="23" width="4.85546875" bestFit="1" customWidth="1"/>
    <col min="24" max="24" width="3.85546875" bestFit="1" customWidth="1"/>
    <col min="25" max="25" width="3.140625" bestFit="1" customWidth="1"/>
    <col min="26" max="26" width="4.42578125" bestFit="1" customWidth="1"/>
    <col min="27" max="27" width="4.140625" bestFit="1" customWidth="1"/>
    <col min="28" max="28" width="4" bestFit="1" customWidth="1"/>
    <col min="29" max="29" width="4.5703125" bestFit="1" customWidth="1"/>
    <col min="30" max="30" width="4.140625" bestFit="1" customWidth="1"/>
    <col min="31" max="31" width="13.85546875" bestFit="1" customWidth="1"/>
    <col min="32" max="32" width="18.140625" bestFit="1" customWidth="1"/>
    <col min="33" max="33" width="4.140625" bestFit="1" customWidth="1"/>
    <col min="34" max="34" width="4.85546875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4.140625" bestFit="1" customWidth="1"/>
    <col min="39" max="39" width="4" bestFit="1" customWidth="1"/>
    <col min="40" max="40" width="4.5703125" bestFit="1" customWidth="1"/>
    <col min="41" max="41" width="4.140625" bestFit="1" customWidth="1"/>
    <col min="42" max="42" width="13.85546875" bestFit="1" customWidth="1"/>
    <col min="43" max="43" width="18.140625" bestFit="1" customWidth="1"/>
    <col min="44" max="44" width="4.140625" bestFit="1" customWidth="1"/>
    <col min="45" max="45" width="4.85546875" bestFit="1" customWidth="1"/>
    <col min="46" max="46" width="3.85546875" bestFit="1" customWidth="1"/>
    <col min="47" max="47" width="3.140625" bestFit="1" customWidth="1"/>
    <col min="48" max="48" width="4.42578125" bestFit="1" customWidth="1"/>
    <col min="49" max="49" width="4.140625" bestFit="1" customWidth="1"/>
    <col min="50" max="50" width="4" bestFit="1" customWidth="1"/>
    <col min="51" max="51" width="4.5703125" bestFit="1" customWidth="1"/>
    <col min="52" max="52" width="4.140625" bestFit="1" customWidth="1"/>
    <col min="53" max="53" width="13.85546875" bestFit="1" customWidth="1"/>
    <col min="54" max="54" width="18.140625" bestFit="1" customWidth="1"/>
    <col min="55" max="55" width="4.140625" bestFit="1" customWidth="1"/>
    <col min="56" max="56" width="4.85546875" bestFit="1" customWidth="1"/>
    <col min="57" max="57" width="3.85546875" bestFit="1" customWidth="1"/>
    <col min="58" max="58" width="3.140625" bestFit="1" customWidth="1"/>
    <col min="59" max="59" width="4.42578125" bestFit="1" customWidth="1"/>
    <col min="60" max="60" width="4.140625" bestFit="1" customWidth="1"/>
    <col min="61" max="61" width="4" bestFit="1" customWidth="1"/>
    <col min="62" max="62" width="4.5703125" bestFit="1" customWidth="1"/>
    <col min="63" max="63" width="4.140625" bestFit="1" customWidth="1"/>
    <col min="64" max="64" width="13.85546875" bestFit="1" customWidth="1"/>
    <col min="65" max="65" width="18.140625" bestFit="1" customWidth="1"/>
    <col min="66" max="66" width="4.140625" bestFit="1" customWidth="1"/>
    <col min="67" max="67" width="4.85546875" bestFit="1" customWidth="1"/>
    <col min="68" max="68" width="3.85546875" bestFit="1" customWidth="1"/>
    <col min="69" max="69" width="3.140625" bestFit="1" customWidth="1"/>
    <col min="70" max="70" width="4.42578125" bestFit="1" customWidth="1"/>
    <col min="71" max="71" width="4.140625" bestFit="1" customWidth="1"/>
    <col min="72" max="72" width="4" bestFit="1" customWidth="1"/>
    <col min="73" max="73" width="4.5703125" bestFit="1" customWidth="1"/>
    <col min="74" max="74" width="4.140625" bestFit="1" customWidth="1"/>
    <col min="75" max="75" width="13.85546875" bestFit="1" customWidth="1"/>
    <col min="76" max="76" width="18.140625" bestFit="1" customWidth="1"/>
    <col min="77" max="77" width="4.140625" bestFit="1" customWidth="1"/>
    <col min="78" max="78" width="4.85546875" bestFit="1" customWidth="1"/>
    <col min="79" max="79" width="3.85546875" bestFit="1" customWidth="1"/>
    <col min="80" max="80" width="3.140625" bestFit="1" customWidth="1"/>
    <col min="81" max="81" width="4.42578125" bestFit="1" customWidth="1"/>
    <col min="82" max="82" width="4.140625" bestFit="1" customWidth="1"/>
    <col min="83" max="83" width="4" bestFit="1" customWidth="1"/>
    <col min="84" max="84" width="4.5703125" bestFit="1" customWidth="1"/>
    <col min="85" max="85" width="4.140625" bestFit="1" customWidth="1"/>
    <col min="86" max="86" width="13.85546875" bestFit="1" customWidth="1"/>
    <col min="87" max="87" width="18.140625" bestFit="1" customWidth="1"/>
    <col min="88" max="88" width="4.140625" bestFit="1" customWidth="1"/>
    <col min="89" max="89" width="4.85546875" bestFit="1" customWidth="1"/>
    <col min="90" max="90" width="3.85546875" bestFit="1" customWidth="1"/>
    <col min="91" max="91" width="3.140625" bestFit="1" customWidth="1"/>
    <col min="92" max="92" width="4.42578125" bestFit="1" customWidth="1"/>
    <col min="93" max="93" width="4.140625" bestFit="1" customWidth="1"/>
    <col min="94" max="94" width="4" bestFit="1" customWidth="1"/>
    <col min="95" max="95" width="4.5703125" bestFit="1" customWidth="1"/>
    <col min="96" max="96" width="4.140625" bestFit="1" customWidth="1"/>
    <col min="97" max="97" width="13.85546875" bestFit="1" customWidth="1"/>
    <col min="98" max="98" width="18.140625" bestFit="1" customWidth="1"/>
    <col min="99" max="99" width="4.140625" bestFit="1" customWidth="1"/>
    <col min="100" max="100" width="4.85546875" bestFit="1" customWidth="1"/>
    <col min="101" max="101" width="3.85546875" bestFit="1" customWidth="1"/>
    <col min="102" max="102" width="3.140625" bestFit="1" customWidth="1"/>
    <col min="103" max="103" width="4.42578125" bestFit="1" customWidth="1"/>
    <col min="104" max="104" width="4.140625" bestFit="1" customWidth="1"/>
    <col min="105" max="105" width="4" bestFit="1" customWidth="1"/>
    <col min="106" max="106" width="4.5703125" bestFit="1" customWidth="1"/>
    <col min="107" max="107" width="4.140625" bestFit="1" customWidth="1"/>
    <col min="108" max="108" width="13.85546875" bestFit="1" customWidth="1"/>
    <col min="109" max="109" width="18.140625" bestFit="1" customWidth="1"/>
    <col min="110" max="110" width="4.140625" bestFit="1" customWidth="1"/>
    <col min="111" max="111" width="4.85546875" bestFit="1" customWidth="1"/>
    <col min="112" max="112" width="3.85546875" bestFit="1" customWidth="1"/>
    <col min="113" max="113" width="3.140625" bestFit="1" customWidth="1"/>
    <col min="114" max="114" width="4.42578125" bestFit="1" customWidth="1"/>
    <col min="115" max="115" width="4.140625" bestFit="1" customWidth="1"/>
    <col min="116" max="116" width="4" bestFit="1" customWidth="1"/>
    <col min="117" max="117" width="4.5703125" bestFit="1" customWidth="1"/>
    <col min="118" max="118" width="4.140625" bestFit="1" customWidth="1"/>
    <col min="119" max="119" width="13.85546875" bestFit="1" customWidth="1"/>
    <col min="120" max="120" width="18.140625" bestFit="1" customWidth="1"/>
    <col min="121" max="121" width="4.140625" bestFit="1" customWidth="1"/>
    <col min="122" max="122" width="4.85546875" bestFit="1" customWidth="1"/>
    <col min="123" max="123" width="3.85546875" bestFit="1" customWidth="1"/>
    <col min="124" max="124" width="3.140625" bestFit="1" customWidth="1"/>
    <col min="125" max="125" width="4.42578125" bestFit="1" customWidth="1"/>
    <col min="126" max="126" width="4.140625" bestFit="1" customWidth="1"/>
    <col min="127" max="127" width="4" bestFit="1" customWidth="1"/>
    <col min="128" max="128" width="4.5703125" bestFit="1" customWidth="1"/>
    <col min="129" max="129" width="4.140625" bestFit="1" customWidth="1"/>
    <col min="130" max="130" width="13.85546875" bestFit="1" customWidth="1"/>
    <col min="131" max="131" width="18.140625" bestFit="1" customWidth="1"/>
    <col min="132" max="132" width="4.42578125" bestFit="1" customWidth="1"/>
    <col min="133" max="133" width="3.140625" bestFit="1" customWidth="1"/>
    <col min="134" max="134" width="11.42578125" bestFit="1" customWidth="1"/>
    <col min="135" max="135" width="7.42578125" bestFit="1" customWidth="1"/>
    <col min="136" max="136" width="3.85546875" bestFit="1" customWidth="1"/>
    <col min="137" max="137" width="3.42578125" bestFit="1" customWidth="1"/>
    <col min="138" max="138" width="11.42578125" bestFit="1" customWidth="1"/>
    <col min="139" max="139" width="7.42578125" bestFit="1" customWidth="1"/>
    <col min="140" max="140" width="3.85546875" bestFit="1" customWidth="1"/>
    <col min="141" max="141" width="3.140625" bestFit="1" customWidth="1"/>
    <col min="142" max="142" width="11.42578125" bestFit="1" customWidth="1"/>
    <col min="143" max="143" width="10.5703125" bestFit="1" customWidth="1"/>
    <col min="144" max="144" width="7.42578125" bestFit="1" customWidth="1"/>
    <col min="145" max="145" width="3.5703125" bestFit="1" customWidth="1"/>
    <col min="146" max="146" width="4.140625" bestFit="1" customWidth="1"/>
    <col min="147" max="147" width="11.42578125" bestFit="1" customWidth="1"/>
    <col min="148" max="148" width="7.42578125" bestFit="1" customWidth="1"/>
    <col min="149" max="149" width="4.42578125" bestFit="1" customWidth="1"/>
    <col min="150" max="150" width="3.140625" bestFit="1" customWidth="1"/>
    <col min="151" max="151" width="11.42578125" bestFit="1" customWidth="1"/>
    <col min="152" max="152" width="7.42578125" bestFit="1" customWidth="1"/>
    <col min="153" max="153" width="3.85546875" bestFit="1" customWidth="1"/>
    <col min="154" max="154" width="3.42578125" bestFit="1" customWidth="1"/>
    <col min="155" max="155" width="11.42578125" bestFit="1" customWidth="1"/>
    <col min="156" max="156" width="7.42578125" bestFit="1" customWidth="1"/>
    <col min="157" max="157" width="3.85546875" bestFit="1" customWidth="1"/>
    <col min="158" max="158" width="3.140625" bestFit="1" customWidth="1"/>
    <col min="159" max="159" width="11.42578125" bestFit="1" customWidth="1"/>
    <col min="160" max="160" width="10.5703125" bestFit="1" customWidth="1"/>
    <col min="161" max="161" width="7.42578125" bestFit="1" customWidth="1"/>
    <col min="162" max="162" width="3.5703125" bestFit="1" customWidth="1"/>
    <col min="163" max="163" width="4.140625" bestFit="1" customWidth="1"/>
    <col min="164" max="164" width="11.42578125" bestFit="1" customWidth="1"/>
    <col min="165" max="165" width="7.42578125" bestFit="1" customWidth="1"/>
    <col min="166" max="166" width="4.42578125" bestFit="1" customWidth="1"/>
    <col min="167" max="167" width="11.42578125" bestFit="1" customWidth="1"/>
    <col min="168" max="168" width="10.5703125" bestFit="1" customWidth="1"/>
    <col min="169" max="169" width="16.85546875" bestFit="1" customWidth="1"/>
  </cols>
  <sheetData>
    <row r="1" spans="1:142">
      <c r="A1" t="s">
        <v>99</v>
      </c>
      <c r="B1" s="24" t="s">
        <v>100</v>
      </c>
      <c r="C1" t="s">
        <v>101</v>
      </c>
      <c r="D1" t="s">
        <v>103</v>
      </c>
      <c r="E1" t="s">
        <v>104</v>
      </c>
      <c r="G1" s="21" t="s">
        <v>62</v>
      </c>
      <c r="H1" s="21" t="s">
        <v>63</v>
      </c>
      <c r="I1" s="21"/>
    </row>
    <row r="2" spans="1:142">
      <c r="A2" t="s">
        <v>51</v>
      </c>
      <c r="B2" s="24">
        <v>39828</v>
      </c>
      <c r="C2">
        <v>97.739000000000004</v>
      </c>
      <c r="D2">
        <v>4.3</v>
      </c>
      <c r="E2">
        <v>93.438999999999993</v>
      </c>
      <c r="H2" t="s">
        <v>116</v>
      </c>
      <c r="I2" t="s">
        <v>73</v>
      </c>
      <c r="U2" t="s">
        <v>74</v>
      </c>
      <c r="AG2" t="s">
        <v>75</v>
      </c>
      <c r="AS2" t="s">
        <v>76</v>
      </c>
      <c r="BE2" t="s">
        <v>77</v>
      </c>
      <c r="BQ2" t="s">
        <v>78</v>
      </c>
      <c r="CC2" t="s">
        <v>79</v>
      </c>
      <c r="CO2" t="s">
        <v>80</v>
      </c>
      <c r="DA2" t="s">
        <v>81</v>
      </c>
      <c r="DM2" t="s">
        <v>82</v>
      </c>
      <c r="DY2" t="s">
        <v>83</v>
      </c>
      <c r="EK2" t="s">
        <v>117</v>
      </c>
      <c r="EL2" t="s">
        <v>85</v>
      </c>
    </row>
    <row r="3" spans="1:142">
      <c r="A3" t="s">
        <v>51</v>
      </c>
      <c r="B3" s="24">
        <v>39859</v>
      </c>
      <c r="C3">
        <v>97.739000000000004</v>
      </c>
      <c r="D3">
        <v>4.12</v>
      </c>
      <c r="E3">
        <v>93.619</v>
      </c>
      <c r="G3" s="21" t="s">
        <v>86</v>
      </c>
      <c r="I3" s="24" t="s">
        <v>87</v>
      </c>
      <c r="J3" s="24" t="s">
        <v>88</v>
      </c>
      <c r="K3" s="24" t="s">
        <v>89</v>
      </c>
      <c r="L3" s="24" t="s">
        <v>96</v>
      </c>
      <c r="M3" s="24" t="s">
        <v>90</v>
      </c>
      <c r="N3" s="24" t="s">
        <v>91</v>
      </c>
      <c r="O3" s="24" t="s">
        <v>97</v>
      </c>
      <c r="P3" s="24" t="s">
        <v>92</v>
      </c>
      <c r="Q3" s="24" t="s">
        <v>93</v>
      </c>
      <c r="R3" s="24" t="s">
        <v>94</v>
      </c>
      <c r="S3" s="24" t="s">
        <v>98</v>
      </c>
      <c r="T3" s="24" t="s">
        <v>95</v>
      </c>
      <c r="U3" s="24" t="s">
        <v>87</v>
      </c>
      <c r="V3" s="24" t="s">
        <v>88</v>
      </c>
      <c r="W3" s="24" t="s">
        <v>89</v>
      </c>
      <c r="X3" s="24" t="s">
        <v>96</v>
      </c>
      <c r="Y3" s="24" t="s">
        <v>90</v>
      </c>
      <c r="Z3" s="24" t="s">
        <v>91</v>
      </c>
      <c r="AA3" s="24" t="s">
        <v>97</v>
      </c>
      <c r="AB3" s="24" t="s">
        <v>92</v>
      </c>
      <c r="AC3" s="24" t="s">
        <v>93</v>
      </c>
      <c r="AD3" s="24" t="s">
        <v>94</v>
      </c>
      <c r="AE3" s="24" t="s">
        <v>98</v>
      </c>
      <c r="AF3" s="24" t="s">
        <v>95</v>
      </c>
      <c r="AG3" s="24" t="s">
        <v>87</v>
      </c>
      <c r="AH3" s="24" t="s">
        <v>88</v>
      </c>
      <c r="AI3" s="24" t="s">
        <v>89</v>
      </c>
      <c r="AJ3" s="24" t="s">
        <v>96</v>
      </c>
      <c r="AK3" s="24" t="s">
        <v>90</v>
      </c>
      <c r="AL3" s="24" t="s">
        <v>91</v>
      </c>
      <c r="AM3" s="24" t="s">
        <v>97</v>
      </c>
      <c r="AN3" s="24" t="s">
        <v>92</v>
      </c>
      <c r="AO3" s="24" t="s">
        <v>93</v>
      </c>
      <c r="AP3" s="24" t="s">
        <v>94</v>
      </c>
      <c r="AQ3" s="24" t="s">
        <v>98</v>
      </c>
      <c r="AR3" s="24" t="s">
        <v>95</v>
      </c>
      <c r="AS3" s="24" t="s">
        <v>87</v>
      </c>
      <c r="AT3" s="24" t="s">
        <v>88</v>
      </c>
      <c r="AU3" s="24" t="s">
        <v>89</v>
      </c>
      <c r="AV3" s="24" t="s">
        <v>96</v>
      </c>
      <c r="AW3" s="24" t="s">
        <v>90</v>
      </c>
      <c r="AX3" s="24" t="s">
        <v>91</v>
      </c>
      <c r="AY3" s="24" t="s">
        <v>97</v>
      </c>
      <c r="AZ3" s="24" t="s">
        <v>92</v>
      </c>
      <c r="BA3" s="24" t="s">
        <v>93</v>
      </c>
      <c r="BB3" s="24" t="s">
        <v>94</v>
      </c>
      <c r="BC3" s="24" t="s">
        <v>98</v>
      </c>
      <c r="BD3" s="24" t="s">
        <v>95</v>
      </c>
      <c r="BE3" s="24" t="s">
        <v>87</v>
      </c>
      <c r="BF3" s="24" t="s">
        <v>88</v>
      </c>
      <c r="BG3" s="24" t="s">
        <v>89</v>
      </c>
      <c r="BH3" s="24" t="s">
        <v>96</v>
      </c>
      <c r="BI3" s="24" t="s">
        <v>90</v>
      </c>
      <c r="BJ3" s="24" t="s">
        <v>91</v>
      </c>
      <c r="BK3" s="24" t="s">
        <v>97</v>
      </c>
      <c r="BL3" s="24" t="s">
        <v>92</v>
      </c>
      <c r="BM3" s="24" t="s">
        <v>93</v>
      </c>
      <c r="BN3" s="24" t="s">
        <v>94</v>
      </c>
      <c r="BO3" s="24" t="s">
        <v>98</v>
      </c>
      <c r="BP3" s="24" t="s">
        <v>95</v>
      </c>
      <c r="BQ3" s="24" t="s">
        <v>87</v>
      </c>
      <c r="BR3" s="24" t="s">
        <v>88</v>
      </c>
      <c r="BS3" s="24" t="s">
        <v>89</v>
      </c>
      <c r="BT3" s="24" t="s">
        <v>96</v>
      </c>
      <c r="BU3" s="24" t="s">
        <v>90</v>
      </c>
      <c r="BV3" s="24" t="s">
        <v>91</v>
      </c>
      <c r="BW3" s="24" t="s">
        <v>97</v>
      </c>
      <c r="BX3" s="24" t="s">
        <v>92</v>
      </c>
      <c r="BY3" s="24" t="s">
        <v>93</v>
      </c>
      <c r="BZ3" s="24" t="s">
        <v>94</v>
      </c>
      <c r="CA3" s="24" t="s">
        <v>98</v>
      </c>
      <c r="CB3" s="24" t="s">
        <v>95</v>
      </c>
      <c r="CC3" s="24" t="s">
        <v>87</v>
      </c>
      <c r="CD3" s="24" t="s">
        <v>88</v>
      </c>
      <c r="CE3" s="24" t="s">
        <v>89</v>
      </c>
      <c r="CF3" s="24" t="s">
        <v>96</v>
      </c>
      <c r="CG3" s="24" t="s">
        <v>90</v>
      </c>
      <c r="CH3" s="24" t="s">
        <v>91</v>
      </c>
      <c r="CI3" s="24" t="s">
        <v>97</v>
      </c>
      <c r="CJ3" s="24" t="s">
        <v>92</v>
      </c>
      <c r="CK3" s="24" t="s">
        <v>93</v>
      </c>
      <c r="CL3" s="24" t="s">
        <v>94</v>
      </c>
      <c r="CM3" s="24" t="s">
        <v>98</v>
      </c>
      <c r="CN3" s="24" t="s">
        <v>95</v>
      </c>
      <c r="CO3" s="24" t="s">
        <v>87</v>
      </c>
      <c r="CP3" s="24" t="s">
        <v>88</v>
      </c>
      <c r="CQ3" s="24" t="s">
        <v>89</v>
      </c>
      <c r="CR3" s="24" t="s">
        <v>96</v>
      </c>
      <c r="CS3" s="24" t="s">
        <v>90</v>
      </c>
      <c r="CT3" s="24" t="s">
        <v>91</v>
      </c>
      <c r="CU3" s="24" t="s">
        <v>97</v>
      </c>
      <c r="CV3" s="24" t="s">
        <v>92</v>
      </c>
      <c r="CW3" s="24" t="s">
        <v>93</v>
      </c>
      <c r="CX3" s="24" t="s">
        <v>94</v>
      </c>
      <c r="CY3" s="24" t="s">
        <v>98</v>
      </c>
      <c r="CZ3" s="24" t="s">
        <v>95</v>
      </c>
      <c r="DA3" s="24" t="s">
        <v>87</v>
      </c>
      <c r="DB3" s="24" t="s">
        <v>88</v>
      </c>
      <c r="DC3" s="24" t="s">
        <v>89</v>
      </c>
      <c r="DD3" s="24" t="s">
        <v>96</v>
      </c>
      <c r="DE3" s="24" t="s">
        <v>90</v>
      </c>
      <c r="DF3" s="24" t="s">
        <v>91</v>
      </c>
      <c r="DG3" s="24" t="s">
        <v>97</v>
      </c>
      <c r="DH3" s="24" t="s">
        <v>92</v>
      </c>
      <c r="DI3" s="24" t="s">
        <v>93</v>
      </c>
      <c r="DJ3" s="24" t="s">
        <v>94</v>
      </c>
      <c r="DK3" s="24" t="s">
        <v>98</v>
      </c>
      <c r="DL3" s="24" t="s">
        <v>95</v>
      </c>
      <c r="DM3" s="24" t="s">
        <v>87</v>
      </c>
      <c r="DN3" s="24" t="s">
        <v>88</v>
      </c>
      <c r="DO3" s="24" t="s">
        <v>89</v>
      </c>
      <c r="DP3" s="24" t="s">
        <v>96</v>
      </c>
      <c r="DQ3" s="24" t="s">
        <v>90</v>
      </c>
      <c r="DR3" s="24" t="s">
        <v>91</v>
      </c>
      <c r="DS3" s="24" t="s">
        <v>97</v>
      </c>
      <c r="DT3" s="24" t="s">
        <v>92</v>
      </c>
      <c r="DU3" s="24" t="s">
        <v>93</v>
      </c>
      <c r="DV3" s="24" t="s">
        <v>94</v>
      </c>
      <c r="DW3" s="24" t="s">
        <v>98</v>
      </c>
      <c r="DX3" s="24" t="s">
        <v>95</v>
      </c>
      <c r="DY3" s="24" t="s">
        <v>87</v>
      </c>
      <c r="DZ3" s="24" t="s">
        <v>88</v>
      </c>
      <c r="EA3" s="24" t="s">
        <v>89</v>
      </c>
      <c r="EB3" s="24" t="s">
        <v>96</v>
      </c>
      <c r="EC3" s="24" t="s">
        <v>90</v>
      </c>
      <c r="ED3" s="24" t="s">
        <v>91</v>
      </c>
      <c r="EE3" s="24" t="s">
        <v>97</v>
      </c>
      <c r="EF3" s="24" t="s">
        <v>92</v>
      </c>
      <c r="EG3" s="24" t="s">
        <v>93</v>
      </c>
      <c r="EH3" s="24" t="s">
        <v>94</v>
      </c>
      <c r="EI3" s="24" t="s">
        <v>98</v>
      </c>
      <c r="EJ3" s="24" t="s">
        <v>95</v>
      </c>
    </row>
    <row r="4" spans="1:142">
      <c r="A4" t="s">
        <v>51</v>
      </c>
      <c r="B4" s="24">
        <v>39887</v>
      </c>
      <c r="C4">
        <v>97.739000000000004</v>
      </c>
      <c r="D4">
        <v>4.16</v>
      </c>
      <c r="E4">
        <v>93.578999999999994</v>
      </c>
      <c r="G4" s="23" t="s">
        <v>51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Q4">
        <v>1</v>
      </c>
      <c r="R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O4">
        <v>1</v>
      </c>
      <c r="AP4">
        <v>1</v>
      </c>
      <c r="AQ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H4">
        <v>1</v>
      </c>
      <c r="DI4">
        <v>1</v>
      </c>
      <c r="DJ4">
        <v>1</v>
      </c>
      <c r="DK4">
        <v>1</v>
      </c>
      <c r="EL4">
        <v>87</v>
      </c>
    </row>
    <row r="5" spans="1:142">
      <c r="A5" t="s">
        <v>51</v>
      </c>
      <c r="B5" s="24">
        <v>39918</v>
      </c>
      <c r="C5">
        <v>97.739000000000004</v>
      </c>
      <c r="D5">
        <v>4.37</v>
      </c>
      <c r="E5">
        <v>93.369</v>
      </c>
      <c r="G5" s="23" t="s">
        <v>27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L5">
        <v>130</v>
      </c>
    </row>
    <row r="6" spans="1:142">
      <c r="A6" t="s">
        <v>51</v>
      </c>
      <c r="B6" s="24">
        <v>39948</v>
      </c>
      <c r="C6">
        <v>97.739000000000004</v>
      </c>
      <c r="D6">
        <v>4.28</v>
      </c>
      <c r="E6">
        <v>93.459000000000003</v>
      </c>
      <c r="G6" s="23" t="s">
        <v>38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T6">
        <v>1</v>
      </c>
      <c r="U6">
        <v>1</v>
      </c>
      <c r="V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L6">
        <v>129</v>
      </c>
    </row>
    <row r="7" spans="1:142">
      <c r="A7" t="s">
        <v>51</v>
      </c>
      <c r="B7" s="24">
        <v>39979</v>
      </c>
      <c r="C7">
        <v>97.739000000000004</v>
      </c>
      <c r="D7">
        <v>4.0599999999999996</v>
      </c>
      <c r="E7">
        <v>93.679000000000002</v>
      </c>
      <c r="G7" s="23" t="s">
        <v>85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2</v>
      </c>
      <c r="Q7">
        <v>3</v>
      </c>
      <c r="R7">
        <v>3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2</v>
      </c>
      <c r="AO7">
        <v>3</v>
      </c>
      <c r="AP7">
        <v>3</v>
      </c>
      <c r="AQ7">
        <v>3</v>
      </c>
      <c r="AR7">
        <v>2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2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2</v>
      </c>
      <c r="DA7">
        <v>3</v>
      </c>
      <c r="DB7">
        <v>1</v>
      </c>
      <c r="DC7">
        <v>3</v>
      </c>
      <c r="DD7">
        <v>3</v>
      </c>
      <c r="DE7">
        <v>3</v>
      </c>
      <c r="DF7">
        <v>3</v>
      </c>
      <c r="DG7">
        <v>2</v>
      </c>
      <c r="DH7">
        <v>3</v>
      </c>
      <c r="DI7">
        <v>3</v>
      </c>
      <c r="DJ7">
        <v>3</v>
      </c>
      <c r="DK7">
        <v>3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2</v>
      </c>
      <c r="DS7">
        <v>2</v>
      </c>
      <c r="DT7">
        <v>2</v>
      </c>
      <c r="DU7">
        <v>2</v>
      </c>
      <c r="DV7">
        <v>2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2</v>
      </c>
      <c r="EI7">
        <v>2</v>
      </c>
      <c r="EJ7">
        <v>2</v>
      </c>
      <c r="EL7">
        <v>346</v>
      </c>
    </row>
    <row r="8" spans="1:142">
      <c r="A8" t="s">
        <v>51</v>
      </c>
      <c r="B8" s="24">
        <v>40009</v>
      </c>
      <c r="C8">
        <v>97.739000000000004</v>
      </c>
      <c r="D8">
        <v>4.1100000000000003</v>
      </c>
      <c r="E8">
        <v>93.629000000000005</v>
      </c>
    </row>
    <row r="9" spans="1:142">
      <c r="A9" t="s">
        <v>51</v>
      </c>
      <c r="B9" s="24">
        <v>40071</v>
      </c>
      <c r="C9">
        <v>97.739000000000004</v>
      </c>
      <c r="D9">
        <v>4.21</v>
      </c>
      <c r="E9">
        <v>93.528999999999996</v>
      </c>
    </row>
    <row r="10" spans="1:142">
      <c r="A10" t="s">
        <v>51</v>
      </c>
      <c r="B10" s="24">
        <v>40101</v>
      </c>
      <c r="C10">
        <v>97.739000000000004</v>
      </c>
      <c r="D10">
        <v>4.24</v>
      </c>
      <c r="E10">
        <v>93.498999999999995</v>
      </c>
    </row>
    <row r="11" spans="1:142">
      <c r="A11" t="s">
        <v>51</v>
      </c>
      <c r="B11" s="24">
        <v>40544</v>
      </c>
      <c r="C11">
        <v>97.739000000000004</v>
      </c>
      <c r="D11">
        <v>4.21</v>
      </c>
      <c r="E11">
        <v>93.528999999999996</v>
      </c>
      <c r="G11" s="37" t="s">
        <v>86</v>
      </c>
      <c r="H11" s="37" t="s">
        <v>118</v>
      </c>
      <c r="I11" s="38" t="s">
        <v>119</v>
      </c>
      <c r="J11" s="39" t="s">
        <v>120</v>
      </c>
      <c r="K11" s="31" t="s">
        <v>121</v>
      </c>
      <c r="L11" s="39" t="s">
        <v>122</v>
      </c>
      <c r="P11" s="37" t="s">
        <v>86</v>
      </c>
      <c r="Q11" s="37" t="s">
        <v>123</v>
      </c>
      <c r="R11" s="37" t="s">
        <v>124</v>
      </c>
    </row>
    <row r="12" spans="1:142">
      <c r="A12" t="s">
        <v>51</v>
      </c>
      <c r="B12" s="24">
        <v>40575</v>
      </c>
      <c r="C12">
        <v>97.739000000000004</v>
      </c>
      <c r="D12">
        <v>4.1900000000000004</v>
      </c>
      <c r="E12">
        <v>93.549000000000007</v>
      </c>
      <c r="G12" s="23" t="s">
        <v>51</v>
      </c>
      <c r="H12">
        <v>87</v>
      </c>
      <c r="I12" s="40">
        <f>H12/11</f>
        <v>7.9090909090909092</v>
      </c>
      <c r="J12">
        <v>3</v>
      </c>
      <c r="K12">
        <v>3</v>
      </c>
      <c r="L12" t="str">
        <f>+IF(K12&gt;=5, "BASSA", IF(AND(I12&gt;=6.5,I12&lt;9),"MEDIA", IF(I12&gt;=9, "ALTA", "BASSA")))</f>
        <v>MEDIA</v>
      </c>
      <c r="M12">
        <v>0</v>
      </c>
      <c r="P12" s="23" t="s">
        <v>51</v>
      </c>
      <c r="Q12" s="41">
        <v>94.484172413793061</v>
      </c>
      <c r="R12" s="41">
        <v>93.495999999999995</v>
      </c>
    </row>
    <row r="13" spans="1:142">
      <c r="A13" t="s">
        <v>51</v>
      </c>
      <c r="B13" s="24">
        <v>40603</v>
      </c>
      <c r="C13">
        <v>97.739000000000004</v>
      </c>
      <c r="D13">
        <v>3.75</v>
      </c>
      <c r="E13">
        <v>93.989000000000004</v>
      </c>
      <c r="G13" s="23" t="s">
        <v>27</v>
      </c>
      <c r="H13">
        <v>130</v>
      </c>
      <c r="I13" s="40">
        <f t="shared" ref="I13:I14" si="0">H13/11</f>
        <v>11.818181818181818</v>
      </c>
      <c r="J13">
        <v>9</v>
      </c>
      <c r="K13">
        <v>0</v>
      </c>
      <c r="L13" t="str">
        <f t="shared" ref="L13:L14" si="1">+IF(K13&gt;=5, "BASSA", IF(AND(I13&gt;=6.5,I13&lt;9),"MEDIA", IF(I13&gt;=9, "ALTA", "BASSA")))</f>
        <v>ALTA</v>
      </c>
      <c r="M13">
        <f>1/3*100</f>
        <v>33.333333333333329</v>
      </c>
      <c r="P13" s="23" t="s">
        <v>27</v>
      </c>
      <c r="Q13" s="41">
        <v>81.345615384615371</v>
      </c>
      <c r="R13" s="41">
        <v>78.340699999999998</v>
      </c>
    </row>
    <row r="14" spans="1:142">
      <c r="A14" t="s">
        <v>51</v>
      </c>
      <c r="B14" s="24">
        <v>40634</v>
      </c>
      <c r="C14">
        <v>97.739000000000004</v>
      </c>
      <c r="D14">
        <v>3.59</v>
      </c>
      <c r="E14">
        <v>94.149000000000001</v>
      </c>
      <c r="G14" s="23" t="s">
        <v>38</v>
      </c>
      <c r="H14">
        <v>129</v>
      </c>
      <c r="I14" s="40">
        <f t="shared" si="0"/>
        <v>11.727272727272727</v>
      </c>
      <c r="J14">
        <v>8</v>
      </c>
      <c r="K14">
        <v>0</v>
      </c>
      <c r="L14" t="str">
        <f t="shared" si="1"/>
        <v>ALTA</v>
      </c>
      <c r="M14">
        <f>2/3*100</f>
        <v>66.666666666666657</v>
      </c>
      <c r="P14" s="23" t="s">
        <v>38</v>
      </c>
      <c r="Q14" s="41">
        <v>93.376914728682138</v>
      </c>
      <c r="R14" s="41">
        <v>90.010800000000003</v>
      </c>
    </row>
    <row r="15" spans="1:142">
      <c r="A15" t="s">
        <v>51</v>
      </c>
      <c r="B15" s="24">
        <v>40664</v>
      </c>
      <c r="C15">
        <v>97.739000000000004</v>
      </c>
      <c r="D15">
        <v>3.67</v>
      </c>
      <c r="E15">
        <v>94.069000000000003</v>
      </c>
    </row>
    <row r="16" spans="1:142">
      <c r="A16" t="s">
        <v>51</v>
      </c>
      <c r="B16" s="24">
        <v>40695</v>
      </c>
      <c r="C16">
        <v>97.739000000000004</v>
      </c>
      <c r="D16">
        <v>3.28</v>
      </c>
      <c r="E16">
        <v>94.459000000000003</v>
      </c>
    </row>
    <row r="17" spans="1:21">
      <c r="A17" t="s">
        <v>51</v>
      </c>
      <c r="B17" s="24">
        <v>40725</v>
      </c>
      <c r="C17">
        <v>97.739000000000004</v>
      </c>
      <c r="D17">
        <v>2.96</v>
      </c>
      <c r="E17">
        <v>94.778999999999996</v>
      </c>
    </row>
    <row r="18" spans="1:21">
      <c r="A18" t="s">
        <v>51</v>
      </c>
      <c r="B18" s="24">
        <v>40787</v>
      </c>
      <c r="C18">
        <v>97.739000000000004</v>
      </c>
      <c r="D18">
        <v>3.27</v>
      </c>
      <c r="E18">
        <v>94.468999999999994</v>
      </c>
    </row>
    <row r="19" spans="1:21">
      <c r="A19" t="s">
        <v>51</v>
      </c>
      <c r="B19" s="24">
        <v>40817</v>
      </c>
      <c r="C19">
        <v>97.739000000000004</v>
      </c>
      <c r="D19">
        <v>3.35</v>
      </c>
      <c r="E19">
        <v>94.388999999999996</v>
      </c>
      <c r="G19" s="21" t="s">
        <v>62</v>
      </c>
      <c r="H19" s="21" t="s">
        <v>63</v>
      </c>
    </row>
    <row r="20" spans="1:21">
      <c r="A20" t="s">
        <v>51</v>
      </c>
      <c r="B20" s="24">
        <v>40848</v>
      </c>
      <c r="C20">
        <v>97.739000000000004</v>
      </c>
      <c r="D20">
        <v>3.54</v>
      </c>
      <c r="E20">
        <v>94.198999999999998</v>
      </c>
      <c r="H20" t="s">
        <v>73</v>
      </c>
      <c r="I20" t="s">
        <v>74</v>
      </c>
      <c r="J20" t="s">
        <v>75</v>
      </c>
      <c r="K20" t="s">
        <v>76</v>
      </c>
      <c r="L20" t="s">
        <v>77</v>
      </c>
      <c r="M20" t="s">
        <v>78</v>
      </c>
      <c r="N20" t="s">
        <v>79</v>
      </c>
      <c r="O20" t="s">
        <v>80</v>
      </c>
      <c r="P20" t="s">
        <v>81</v>
      </c>
      <c r="Q20" t="s">
        <v>82</v>
      </c>
      <c r="R20" t="s">
        <v>83</v>
      </c>
      <c r="S20" t="s">
        <v>85</v>
      </c>
    </row>
    <row r="21" spans="1:21">
      <c r="A21" t="s">
        <v>51</v>
      </c>
      <c r="B21" s="24">
        <v>40926</v>
      </c>
      <c r="C21">
        <v>97.739000000000004</v>
      </c>
      <c r="D21">
        <v>2.17</v>
      </c>
      <c r="E21">
        <v>95.569000000000003</v>
      </c>
      <c r="G21" s="21" t="s">
        <v>86</v>
      </c>
    </row>
    <row r="22" spans="1:21">
      <c r="A22" t="s">
        <v>51</v>
      </c>
      <c r="B22" s="24">
        <v>40957</v>
      </c>
      <c r="C22">
        <v>97.739000000000004</v>
      </c>
      <c r="D22">
        <v>3.41</v>
      </c>
      <c r="E22">
        <v>94.328999999999994</v>
      </c>
      <c r="G22" s="23" t="s">
        <v>51</v>
      </c>
      <c r="H22">
        <v>9</v>
      </c>
      <c r="I22">
        <v>0</v>
      </c>
      <c r="J22">
        <v>10</v>
      </c>
      <c r="K22">
        <v>12</v>
      </c>
      <c r="L22">
        <v>12</v>
      </c>
      <c r="M22">
        <v>12</v>
      </c>
      <c r="N22">
        <v>11</v>
      </c>
      <c r="O22">
        <v>11</v>
      </c>
      <c r="P22">
        <v>10</v>
      </c>
      <c r="Q22">
        <v>0</v>
      </c>
      <c r="R22">
        <v>0</v>
      </c>
      <c r="S22">
        <v>87</v>
      </c>
    </row>
    <row r="23" spans="1:21">
      <c r="A23" t="s">
        <v>51</v>
      </c>
      <c r="B23" s="24">
        <v>40986</v>
      </c>
      <c r="C23">
        <v>97.739000000000004</v>
      </c>
      <c r="D23">
        <v>3.51</v>
      </c>
      <c r="E23">
        <v>94.228999999999999</v>
      </c>
      <c r="G23" s="23" t="s">
        <v>27</v>
      </c>
      <c r="H23">
        <v>11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11</v>
      </c>
      <c r="Q23">
        <v>12</v>
      </c>
      <c r="R23">
        <v>12</v>
      </c>
      <c r="S23">
        <v>130</v>
      </c>
    </row>
    <row r="24" spans="1:21">
      <c r="A24" t="s">
        <v>51</v>
      </c>
      <c r="B24" s="24">
        <v>41017</v>
      </c>
      <c r="C24">
        <v>97.739000000000004</v>
      </c>
      <c r="D24">
        <v>3.46</v>
      </c>
      <c r="E24">
        <v>94.278999999999996</v>
      </c>
      <c r="G24" s="23" t="s">
        <v>38</v>
      </c>
      <c r="H24">
        <v>11</v>
      </c>
      <c r="I24">
        <v>11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11</v>
      </c>
      <c r="Q24">
        <v>12</v>
      </c>
      <c r="R24">
        <v>12</v>
      </c>
      <c r="S24">
        <v>129</v>
      </c>
    </row>
    <row r="25" spans="1:21">
      <c r="A25" t="s">
        <v>51</v>
      </c>
      <c r="B25" s="24">
        <v>41047</v>
      </c>
      <c r="C25">
        <v>97.739000000000004</v>
      </c>
      <c r="D25">
        <v>3.44</v>
      </c>
      <c r="E25">
        <v>94.299000000000007</v>
      </c>
      <c r="G25" s="23" t="s">
        <v>85</v>
      </c>
      <c r="H25">
        <v>31</v>
      </c>
      <c r="I25">
        <v>23</v>
      </c>
      <c r="J25">
        <v>34</v>
      </c>
      <c r="K25">
        <v>36</v>
      </c>
      <c r="L25">
        <v>36</v>
      </c>
      <c r="M25">
        <v>36</v>
      </c>
      <c r="N25">
        <v>35</v>
      </c>
      <c r="O25">
        <v>35</v>
      </c>
      <c r="P25">
        <v>32</v>
      </c>
      <c r="Q25">
        <v>24</v>
      </c>
      <c r="R25">
        <v>24</v>
      </c>
      <c r="S25">
        <v>346</v>
      </c>
    </row>
    <row r="26" spans="1:21">
      <c r="A26" t="s">
        <v>51</v>
      </c>
      <c r="B26" s="24">
        <v>41078</v>
      </c>
      <c r="C26">
        <v>97.739000000000004</v>
      </c>
      <c r="D26">
        <v>2.81</v>
      </c>
      <c r="E26">
        <v>94.929000000000002</v>
      </c>
    </row>
    <row r="27" spans="1:21">
      <c r="A27" t="s">
        <v>51</v>
      </c>
      <c r="B27" s="24">
        <v>41108</v>
      </c>
      <c r="C27">
        <v>97.739000000000004</v>
      </c>
      <c r="D27">
        <v>2.76</v>
      </c>
      <c r="E27">
        <v>94.978999999999999</v>
      </c>
    </row>
    <row r="28" spans="1:21">
      <c r="A28" t="s">
        <v>51</v>
      </c>
      <c r="B28" s="24">
        <v>41139</v>
      </c>
      <c r="C28">
        <v>97.739000000000004</v>
      </c>
      <c r="D28">
        <v>2.66</v>
      </c>
      <c r="E28">
        <v>95.078999999999994</v>
      </c>
      <c r="G28" s="36"/>
      <c r="H28" s="36" t="s">
        <v>116</v>
      </c>
      <c r="I28" s="36" t="s">
        <v>73</v>
      </c>
      <c r="J28" s="36" t="s">
        <v>74</v>
      </c>
      <c r="K28" s="36" t="s">
        <v>75</v>
      </c>
      <c r="L28" s="36" t="s">
        <v>76</v>
      </c>
      <c r="M28" s="36" t="s">
        <v>77</v>
      </c>
      <c r="N28" s="36" t="s">
        <v>78</v>
      </c>
      <c r="O28" s="36" t="s">
        <v>79</v>
      </c>
      <c r="P28" s="36" t="s">
        <v>80</v>
      </c>
      <c r="Q28" s="36" t="s">
        <v>81</v>
      </c>
      <c r="R28" s="36" t="s">
        <v>82</v>
      </c>
      <c r="S28" s="36" t="s">
        <v>83</v>
      </c>
      <c r="T28" s="36" t="s">
        <v>117</v>
      </c>
    </row>
    <row r="29" spans="1:21">
      <c r="A29" t="s">
        <v>51</v>
      </c>
      <c r="B29" s="24">
        <v>41182</v>
      </c>
      <c r="C29">
        <v>97.739000000000004</v>
      </c>
      <c r="D29">
        <v>2.69</v>
      </c>
      <c r="E29">
        <v>95.049000000000007</v>
      </c>
      <c r="G29" s="37" t="s">
        <v>86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1" t="s">
        <v>120</v>
      </c>
    </row>
    <row r="30" spans="1:21">
      <c r="A30" t="s">
        <v>51</v>
      </c>
      <c r="B30" s="24">
        <v>41213</v>
      </c>
      <c r="C30">
        <v>97.739000000000004</v>
      </c>
      <c r="D30">
        <v>2.93</v>
      </c>
      <c r="E30">
        <v>94.808999999999997</v>
      </c>
      <c r="G30" s="23" t="s">
        <v>51</v>
      </c>
      <c r="H30">
        <v>0</v>
      </c>
      <c r="I30">
        <v>9</v>
      </c>
      <c r="J30">
        <v>0</v>
      </c>
      <c r="K30">
        <v>10</v>
      </c>
      <c r="L30">
        <v>12</v>
      </c>
      <c r="M30">
        <v>12</v>
      </c>
      <c r="N30">
        <v>12</v>
      </c>
      <c r="O30">
        <v>11</v>
      </c>
      <c r="P30">
        <v>11</v>
      </c>
      <c r="Q30">
        <v>10</v>
      </c>
      <c r="R30">
        <v>0</v>
      </c>
      <c r="S30">
        <v>0</v>
      </c>
      <c r="T30">
        <v>0</v>
      </c>
      <c r="U30">
        <f>+COUNTIF(I30:S30, "=12")</f>
        <v>3</v>
      </c>
    </row>
    <row r="31" spans="1:21">
      <c r="A31" t="s">
        <v>51</v>
      </c>
      <c r="B31" s="24">
        <v>41243</v>
      </c>
      <c r="C31">
        <v>97.739000000000004</v>
      </c>
      <c r="D31">
        <v>2.74</v>
      </c>
      <c r="E31">
        <v>94.998999999999995</v>
      </c>
      <c r="G31" s="23" t="s">
        <v>27</v>
      </c>
      <c r="H31">
        <v>0</v>
      </c>
      <c r="I31">
        <v>11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v>12</v>
      </c>
      <c r="Q31">
        <v>11</v>
      </c>
      <c r="R31">
        <v>12</v>
      </c>
      <c r="S31">
        <v>12</v>
      </c>
      <c r="T31">
        <v>0</v>
      </c>
      <c r="U31">
        <f t="shared" ref="U31:U32" si="2">+COUNTIF(I31:S31, "=12")</f>
        <v>9</v>
      </c>
    </row>
    <row r="32" spans="1:21">
      <c r="A32" t="s">
        <v>51</v>
      </c>
      <c r="B32" s="24">
        <v>41274</v>
      </c>
      <c r="C32">
        <v>97.739000000000004</v>
      </c>
      <c r="D32">
        <v>2.87</v>
      </c>
      <c r="E32">
        <v>94.869</v>
      </c>
      <c r="G32" s="23" t="s">
        <v>38</v>
      </c>
      <c r="H32">
        <v>0</v>
      </c>
      <c r="I32">
        <v>11</v>
      </c>
      <c r="J32">
        <v>11</v>
      </c>
      <c r="K32">
        <v>12</v>
      </c>
      <c r="L32">
        <v>12</v>
      </c>
      <c r="M32">
        <v>12</v>
      </c>
      <c r="N32">
        <v>12</v>
      </c>
      <c r="O32">
        <v>12</v>
      </c>
      <c r="P32">
        <v>12</v>
      </c>
      <c r="Q32">
        <v>11</v>
      </c>
      <c r="R32">
        <v>12</v>
      </c>
      <c r="S32">
        <v>12</v>
      </c>
      <c r="T32">
        <v>0</v>
      </c>
      <c r="U32">
        <f t="shared" si="2"/>
        <v>8</v>
      </c>
    </row>
    <row r="33" spans="1:5">
      <c r="A33" t="s">
        <v>51</v>
      </c>
      <c r="B33" s="24">
        <v>41278</v>
      </c>
      <c r="C33">
        <v>97.739000000000004</v>
      </c>
      <c r="D33">
        <v>2.81</v>
      </c>
      <c r="E33">
        <v>94.929000000000002</v>
      </c>
    </row>
    <row r="34" spans="1:5">
      <c r="A34" t="s">
        <v>51</v>
      </c>
      <c r="B34" s="24">
        <v>41323</v>
      </c>
      <c r="C34">
        <v>97.739000000000004</v>
      </c>
      <c r="D34">
        <v>2.95</v>
      </c>
      <c r="E34">
        <v>94.789000000000001</v>
      </c>
    </row>
    <row r="35" spans="1:5">
      <c r="A35" t="s">
        <v>51</v>
      </c>
      <c r="B35" s="24">
        <v>41340</v>
      </c>
      <c r="C35">
        <v>97.739000000000004</v>
      </c>
      <c r="D35">
        <v>3.07</v>
      </c>
      <c r="E35">
        <v>94.668999999999997</v>
      </c>
    </row>
    <row r="36" spans="1:5">
      <c r="A36" t="s">
        <v>51</v>
      </c>
      <c r="B36" s="24">
        <v>41382</v>
      </c>
      <c r="C36">
        <v>97.739000000000004</v>
      </c>
      <c r="D36">
        <v>3</v>
      </c>
      <c r="E36">
        <v>94.739000000000004</v>
      </c>
    </row>
    <row r="37" spans="1:5">
      <c r="A37" t="s">
        <v>51</v>
      </c>
      <c r="B37" s="24">
        <v>41408</v>
      </c>
      <c r="C37">
        <v>97.739000000000004</v>
      </c>
      <c r="D37">
        <v>2.63</v>
      </c>
      <c r="E37">
        <v>95.108999999999995</v>
      </c>
    </row>
    <row r="38" spans="1:5">
      <c r="A38" t="s">
        <v>51</v>
      </c>
      <c r="B38" s="24">
        <v>41444</v>
      </c>
      <c r="C38">
        <v>97.739000000000004</v>
      </c>
      <c r="D38">
        <v>2.64</v>
      </c>
      <c r="E38">
        <v>95.099000000000004</v>
      </c>
    </row>
    <row r="39" spans="1:5">
      <c r="A39" t="s">
        <v>51</v>
      </c>
      <c r="B39" s="24">
        <v>41456</v>
      </c>
      <c r="C39">
        <v>97.739000000000004</v>
      </c>
      <c r="D39">
        <v>2.57</v>
      </c>
      <c r="E39">
        <v>95.168999999999997</v>
      </c>
    </row>
    <row r="40" spans="1:5">
      <c r="A40" t="s">
        <v>51</v>
      </c>
      <c r="B40" s="24">
        <v>41487</v>
      </c>
      <c r="C40">
        <v>97.739000000000004</v>
      </c>
      <c r="D40">
        <v>2.5099999999999998</v>
      </c>
      <c r="E40">
        <v>95.228999999999999</v>
      </c>
    </row>
    <row r="41" spans="1:5">
      <c r="A41" t="s">
        <v>51</v>
      </c>
      <c r="B41" s="24">
        <v>41518</v>
      </c>
      <c r="C41">
        <v>97.739000000000004</v>
      </c>
      <c r="D41">
        <v>2.74</v>
      </c>
      <c r="E41">
        <v>94.998999999999995</v>
      </c>
    </row>
    <row r="42" spans="1:5">
      <c r="A42" t="s">
        <v>51</v>
      </c>
      <c r="B42" s="24">
        <v>41548</v>
      </c>
      <c r="C42">
        <v>97.739000000000004</v>
      </c>
      <c r="D42">
        <v>2.66</v>
      </c>
      <c r="E42">
        <v>95.078999999999994</v>
      </c>
    </row>
    <row r="43" spans="1:5">
      <c r="A43" t="s">
        <v>51</v>
      </c>
      <c r="B43" s="24">
        <v>41579</v>
      </c>
      <c r="C43">
        <v>97.739000000000004</v>
      </c>
      <c r="D43">
        <v>2.71</v>
      </c>
      <c r="E43">
        <v>95.028999999999996</v>
      </c>
    </row>
    <row r="44" spans="1:5">
      <c r="A44" t="s">
        <v>51</v>
      </c>
      <c r="B44" s="24">
        <v>41628</v>
      </c>
      <c r="C44">
        <v>97.739000000000004</v>
      </c>
      <c r="D44">
        <v>2.63</v>
      </c>
      <c r="E44">
        <v>95.108999999999995</v>
      </c>
    </row>
    <row r="45" spans="1:5">
      <c r="A45" t="s">
        <v>51</v>
      </c>
      <c r="B45" s="24">
        <v>41654</v>
      </c>
      <c r="C45">
        <v>97.739000000000004</v>
      </c>
      <c r="D45">
        <v>2.54</v>
      </c>
      <c r="E45">
        <v>95.198999999999998</v>
      </c>
    </row>
    <row r="46" spans="1:5">
      <c r="A46" t="s">
        <v>51</v>
      </c>
      <c r="B46" s="24">
        <v>41685</v>
      </c>
      <c r="C46">
        <v>97.739000000000004</v>
      </c>
      <c r="D46">
        <v>2.62</v>
      </c>
      <c r="E46">
        <v>95.119</v>
      </c>
    </row>
    <row r="47" spans="1:5">
      <c r="A47" t="s">
        <v>51</v>
      </c>
      <c r="B47" s="24">
        <v>41713</v>
      </c>
      <c r="C47">
        <v>97.739000000000004</v>
      </c>
      <c r="D47">
        <v>2.81</v>
      </c>
      <c r="E47">
        <v>94.929000000000002</v>
      </c>
    </row>
    <row r="48" spans="1:5">
      <c r="A48" t="s">
        <v>51</v>
      </c>
      <c r="B48" s="24">
        <v>41744</v>
      </c>
      <c r="C48">
        <v>97.739000000000004</v>
      </c>
      <c r="D48">
        <v>3.19</v>
      </c>
      <c r="E48">
        <v>94.549000000000007</v>
      </c>
    </row>
    <row r="49" spans="1:5">
      <c r="A49" t="s">
        <v>51</v>
      </c>
      <c r="B49" s="24">
        <v>41774</v>
      </c>
      <c r="C49">
        <v>97.739000000000004</v>
      </c>
      <c r="D49">
        <v>3.21</v>
      </c>
      <c r="E49">
        <v>94.528999999999996</v>
      </c>
    </row>
    <row r="50" spans="1:5">
      <c r="A50" t="s">
        <v>51</v>
      </c>
      <c r="B50" s="24">
        <v>41805</v>
      </c>
      <c r="C50">
        <v>97.739000000000004</v>
      </c>
      <c r="D50">
        <v>2.97</v>
      </c>
      <c r="E50">
        <v>94.769000000000005</v>
      </c>
    </row>
    <row r="51" spans="1:5">
      <c r="A51" t="s">
        <v>51</v>
      </c>
      <c r="B51" s="24">
        <v>41821</v>
      </c>
      <c r="C51">
        <v>97.739000000000004</v>
      </c>
      <c r="D51">
        <v>2.86</v>
      </c>
      <c r="E51">
        <v>94.879000000000005</v>
      </c>
    </row>
    <row r="52" spans="1:5">
      <c r="A52" t="s">
        <v>51</v>
      </c>
      <c r="B52" s="24">
        <v>41852</v>
      </c>
      <c r="C52">
        <v>97.739000000000004</v>
      </c>
      <c r="D52">
        <v>2.68</v>
      </c>
      <c r="E52">
        <v>95.058999999999997</v>
      </c>
    </row>
    <row r="53" spans="1:5">
      <c r="A53" t="s">
        <v>51</v>
      </c>
      <c r="B53" s="24">
        <v>41883</v>
      </c>
      <c r="C53">
        <v>97.739000000000004</v>
      </c>
      <c r="D53">
        <v>2.9</v>
      </c>
      <c r="E53">
        <v>94.838999999999999</v>
      </c>
    </row>
    <row r="54" spans="1:5">
      <c r="A54" t="s">
        <v>51</v>
      </c>
      <c r="B54" s="24">
        <v>41913</v>
      </c>
      <c r="C54">
        <v>97.739000000000004</v>
      </c>
      <c r="D54">
        <v>2.75</v>
      </c>
      <c r="E54">
        <v>94.989000000000004</v>
      </c>
    </row>
    <row r="55" spans="1:5">
      <c r="A55" t="s">
        <v>51</v>
      </c>
      <c r="B55" s="24">
        <v>41944</v>
      </c>
      <c r="C55">
        <v>97.739000000000004</v>
      </c>
      <c r="D55">
        <v>2.56</v>
      </c>
      <c r="E55">
        <v>95.179000000000002</v>
      </c>
    </row>
    <row r="56" spans="1:5">
      <c r="A56" t="s">
        <v>51</v>
      </c>
      <c r="B56" s="24">
        <v>41974</v>
      </c>
      <c r="C56">
        <v>97.739000000000004</v>
      </c>
      <c r="D56">
        <v>2.61</v>
      </c>
      <c r="E56">
        <v>95.129000000000005</v>
      </c>
    </row>
    <row r="57" spans="1:5">
      <c r="A57" t="s">
        <v>51</v>
      </c>
      <c r="B57" s="24">
        <v>42005</v>
      </c>
      <c r="C57">
        <v>97.739000000000004</v>
      </c>
      <c r="D57">
        <v>3.08</v>
      </c>
      <c r="E57">
        <v>94.659000000000006</v>
      </c>
    </row>
    <row r="58" spans="1:5">
      <c r="A58" t="s">
        <v>51</v>
      </c>
      <c r="B58" s="24">
        <v>42036</v>
      </c>
      <c r="C58">
        <v>97.739000000000004</v>
      </c>
      <c r="D58">
        <v>2.94</v>
      </c>
      <c r="E58">
        <v>94.799000000000007</v>
      </c>
    </row>
    <row r="59" spans="1:5">
      <c r="A59" t="s">
        <v>51</v>
      </c>
      <c r="B59" s="24">
        <v>42064</v>
      </c>
      <c r="C59">
        <v>97.739000000000004</v>
      </c>
      <c r="D59">
        <v>3.07</v>
      </c>
      <c r="E59">
        <v>94.668999999999997</v>
      </c>
    </row>
    <row r="60" spans="1:5">
      <c r="A60" t="s">
        <v>51</v>
      </c>
      <c r="B60" s="24">
        <v>42095</v>
      </c>
      <c r="C60">
        <v>97.739000000000004</v>
      </c>
      <c r="D60">
        <v>3.21</v>
      </c>
      <c r="E60">
        <v>94.528999999999996</v>
      </c>
    </row>
    <row r="61" spans="1:5">
      <c r="A61" t="s">
        <v>51</v>
      </c>
      <c r="B61" s="24">
        <v>42125</v>
      </c>
      <c r="C61">
        <v>97.739000000000004</v>
      </c>
      <c r="D61">
        <v>3.14</v>
      </c>
      <c r="E61">
        <v>94.599000000000004</v>
      </c>
    </row>
    <row r="62" spans="1:5">
      <c r="A62" t="s">
        <v>51</v>
      </c>
      <c r="B62" s="24">
        <v>42156</v>
      </c>
      <c r="C62">
        <v>97.739000000000004</v>
      </c>
      <c r="D62">
        <v>2.63</v>
      </c>
      <c r="E62">
        <v>95.108999999999995</v>
      </c>
    </row>
    <row r="63" spans="1:5">
      <c r="A63" t="s">
        <v>51</v>
      </c>
      <c r="B63" s="24">
        <v>42186</v>
      </c>
      <c r="C63">
        <v>97.739000000000004</v>
      </c>
      <c r="D63">
        <v>2.59</v>
      </c>
      <c r="E63">
        <v>95.149000000000001</v>
      </c>
    </row>
    <row r="64" spans="1:5">
      <c r="A64" t="s">
        <v>51</v>
      </c>
      <c r="B64" s="24">
        <v>42248</v>
      </c>
      <c r="C64">
        <v>97.739000000000004</v>
      </c>
      <c r="D64">
        <v>2.71</v>
      </c>
      <c r="E64">
        <v>95.028999999999996</v>
      </c>
    </row>
    <row r="65" spans="1:5">
      <c r="A65" t="s">
        <v>51</v>
      </c>
      <c r="B65" s="24">
        <v>42278</v>
      </c>
      <c r="C65">
        <v>97.739000000000004</v>
      </c>
      <c r="D65">
        <v>2.98</v>
      </c>
      <c r="E65">
        <v>94.759</v>
      </c>
    </row>
    <row r="66" spans="1:5">
      <c r="A66" t="s">
        <v>51</v>
      </c>
      <c r="B66" s="24">
        <v>42309</v>
      </c>
      <c r="C66">
        <v>97.739000000000004</v>
      </c>
      <c r="D66">
        <v>2.87</v>
      </c>
      <c r="E66">
        <v>94.869</v>
      </c>
    </row>
    <row r="67" spans="1:5">
      <c r="A67" t="s">
        <v>51</v>
      </c>
      <c r="B67" s="24">
        <v>42339</v>
      </c>
      <c r="C67">
        <v>97.739000000000004</v>
      </c>
      <c r="D67">
        <v>2.81</v>
      </c>
      <c r="E67">
        <v>94.929000000000002</v>
      </c>
    </row>
    <row r="68" spans="1:5">
      <c r="A68" t="s">
        <v>51</v>
      </c>
      <c r="B68" s="24">
        <v>42370</v>
      </c>
      <c r="C68">
        <v>97.739000000000004</v>
      </c>
      <c r="D68">
        <v>3.37</v>
      </c>
      <c r="E68">
        <v>94.369</v>
      </c>
    </row>
    <row r="69" spans="1:5">
      <c r="A69" t="s">
        <v>51</v>
      </c>
      <c r="B69" s="24">
        <v>42401</v>
      </c>
      <c r="C69">
        <v>97.739000000000004</v>
      </c>
      <c r="D69">
        <v>3.15</v>
      </c>
      <c r="E69">
        <v>94.588999999999999</v>
      </c>
    </row>
    <row r="70" spans="1:5">
      <c r="A70" t="s">
        <v>51</v>
      </c>
      <c r="B70" s="24">
        <v>42430</v>
      </c>
      <c r="C70">
        <v>97.739000000000004</v>
      </c>
      <c r="D70">
        <v>3.2</v>
      </c>
      <c r="E70">
        <v>94.539000000000001</v>
      </c>
    </row>
    <row r="71" spans="1:5">
      <c r="A71" t="s">
        <v>51</v>
      </c>
      <c r="B71" s="24">
        <v>42461</v>
      </c>
      <c r="C71">
        <v>97.739000000000004</v>
      </c>
      <c r="D71">
        <v>3.29</v>
      </c>
      <c r="E71">
        <v>94.448999999999998</v>
      </c>
    </row>
    <row r="72" spans="1:5">
      <c r="A72" t="s">
        <v>51</v>
      </c>
      <c r="B72" s="24">
        <v>42491</v>
      </c>
      <c r="C72">
        <v>97.739000000000004</v>
      </c>
      <c r="D72">
        <v>3.11</v>
      </c>
      <c r="E72">
        <v>94.629000000000005</v>
      </c>
    </row>
    <row r="73" spans="1:5">
      <c r="A73" t="s">
        <v>51</v>
      </c>
      <c r="B73" s="24">
        <v>42522</v>
      </c>
      <c r="C73">
        <v>97.739000000000004</v>
      </c>
      <c r="D73">
        <v>2.95</v>
      </c>
      <c r="E73">
        <v>94.789000000000001</v>
      </c>
    </row>
    <row r="74" spans="1:5">
      <c r="A74" t="s">
        <v>51</v>
      </c>
      <c r="B74" s="24">
        <v>42552</v>
      </c>
      <c r="C74">
        <v>97.739000000000004</v>
      </c>
      <c r="D74">
        <v>3.25</v>
      </c>
      <c r="E74">
        <v>94.489000000000004</v>
      </c>
    </row>
    <row r="75" spans="1:5">
      <c r="A75" t="s">
        <v>51</v>
      </c>
      <c r="B75" s="24">
        <v>42583</v>
      </c>
      <c r="C75">
        <v>97.739000000000004</v>
      </c>
      <c r="D75">
        <v>2.87</v>
      </c>
      <c r="E75">
        <v>94.869</v>
      </c>
    </row>
    <row r="76" spans="1:5">
      <c r="A76" t="s">
        <v>51</v>
      </c>
      <c r="B76" s="24">
        <v>42614</v>
      </c>
      <c r="C76">
        <v>97.739000000000004</v>
      </c>
      <c r="D76">
        <v>2.72</v>
      </c>
      <c r="E76">
        <v>95.019000000000005</v>
      </c>
    </row>
    <row r="77" spans="1:5">
      <c r="A77" t="s">
        <v>51</v>
      </c>
      <c r="B77" s="24">
        <v>42644</v>
      </c>
      <c r="C77">
        <v>97.739000000000004</v>
      </c>
      <c r="D77">
        <v>2.93</v>
      </c>
      <c r="E77">
        <v>94.808999999999997</v>
      </c>
    </row>
    <row r="78" spans="1:5">
      <c r="A78" t="s">
        <v>51</v>
      </c>
      <c r="B78" s="24">
        <v>42675</v>
      </c>
      <c r="C78">
        <v>97.739000000000004</v>
      </c>
      <c r="D78">
        <v>2.82</v>
      </c>
      <c r="E78">
        <v>94.918999999999997</v>
      </c>
    </row>
    <row r="79" spans="1:5">
      <c r="A79" t="s">
        <v>51</v>
      </c>
      <c r="B79" s="24">
        <v>42736</v>
      </c>
      <c r="C79">
        <v>97.739000000000004</v>
      </c>
      <c r="D79">
        <v>3.75</v>
      </c>
      <c r="E79">
        <v>93.989000000000004</v>
      </c>
    </row>
    <row r="80" spans="1:5">
      <c r="A80" t="s">
        <v>51</v>
      </c>
      <c r="B80" s="24">
        <v>42767</v>
      </c>
      <c r="C80">
        <v>97.739000000000004</v>
      </c>
      <c r="D80">
        <v>3.91</v>
      </c>
      <c r="E80">
        <v>93.828999999999994</v>
      </c>
    </row>
    <row r="81" spans="1:5">
      <c r="A81" t="s">
        <v>51</v>
      </c>
      <c r="B81" s="24">
        <v>42795</v>
      </c>
      <c r="C81">
        <v>97.739000000000004</v>
      </c>
      <c r="D81">
        <v>4</v>
      </c>
      <c r="E81">
        <v>93.739000000000004</v>
      </c>
    </row>
    <row r="82" spans="1:5">
      <c r="A82" t="s">
        <v>51</v>
      </c>
      <c r="B82" s="24">
        <v>42826</v>
      </c>
      <c r="C82">
        <v>97.739000000000004</v>
      </c>
      <c r="D82">
        <v>4.2</v>
      </c>
      <c r="E82">
        <v>93.539000000000001</v>
      </c>
    </row>
    <row r="83" spans="1:5">
      <c r="A83" t="s">
        <v>51</v>
      </c>
      <c r="B83" s="24">
        <v>42856</v>
      </c>
      <c r="C83">
        <v>97.739000000000004</v>
      </c>
      <c r="D83">
        <v>4.5</v>
      </c>
      <c r="E83">
        <v>93.239000000000004</v>
      </c>
    </row>
    <row r="84" spans="1:5">
      <c r="A84" t="s">
        <v>51</v>
      </c>
      <c r="B84" s="24">
        <v>42887</v>
      </c>
      <c r="C84">
        <v>97.739000000000004</v>
      </c>
      <c r="D84">
        <v>4.9000000000000004</v>
      </c>
      <c r="E84">
        <v>92.838999999999999</v>
      </c>
    </row>
    <row r="85" spans="1:5">
      <c r="A85" t="s">
        <v>51</v>
      </c>
      <c r="B85" s="24">
        <v>42948</v>
      </c>
      <c r="C85">
        <v>97.739000000000004</v>
      </c>
      <c r="D85">
        <v>4.9800000000000004</v>
      </c>
      <c r="E85">
        <v>92.759</v>
      </c>
    </row>
    <row r="86" spans="1:5">
      <c r="A86" t="s">
        <v>51</v>
      </c>
      <c r="B86" s="24">
        <v>42979</v>
      </c>
      <c r="C86">
        <v>97.739000000000004</v>
      </c>
      <c r="D86">
        <v>3.95</v>
      </c>
      <c r="E86">
        <v>93.789000000000001</v>
      </c>
    </row>
    <row r="87" spans="1:5">
      <c r="A87" t="s">
        <v>51</v>
      </c>
      <c r="B87" s="24">
        <v>43009</v>
      </c>
      <c r="C87">
        <v>97.739000000000004</v>
      </c>
      <c r="D87">
        <v>3.76</v>
      </c>
      <c r="E87">
        <v>93.978999999999999</v>
      </c>
    </row>
    <row r="88" spans="1:5">
      <c r="A88" t="s">
        <v>51</v>
      </c>
      <c r="B88" s="24">
        <v>43040</v>
      </c>
      <c r="C88">
        <v>97.739000000000004</v>
      </c>
      <c r="D88">
        <v>3.8</v>
      </c>
      <c r="E88">
        <v>93.938999999999993</v>
      </c>
    </row>
    <row r="89" spans="1:5">
      <c r="A89" t="s">
        <v>27</v>
      </c>
      <c r="B89" s="24">
        <v>39814</v>
      </c>
      <c r="C89">
        <v>86.921999999999997</v>
      </c>
      <c r="D89">
        <v>4.33</v>
      </c>
      <c r="E89">
        <v>82.591999999999999</v>
      </c>
    </row>
    <row r="90" spans="1:5">
      <c r="A90" t="s">
        <v>27</v>
      </c>
      <c r="B90" s="24">
        <v>39845</v>
      </c>
      <c r="C90">
        <v>86.921999999999997</v>
      </c>
      <c r="D90">
        <v>5.47</v>
      </c>
      <c r="E90">
        <v>81.451999999999998</v>
      </c>
    </row>
    <row r="91" spans="1:5">
      <c r="A91" t="s">
        <v>27</v>
      </c>
      <c r="B91" s="24">
        <v>39873</v>
      </c>
      <c r="C91">
        <v>86.921999999999997</v>
      </c>
      <c r="D91">
        <v>5.6</v>
      </c>
      <c r="E91">
        <v>81.322000000000003</v>
      </c>
    </row>
    <row r="92" spans="1:5">
      <c r="A92" t="s">
        <v>27</v>
      </c>
      <c r="B92" s="24">
        <v>39904</v>
      </c>
      <c r="C92">
        <v>86.921999999999997</v>
      </c>
      <c r="D92">
        <v>5.78</v>
      </c>
      <c r="E92">
        <v>81.141999999999996</v>
      </c>
    </row>
    <row r="93" spans="1:5">
      <c r="A93" t="s">
        <v>27</v>
      </c>
      <c r="B93" s="24">
        <v>39934</v>
      </c>
      <c r="C93">
        <v>86.921999999999997</v>
      </c>
      <c r="D93">
        <v>5.67</v>
      </c>
      <c r="E93">
        <v>81.251999999999995</v>
      </c>
    </row>
    <row r="94" spans="1:5">
      <c r="A94" t="s">
        <v>27</v>
      </c>
      <c r="B94" s="24">
        <v>39965</v>
      </c>
      <c r="C94">
        <v>86.921999999999997</v>
      </c>
      <c r="D94">
        <v>4.83</v>
      </c>
      <c r="E94">
        <v>82.091999999999999</v>
      </c>
    </row>
    <row r="95" spans="1:5">
      <c r="A95" t="s">
        <v>27</v>
      </c>
      <c r="B95" s="24">
        <v>39995</v>
      </c>
      <c r="C95">
        <v>86.921999999999997</v>
      </c>
      <c r="D95">
        <v>5.88</v>
      </c>
      <c r="E95">
        <v>81.042000000000002</v>
      </c>
    </row>
    <row r="96" spans="1:5">
      <c r="A96" t="s">
        <v>27</v>
      </c>
      <c r="B96" s="24">
        <v>40026</v>
      </c>
      <c r="C96">
        <v>86.921999999999997</v>
      </c>
      <c r="D96">
        <v>5.95</v>
      </c>
      <c r="E96">
        <v>80.971999999999994</v>
      </c>
    </row>
    <row r="97" spans="1:5">
      <c r="A97" t="s">
        <v>27</v>
      </c>
      <c r="B97" s="24">
        <v>40057</v>
      </c>
      <c r="C97">
        <v>86.921999999999997</v>
      </c>
      <c r="D97">
        <v>4.7</v>
      </c>
      <c r="E97">
        <v>82.221999999999994</v>
      </c>
    </row>
    <row r="98" spans="1:5">
      <c r="A98" t="s">
        <v>27</v>
      </c>
      <c r="B98" s="24">
        <v>40087</v>
      </c>
      <c r="C98">
        <v>86.921999999999997</v>
      </c>
      <c r="D98">
        <v>6.8</v>
      </c>
      <c r="E98">
        <v>80.122</v>
      </c>
    </row>
    <row r="99" spans="1:5">
      <c r="A99" t="s">
        <v>27</v>
      </c>
      <c r="B99" s="24">
        <v>40148</v>
      </c>
      <c r="C99">
        <v>86.921999999999997</v>
      </c>
      <c r="D99">
        <v>5.63</v>
      </c>
      <c r="E99">
        <v>81.292000000000002</v>
      </c>
    </row>
    <row r="100" spans="1:5">
      <c r="A100" t="s">
        <v>27</v>
      </c>
      <c r="B100" s="24">
        <v>40179</v>
      </c>
      <c r="C100">
        <v>86.921999999999997</v>
      </c>
      <c r="D100">
        <v>5.8</v>
      </c>
      <c r="E100">
        <v>81.122</v>
      </c>
    </row>
    <row r="101" spans="1:5">
      <c r="A101" t="s">
        <v>27</v>
      </c>
      <c r="B101" s="24">
        <v>40210</v>
      </c>
      <c r="C101">
        <v>86.921999999999997</v>
      </c>
      <c r="D101">
        <v>5.8</v>
      </c>
      <c r="E101">
        <v>81.122</v>
      </c>
    </row>
    <row r="102" spans="1:5">
      <c r="A102" t="s">
        <v>27</v>
      </c>
      <c r="B102" s="24">
        <v>40238</v>
      </c>
      <c r="C102">
        <v>86.921999999999997</v>
      </c>
      <c r="D102">
        <v>5.2</v>
      </c>
      <c r="E102">
        <v>81.721999999999994</v>
      </c>
    </row>
    <row r="103" spans="1:5">
      <c r="A103" t="s">
        <v>27</v>
      </c>
      <c r="B103" s="24">
        <v>40269</v>
      </c>
      <c r="C103">
        <v>86.921999999999997</v>
      </c>
      <c r="D103">
        <v>5.3</v>
      </c>
      <c r="E103">
        <v>81.622</v>
      </c>
    </row>
    <row r="104" spans="1:5">
      <c r="A104" t="s">
        <v>27</v>
      </c>
      <c r="B104" s="24">
        <v>40299</v>
      </c>
      <c r="C104">
        <v>86.921999999999997</v>
      </c>
      <c r="D104">
        <v>5.25</v>
      </c>
      <c r="E104">
        <v>81.671999999999997</v>
      </c>
    </row>
    <row r="105" spans="1:5">
      <c r="A105" t="s">
        <v>27</v>
      </c>
      <c r="B105" s="24">
        <v>40330</v>
      </c>
      <c r="C105">
        <v>86.921999999999997</v>
      </c>
      <c r="D105">
        <v>5.5</v>
      </c>
      <c r="E105">
        <v>81.421999999999997</v>
      </c>
    </row>
    <row r="106" spans="1:5">
      <c r="A106" t="s">
        <v>27</v>
      </c>
      <c r="B106" s="24">
        <v>40360</v>
      </c>
      <c r="C106">
        <v>86.921999999999997</v>
      </c>
      <c r="D106">
        <v>5.3</v>
      </c>
      <c r="E106">
        <v>81.622</v>
      </c>
    </row>
    <row r="107" spans="1:5">
      <c r="A107" t="s">
        <v>27</v>
      </c>
      <c r="B107" s="24">
        <v>40391</v>
      </c>
      <c r="C107">
        <v>86.921999999999997</v>
      </c>
      <c r="D107">
        <v>5.26</v>
      </c>
      <c r="E107">
        <v>81.662000000000006</v>
      </c>
    </row>
    <row r="108" spans="1:5">
      <c r="A108" t="s">
        <v>27</v>
      </c>
      <c r="B108" s="24">
        <v>40422</v>
      </c>
      <c r="C108">
        <v>86.921999999999997</v>
      </c>
      <c r="D108">
        <v>5.5</v>
      </c>
      <c r="E108">
        <v>81.421999999999997</v>
      </c>
    </row>
    <row r="109" spans="1:5">
      <c r="A109" t="s">
        <v>27</v>
      </c>
      <c r="B109" s="24">
        <v>40452</v>
      </c>
      <c r="C109">
        <v>86.921999999999997</v>
      </c>
      <c r="D109">
        <v>5.5</v>
      </c>
      <c r="E109">
        <v>81.421999999999997</v>
      </c>
    </row>
    <row r="110" spans="1:5">
      <c r="A110" t="s">
        <v>27</v>
      </c>
      <c r="B110" s="24">
        <v>40483</v>
      </c>
      <c r="C110">
        <v>86.921999999999997</v>
      </c>
      <c r="D110">
        <v>5.42</v>
      </c>
      <c r="E110">
        <v>81.501999999999995</v>
      </c>
    </row>
    <row r="111" spans="1:5">
      <c r="A111" t="s">
        <v>27</v>
      </c>
      <c r="B111" s="24">
        <v>40513</v>
      </c>
      <c r="C111">
        <v>86.921999999999997</v>
      </c>
      <c r="D111">
        <v>5.61</v>
      </c>
      <c r="E111">
        <v>81.311999999999998</v>
      </c>
    </row>
    <row r="112" spans="1:5">
      <c r="A112" t="s">
        <v>27</v>
      </c>
      <c r="B112" s="24">
        <v>40544</v>
      </c>
      <c r="C112">
        <v>86.921999999999997</v>
      </c>
      <c r="D112">
        <v>5.9</v>
      </c>
      <c r="E112">
        <v>81.022000000000006</v>
      </c>
    </row>
    <row r="113" spans="1:5">
      <c r="A113" t="s">
        <v>27</v>
      </c>
      <c r="B113" s="24">
        <v>40575</v>
      </c>
      <c r="C113">
        <v>86.921999999999997</v>
      </c>
      <c r="D113">
        <v>5.5</v>
      </c>
      <c r="E113">
        <v>81.421999999999997</v>
      </c>
    </row>
    <row r="114" spans="1:5">
      <c r="A114" t="s">
        <v>27</v>
      </c>
      <c r="B114" s="24">
        <v>40603</v>
      </c>
      <c r="C114">
        <v>86.921999999999997</v>
      </c>
      <c r="D114">
        <v>5.9</v>
      </c>
      <c r="E114">
        <v>81.022000000000006</v>
      </c>
    </row>
    <row r="115" spans="1:5">
      <c r="A115" t="s">
        <v>27</v>
      </c>
      <c r="B115" s="24">
        <v>40634</v>
      </c>
      <c r="C115">
        <v>86.921999999999997</v>
      </c>
      <c r="D115">
        <v>6</v>
      </c>
      <c r="E115">
        <v>80.921999999999997</v>
      </c>
    </row>
    <row r="116" spans="1:5">
      <c r="A116" t="s">
        <v>27</v>
      </c>
      <c r="B116" s="24">
        <v>40664</v>
      </c>
      <c r="C116">
        <v>86.921999999999997</v>
      </c>
      <c r="D116">
        <v>6</v>
      </c>
      <c r="E116">
        <v>80.921999999999997</v>
      </c>
    </row>
    <row r="117" spans="1:5">
      <c r="A117" t="s">
        <v>27</v>
      </c>
      <c r="B117" s="24">
        <v>40695</v>
      </c>
      <c r="C117">
        <v>86.921999999999997</v>
      </c>
      <c r="D117">
        <v>6</v>
      </c>
      <c r="E117">
        <v>80.921999999999997</v>
      </c>
    </row>
    <row r="118" spans="1:5">
      <c r="A118" t="s">
        <v>27</v>
      </c>
      <c r="B118" s="24">
        <v>40725</v>
      </c>
      <c r="C118">
        <v>86.921999999999997</v>
      </c>
      <c r="D118">
        <v>5.3</v>
      </c>
      <c r="E118">
        <v>81.622</v>
      </c>
    </row>
    <row r="119" spans="1:5">
      <c r="A119" t="s">
        <v>27</v>
      </c>
      <c r="B119" s="24">
        <v>40756</v>
      </c>
      <c r="C119">
        <v>86.921999999999997</v>
      </c>
      <c r="D119">
        <v>5.3</v>
      </c>
      <c r="E119">
        <v>81.622</v>
      </c>
    </row>
    <row r="120" spans="1:5">
      <c r="A120" t="s">
        <v>27</v>
      </c>
      <c r="B120" s="24">
        <v>40787</v>
      </c>
      <c r="C120">
        <v>86.921999999999997</v>
      </c>
      <c r="D120">
        <v>5.3</v>
      </c>
      <c r="E120">
        <v>81.622</v>
      </c>
    </row>
    <row r="121" spans="1:5">
      <c r="A121" t="s">
        <v>27</v>
      </c>
      <c r="B121" s="24">
        <v>40817</v>
      </c>
      <c r="C121">
        <v>86.921999999999997</v>
      </c>
      <c r="D121">
        <v>5.4</v>
      </c>
      <c r="E121">
        <v>81.522000000000006</v>
      </c>
    </row>
    <row r="122" spans="1:5">
      <c r="A122" t="s">
        <v>27</v>
      </c>
      <c r="B122" s="24">
        <v>40848</v>
      </c>
      <c r="C122">
        <v>86.921999999999997</v>
      </c>
      <c r="D122">
        <v>5.45</v>
      </c>
      <c r="E122">
        <v>81.471999999999994</v>
      </c>
    </row>
    <row r="123" spans="1:5">
      <c r="A123" t="s">
        <v>27</v>
      </c>
      <c r="B123" s="24">
        <v>40878</v>
      </c>
      <c r="C123">
        <v>86.921999999999997</v>
      </c>
      <c r="D123">
        <v>5.4</v>
      </c>
      <c r="E123">
        <v>81.522000000000006</v>
      </c>
    </row>
    <row r="124" spans="1:5">
      <c r="A124" t="s">
        <v>27</v>
      </c>
      <c r="B124" s="24">
        <v>40909</v>
      </c>
      <c r="C124">
        <v>86.921999999999997</v>
      </c>
      <c r="D124">
        <v>5.55</v>
      </c>
      <c r="E124">
        <v>81.372</v>
      </c>
    </row>
    <row r="125" spans="1:5">
      <c r="A125" t="s">
        <v>27</v>
      </c>
      <c r="B125" s="24">
        <v>40940</v>
      </c>
      <c r="C125">
        <v>86.921999999999997</v>
      </c>
      <c r="D125">
        <v>6.15</v>
      </c>
      <c r="E125">
        <v>80.772000000000006</v>
      </c>
    </row>
    <row r="126" spans="1:5">
      <c r="A126" t="s">
        <v>27</v>
      </c>
      <c r="B126" s="24">
        <v>40969</v>
      </c>
      <c r="C126">
        <v>86.921999999999997</v>
      </c>
      <c r="D126">
        <v>6.25</v>
      </c>
      <c r="E126">
        <v>80.671999999999997</v>
      </c>
    </row>
    <row r="127" spans="1:5">
      <c r="A127" t="s">
        <v>27</v>
      </c>
      <c r="B127" s="24">
        <v>41000</v>
      </c>
      <c r="C127">
        <v>86.921999999999997</v>
      </c>
      <c r="D127">
        <v>6.6</v>
      </c>
      <c r="E127">
        <v>80.322000000000003</v>
      </c>
    </row>
    <row r="128" spans="1:5">
      <c r="A128" t="s">
        <v>27</v>
      </c>
      <c r="B128" s="24">
        <v>41030</v>
      </c>
      <c r="C128">
        <v>86.921999999999997</v>
      </c>
      <c r="D128">
        <v>6.6</v>
      </c>
      <c r="E128">
        <v>80.322000000000003</v>
      </c>
    </row>
    <row r="129" spans="1:5">
      <c r="A129" t="s">
        <v>27</v>
      </c>
      <c r="B129" s="24">
        <v>41061</v>
      </c>
      <c r="C129">
        <v>86.921999999999997</v>
      </c>
      <c r="D129">
        <v>6.45</v>
      </c>
      <c r="E129">
        <v>80.471999999999994</v>
      </c>
    </row>
    <row r="130" spans="1:5">
      <c r="A130" t="s">
        <v>27</v>
      </c>
      <c r="B130" s="24">
        <v>41091</v>
      </c>
      <c r="C130">
        <v>86.921999999999997</v>
      </c>
      <c r="D130">
        <v>6.4</v>
      </c>
      <c r="E130">
        <v>80.522000000000006</v>
      </c>
    </row>
    <row r="131" spans="1:5">
      <c r="A131" t="s">
        <v>27</v>
      </c>
      <c r="B131" s="24">
        <v>41122</v>
      </c>
      <c r="C131">
        <v>86.921999999999997</v>
      </c>
      <c r="D131">
        <v>6.5</v>
      </c>
      <c r="E131">
        <v>80.421999999999997</v>
      </c>
    </row>
    <row r="132" spans="1:5">
      <c r="A132" t="s">
        <v>27</v>
      </c>
      <c r="B132" s="24">
        <v>41153</v>
      </c>
      <c r="C132">
        <v>86.921999999999997</v>
      </c>
      <c r="D132">
        <v>6.4</v>
      </c>
      <c r="E132">
        <v>80.522000000000006</v>
      </c>
    </row>
    <row r="133" spans="1:5">
      <c r="A133" t="s">
        <v>27</v>
      </c>
      <c r="B133" s="24">
        <v>41183</v>
      </c>
      <c r="C133">
        <v>86.921999999999997</v>
      </c>
      <c r="D133">
        <v>5.9</v>
      </c>
      <c r="E133">
        <v>81.022000000000006</v>
      </c>
    </row>
    <row r="134" spans="1:5">
      <c r="A134" t="s">
        <v>27</v>
      </c>
      <c r="B134" s="24">
        <v>41214</v>
      </c>
      <c r="C134">
        <v>86.921999999999997</v>
      </c>
      <c r="D134">
        <v>6.2</v>
      </c>
      <c r="E134">
        <v>80.721999999999994</v>
      </c>
    </row>
    <row r="135" spans="1:5">
      <c r="A135" t="s">
        <v>27</v>
      </c>
      <c r="B135" s="24">
        <v>41244</v>
      </c>
      <c r="C135">
        <v>86.921999999999997</v>
      </c>
      <c r="D135">
        <v>5.45</v>
      </c>
      <c r="E135">
        <v>81.471999999999994</v>
      </c>
    </row>
    <row r="136" spans="1:5">
      <c r="A136" t="s">
        <v>27</v>
      </c>
      <c r="B136" s="24">
        <v>41281</v>
      </c>
      <c r="C136">
        <v>86.921999999999997</v>
      </c>
      <c r="D136">
        <v>5.5</v>
      </c>
      <c r="E136">
        <v>81.421999999999997</v>
      </c>
    </row>
    <row r="137" spans="1:5">
      <c r="A137" t="s">
        <v>27</v>
      </c>
      <c r="B137" s="24">
        <v>41306</v>
      </c>
      <c r="C137">
        <v>86.921999999999997</v>
      </c>
      <c r="D137">
        <v>5.45</v>
      </c>
      <c r="E137">
        <v>81.471999999999994</v>
      </c>
    </row>
    <row r="138" spans="1:5">
      <c r="A138" t="s">
        <v>27</v>
      </c>
      <c r="B138" s="24">
        <v>41334</v>
      </c>
      <c r="C138">
        <v>86.921999999999997</v>
      </c>
      <c r="D138">
        <v>5.5</v>
      </c>
      <c r="E138">
        <v>81.421999999999997</v>
      </c>
    </row>
    <row r="139" spans="1:5">
      <c r="A139" t="s">
        <v>27</v>
      </c>
      <c r="B139" s="24">
        <v>41365</v>
      </c>
      <c r="C139">
        <v>86.921999999999997</v>
      </c>
      <c r="D139">
        <v>5.4</v>
      </c>
      <c r="E139">
        <v>81.522000000000006</v>
      </c>
    </row>
    <row r="140" spans="1:5">
      <c r="A140" t="s">
        <v>27</v>
      </c>
      <c r="B140" s="24">
        <v>41395</v>
      </c>
      <c r="C140">
        <v>86.921999999999997</v>
      </c>
      <c r="D140">
        <v>5.4</v>
      </c>
      <c r="E140">
        <v>81.522000000000006</v>
      </c>
    </row>
    <row r="141" spans="1:5">
      <c r="A141" t="s">
        <v>27</v>
      </c>
      <c r="B141" s="24">
        <v>41428</v>
      </c>
      <c r="C141">
        <v>86.921999999999997</v>
      </c>
      <c r="D141">
        <v>5.6</v>
      </c>
      <c r="E141">
        <v>81.322000000000003</v>
      </c>
    </row>
    <row r="142" spans="1:5">
      <c r="A142" t="s">
        <v>27</v>
      </c>
      <c r="B142" s="24">
        <v>41456</v>
      </c>
      <c r="C142">
        <v>86.921999999999997</v>
      </c>
      <c r="D142">
        <v>5.6</v>
      </c>
      <c r="E142">
        <v>81.322000000000003</v>
      </c>
    </row>
    <row r="143" spans="1:5">
      <c r="A143" t="s">
        <v>27</v>
      </c>
      <c r="B143" s="24">
        <v>41487</v>
      </c>
      <c r="C143">
        <v>86.921999999999997</v>
      </c>
      <c r="D143">
        <v>5.4</v>
      </c>
      <c r="E143">
        <v>81.522000000000006</v>
      </c>
    </row>
    <row r="144" spans="1:5">
      <c r="A144" t="s">
        <v>27</v>
      </c>
      <c r="B144" s="24">
        <v>41519</v>
      </c>
      <c r="C144">
        <v>86.921999999999997</v>
      </c>
      <c r="D144">
        <v>5.6</v>
      </c>
      <c r="E144">
        <v>81.322000000000003</v>
      </c>
    </row>
    <row r="145" spans="1:5">
      <c r="A145" t="s">
        <v>27</v>
      </c>
      <c r="B145" s="24">
        <v>41548</v>
      </c>
      <c r="C145">
        <v>86.921999999999997</v>
      </c>
      <c r="D145">
        <v>5.6</v>
      </c>
      <c r="E145">
        <v>81.322000000000003</v>
      </c>
    </row>
    <row r="146" spans="1:5">
      <c r="A146" t="s">
        <v>27</v>
      </c>
      <c r="B146" s="24">
        <v>41582</v>
      </c>
      <c r="C146">
        <v>86.921999999999997</v>
      </c>
      <c r="D146">
        <v>5.65</v>
      </c>
      <c r="E146">
        <v>81.272000000000006</v>
      </c>
    </row>
    <row r="147" spans="1:5">
      <c r="A147" t="s">
        <v>27</v>
      </c>
      <c r="B147" s="24">
        <v>41610</v>
      </c>
      <c r="C147">
        <v>86.921999999999997</v>
      </c>
      <c r="D147">
        <v>6</v>
      </c>
      <c r="E147">
        <v>80.921999999999997</v>
      </c>
    </row>
    <row r="148" spans="1:5">
      <c r="A148" t="s">
        <v>27</v>
      </c>
      <c r="B148" s="24">
        <v>41640</v>
      </c>
      <c r="C148">
        <v>86.921999999999997</v>
      </c>
      <c r="D148">
        <v>6</v>
      </c>
      <c r="E148">
        <v>80.921999999999997</v>
      </c>
    </row>
    <row r="149" spans="1:5">
      <c r="A149" t="s">
        <v>27</v>
      </c>
      <c r="B149" s="24">
        <v>41671</v>
      </c>
      <c r="C149">
        <v>86.921999999999997</v>
      </c>
      <c r="D149">
        <v>6</v>
      </c>
      <c r="E149">
        <v>80.921999999999997</v>
      </c>
    </row>
    <row r="150" spans="1:5">
      <c r="A150" t="s">
        <v>27</v>
      </c>
      <c r="B150" s="24">
        <v>41699</v>
      </c>
      <c r="C150">
        <v>86.921999999999997</v>
      </c>
      <c r="D150">
        <v>5.8</v>
      </c>
      <c r="E150">
        <v>81.122</v>
      </c>
    </row>
    <row r="151" spans="1:5">
      <c r="A151" t="s">
        <v>27</v>
      </c>
      <c r="B151" s="24">
        <v>41730</v>
      </c>
      <c r="C151">
        <v>86.921999999999997</v>
      </c>
      <c r="D151">
        <v>5.7</v>
      </c>
      <c r="E151">
        <v>81.221999999999994</v>
      </c>
    </row>
    <row r="152" spans="1:5">
      <c r="A152" t="s">
        <v>27</v>
      </c>
      <c r="B152" s="24">
        <v>41760</v>
      </c>
      <c r="C152">
        <v>86.921999999999997</v>
      </c>
      <c r="D152">
        <v>5.8</v>
      </c>
      <c r="E152">
        <v>81.122</v>
      </c>
    </row>
    <row r="153" spans="1:5">
      <c r="A153" t="s">
        <v>27</v>
      </c>
      <c r="B153" s="24">
        <v>41806</v>
      </c>
      <c r="C153">
        <v>86.921999999999997</v>
      </c>
      <c r="D153">
        <v>5</v>
      </c>
      <c r="E153">
        <v>81.921999999999997</v>
      </c>
    </row>
    <row r="154" spans="1:5">
      <c r="A154" t="s">
        <v>27</v>
      </c>
      <c r="B154" s="24">
        <v>41821</v>
      </c>
      <c r="C154">
        <v>86.921999999999997</v>
      </c>
      <c r="D154">
        <v>5.3</v>
      </c>
      <c r="E154">
        <v>81.622</v>
      </c>
    </row>
    <row r="155" spans="1:5">
      <c r="A155" t="s">
        <v>27</v>
      </c>
      <c r="B155" s="24">
        <v>41852</v>
      </c>
      <c r="C155">
        <v>86.921999999999997</v>
      </c>
      <c r="D155">
        <v>5.5</v>
      </c>
      <c r="E155">
        <v>81.421999999999997</v>
      </c>
    </row>
    <row r="156" spans="1:5">
      <c r="A156" t="s">
        <v>27</v>
      </c>
      <c r="B156" s="24">
        <v>41883</v>
      </c>
      <c r="C156">
        <v>86.921999999999997</v>
      </c>
      <c r="D156">
        <v>5.5</v>
      </c>
      <c r="E156">
        <v>81.421999999999997</v>
      </c>
    </row>
    <row r="157" spans="1:5">
      <c r="A157" t="s">
        <v>27</v>
      </c>
      <c r="B157" s="24">
        <v>41913</v>
      </c>
      <c r="C157">
        <v>86.921999999999997</v>
      </c>
      <c r="D157">
        <v>5.5</v>
      </c>
      <c r="E157">
        <v>81.421999999999997</v>
      </c>
    </row>
    <row r="158" spans="1:5">
      <c r="A158" t="s">
        <v>27</v>
      </c>
      <c r="B158" s="24">
        <v>41944</v>
      </c>
      <c r="C158">
        <v>86.921999999999997</v>
      </c>
      <c r="D158">
        <v>5.45</v>
      </c>
      <c r="E158">
        <v>81.471999999999994</v>
      </c>
    </row>
    <row r="159" spans="1:5">
      <c r="A159" t="s">
        <v>27</v>
      </c>
      <c r="B159" s="24">
        <v>41974</v>
      </c>
      <c r="C159">
        <v>86.921999999999997</v>
      </c>
      <c r="D159">
        <v>5.6</v>
      </c>
      <c r="E159">
        <v>81.322000000000003</v>
      </c>
    </row>
    <row r="160" spans="1:5">
      <c r="A160" t="s">
        <v>27</v>
      </c>
      <c r="B160" s="24">
        <v>42005</v>
      </c>
      <c r="C160">
        <v>86.921999999999997</v>
      </c>
      <c r="D160">
        <v>5.61</v>
      </c>
      <c r="E160">
        <v>81.311999999999998</v>
      </c>
    </row>
    <row r="161" spans="1:5">
      <c r="A161" t="s">
        <v>27</v>
      </c>
      <c r="B161" s="24">
        <v>42036</v>
      </c>
      <c r="C161">
        <v>86.921999999999997</v>
      </c>
      <c r="D161">
        <v>5.76</v>
      </c>
      <c r="E161">
        <v>81.162000000000006</v>
      </c>
    </row>
    <row r="162" spans="1:5">
      <c r="A162" t="s">
        <v>27</v>
      </c>
      <c r="B162" s="24">
        <v>42064</v>
      </c>
      <c r="C162">
        <v>86.921999999999997</v>
      </c>
      <c r="D162">
        <v>5.66</v>
      </c>
      <c r="E162">
        <v>81.262</v>
      </c>
    </row>
    <row r="163" spans="1:5">
      <c r="A163" t="s">
        <v>27</v>
      </c>
      <c r="B163" s="24">
        <v>42095</v>
      </c>
      <c r="C163">
        <v>86.921999999999997</v>
      </c>
      <c r="D163">
        <v>6.01</v>
      </c>
      <c r="E163">
        <v>80.912000000000006</v>
      </c>
    </row>
    <row r="164" spans="1:5">
      <c r="A164" t="s">
        <v>27</v>
      </c>
      <c r="B164" s="24">
        <v>42125</v>
      </c>
      <c r="C164">
        <v>86.921999999999997</v>
      </c>
      <c r="D164">
        <v>6.06</v>
      </c>
      <c r="E164">
        <v>80.861999999999995</v>
      </c>
    </row>
    <row r="165" spans="1:5">
      <c r="A165" t="s">
        <v>27</v>
      </c>
      <c r="B165" s="24">
        <v>42156</v>
      </c>
      <c r="C165">
        <v>86.921999999999997</v>
      </c>
      <c r="D165">
        <v>5.44</v>
      </c>
      <c r="E165">
        <v>81.481999999999999</v>
      </c>
    </row>
    <row r="166" spans="1:5">
      <c r="A166" t="s">
        <v>27</v>
      </c>
      <c r="B166" s="24">
        <v>42186</v>
      </c>
      <c r="C166">
        <v>86.921999999999997</v>
      </c>
      <c r="D166">
        <v>5.1100000000000003</v>
      </c>
      <c r="E166">
        <v>81.811999999999998</v>
      </c>
    </row>
    <row r="167" spans="1:5">
      <c r="A167" t="s">
        <v>27</v>
      </c>
      <c r="B167" s="24">
        <v>42217</v>
      </c>
      <c r="C167">
        <v>86.921999999999997</v>
      </c>
      <c r="D167">
        <v>4.8099999999999996</v>
      </c>
      <c r="E167">
        <v>82.111999999999995</v>
      </c>
    </row>
    <row r="168" spans="1:5">
      <c r="A168" t="s">
        <v>27</v>
      </c>
      <c r="B168" s="24">
        <v>42248</v>
      </c>
      <c r="C168">
        <v>86.921999999999997</v>
      </c>
      <c r="D168">
        <v>5.16</v>
      </c>
      <c r="E168">
        <v>81.762</v>
      </c>
    </row>
    <row r="169" spans="1:5">
      <c r="A169" t="s">
        <v>27</v>
      </c>
      <c r="B169" s="24">
        <v>42278</v>
      </c>
      <c r="C169">
        <v>86.921999999999997</v>
      </c>
      <c r="D169">
        <v>5.36</v>
      </c>
      <c r="E169">
        <v>81.561999999999998</v>
      </c>
    </row>
    <row r="170" spans="1:5">
      <c r="A170" t="s">
        <v>27</v>
      </c>
      <c r="B170" s="24">
        <v>42309</v>
      </c>
      <c r="C170">
        <v>86.921999999999997</v>
      </c>
      <c r="D170">
        <v>5.51</v>
      </c>
      <c r="E170">
        <v>81.412000000000006</v>
      </c>
    </row>
    <row r="171" spans="1:5">
      <c r="A171" t="s">
        <v>27</v>
      </c>
      <c r="B171" s="24">
        <v>42339</v>
      </c>
      <c r="C171">
        <v>86.921999999999997</v>
      </c>
      <c r="D171">
        <v>5.66</v>
      </c>
      <c r="E171">
        <v>81.262</v>
      </c>
    </row>
    <row r="172" spans="1:5">
      <c r="A172" t="s">
        <v>27</v>
      </c>
      <c r="B172" s="24">
        <v>42370</v>
      </c>
      <c r="C172">
        <v>86.921999999999997</v>
      </c>
      <c r="D172">
        <v>5.91</v>
      </c>
      <c r="E172">
        <v>81.012</v>
      </c>
    </row>
    <row r="173" spans="1:5">
      <c r="A173" t="s">
        <v>27</v>
      </c>
      <c r="B173" s="24">
        <v>42401</v>
      </c>
      <c r="C173">
        <v>86.921999999999997</v>
      </c>
      <c r="D173">
        <v>6.21</v>
      </c>
      <c r="E173">
        <v>80.712000000000003</v>
      </c>
    </row>
    <row r="174" spans="1:5">
      <c r="A174" t="s">
        <v>27</v>
      </c>
      <c r="B174" s="24">
        <v>42430</v>
      </c>
      <c r="C174">
        <v>86.921999999999997</v>
      </c>
      <c r="D174">
        <v>6.11</v>
      </c>
      <c r="E174">
        <v>80.811999999999998</v>
      </c>
    </row>
    <row r="175" spans="1:5">
      <c r="A175" t="s">
        <v>27</v>
      </c>
      <c r="B175" s="24">
        <v>42461</v>
      </c>
      <c r="C175">
        <v>86.921999999999997</v>
      </c>
      <c r="D175">
        <v>6.21</v>
      </c>
      <c r="E175">
        <v>80.712000000000003</v>
      </c>
    </row>
    <row r="176" spans="1:5">
      <c r="A176" t="s">
        <v>27</v>
      </c>
      <c r="B176" s="24">
        <v>42491</v>
      </c>
      <c r="C176">
        <v>86.921999999999997</v>
      </c>
      <c r="D176">
        <v>6.21</v>
      </c>
      <c r="E176">
        <v>80.712000000000003</v>
      </c>
    </row>
    <row r="177" spans="1:5">
      <c r="A177" t="s">
        <v>27</v>
      </c>
      <c r="B177" s="24">
        <v>42522</v>
      </c>
      <c r="C177">
        <v>86.921999999999997</v>
      </c>
      <c r="D177">
        <v>6.26</v>
      </c>
      <c r="E177">
        <v>80.662000000000006</v>
      </c>
    </row>
    <row r="178" spans="1:5">
      <c r="A178" t="s">
        <v>27</v>
      </c>
      <c r="B178" s="24">
        <v>42552</v>
      </c>
      <c r="C178">
        <v>86.921999999999997</v>
      </c>
      <c r="D178">
        <v>6.31</v>
      </c>
      <c r="E178">
        <v>80.611999999999995</v>
      </c>
    </row>
    <row r="179" spans="1:5">
      <c r="A179" t="s">
        <v>27</v>
      </c>
      <c r="B179" s="24">
        <v>42583</v>
      </c>
      <c r="C179">
        <v>86.921999999999997</v>
      </c>
      <c r="D179">
        <v>4.91</v>
      </c>
      <c r="E179">
        <v>82.012</v>
      </c>
    </row>
    <row r="180" spans="1:5">
      <c r="A180" t="s">
        <v>27</v>
      </c>
      <c r="B180" s="24">
        <v>42614</v>
      </c>
      <c r="C180">
        <v>86.921999999999997</v>
      </c>
      <c r="D180">
        <v>5.1100000000000003</v>
      </c>
      <c r="E180">
        <v>81.811999999999998</v>
      </c>
    </row>
    <row r="181" spans="1:5">
      <c r="A181" t="s">
        <v>27</v>
      </c>
      <c r="B181" s="24">
        <v>42644</v>
      </c>
      <c r="C181">
        <v>86.921999999999997</v>
      </c>
      <c r="D181">
        <v>5.36</v>
      </c>
      <c r="E181">
        <v>81.561999999999998</v>
      </c>
    </row>
    <row r="182" spans="1:5">
      <c r="A182" t="s">
        <v>27</v>
      </c>
      <c r="B182" s="24">
        <v>42675</v>
      </c>
      <c r="C182">
        <v>86.921999999999997</v>
      </c>
      <c r="D182">
        <v>5.21</v>
      </c>
      <c r="E182">
        <v>81.712000000000003</v>
      </c>
    </row>
    <row r="183" spans="1:5">
      <c r="A183" t="s">
        <v>27</v>
      </c>
      <c r="B183" s="24">
        <v>42705</v>
      </c>
      <c r="C183">
        <v>86.921999999999997</v>
      </c>
      <c r="D183">
        <v>5.01</v>
      </c>
      <c r="E183">
        <v>81.912000000000006</v>
      </c>
    </row>
    <row r="184" spans="1:5">
      <c r="A184" t="s">
        <v>27</v>
      </c>
      <c r="B184" s="24">
        <v>42736</v>
      </c>
      <c r="C184">
        <v>86.921999999999997</v>
      </c>
      <c r="D184">
        <v>4.66</v>
      </c>
      <c r="E184">
        <v>82.262</v>
      </c>
    </row>
    <row r="185" spans="1:5">
      <c r="A185" t="s">
        <v>27</v>
      </c>
      <c r="B185" s="24">
        <v>42795</v>
      </c>
      <c r="C185">
        <v>86.921999999999997</v>
      </c>
      <c r="D185">
        <v>4.71</v>
      </c>
      <c r="E185">
        <v>82.212000000000003</v>
      </c>
    </row>
    <row r="186" spans="1:5">
      <c r="A186" t="s">
        <v>27</v>
      </c>
      <c r="B186" s="24">
        <v>42826</v>
      </c>
      <c r="C186">
        <v>86.921999999999997</v>
      </c>
      <c r="D186">
        <v>6.41</v>
      </c>
      <c r="E186">
        <v>80.512</v>
      </c>
    </row>
    <row r="187" spans="1:5">
      <c r="A187" t="s">
        <v>27</v>
      </c>
      <c r="B187" s="24">
        <v>42856</v>
      </c>
      <c r="C187">
        <v>86.921999999999997</v>
      </c>
      <c r="D187">
        <v>6.41</v>
      </c>
      <c r="E187">
        <v>80.512</v>
      </c>
    </row>
    <row r="188" spans="1:5">
      <c r="A188" t="s">
        <v>27</v>
      </c>
      <c r="B188" s="24">
        <v>42887</v>
      </c>
      <c r="C188">
        <v>86.921999999999997</v>
      </c>
      <c r="D188">
        <v>5.0599999999999996</v>
      </c>
      <c r="E188">
        <v>81.861999999999995</v>
      </c>
    </row>
    <row r="189" spans="1:5">
      <c r="A189" t="s">
        <v>27</v>
      </c>
      <c r="B189" s="24">
        <v>42917</v>
      </c>
      <c r="C189">
        <v>86.921999999999997</v>
      </c>
      <c r="D189">
        <v>5.66</v>
      </c>
      <c r="E189">
        <v>81.262</v>
      </c>
    </row>
    <row r="190" spans="1:5">
      <c r="A190" t="s">
        <v>27</v>
      </c>
      <c r="B190" s="24">
        <v>42948</v>
      </c>
      <c r="C190">
        <v>86.921999999999997</v>
      </c>
      <c r="D190">
        <v>4.71</v>
      </c>
      <c r="E190">
        <v>82.212000000000003</v>
      </c>
    </row>
    <row r="191" spans="1:5">
      <c r="A191" t="s">
        <v>27</v>
      </c>
      <c r="B191" s="24">
        <v>42979</v>
      </c>
      <c r="C191">
        <v>86.921999999999997</v>
      </c>
      <c r="D191">
        <v>5.16</v>
      </c>
      <c r="E191">
        <v>81.762</v>
      </c>
    </row>
    <row r="192" spans="1:5">
      <c r="A192" t="s">
        <v>27</v>
      </c>
      <c r="B192" s="24">
        <v>43009</v>
      </c>
      <c r="C192">
        <v>86.921999999999997</v>
      </c>
      <c r="D192">
        <v>5.0599999999999996</v>
      </c>
      <c r="E192">
        <v>81.861999999999995</v>
      </c>
    </row>
    <row r="193" spans="1:5">
      <c r="A193" t="s">
        <v>27</v>
      </c>
      <c r="B193" s="24">
        <v>43040</v>
      </c>
      <c r="C193">
        <v>86.921999999999997</v>
      </c>
      <c r="D193">
        <v>5.56</v>
      </c>
      <c r="E193">
        <v>81.361999999999995</v>
      </c>
    </row>
    <row r="194" spans="1:5">
      <c r="A194" t="s">
        <v>27</v>
      </c>
      <c r="B194" s="24">
        <v>43070</v>
      </c>
      <c r="C194">
        <v>86.921999999999997</v>
      </c>
      <c r="D194">
        <v>5.16</v>
      </c>
      <c r="E194">
        <v>81.762</v>
      </c>
    </row>
    <row r="195" spans="1:5">
      <c r="A195" t="s">
        <v>27</v>
      </c>
      <c r="B195" s="24">
        <v>43101</v>
      </c>
      <c r="C195">
        <v>86.921999999999997</v>
      </c>
      <c r="D195">
        <v>4.71</v>
      </c>
      <c r="E195">
        <v>82.212000000000003</v>
      </c>
    </row>
    <row r="196" spans="1:5">
      <c r="A196" t="s">
        <v>27</v>
      </c>
      <c r="B196" s="24">
        <v>43132</v>
      </c>
      <c r="C196">
        <v>86.921999999999997</v>
      </c>
      <c r="D196">
        <v>6.06</v>
      </c>
      <c r="E196">
        <v>80.861999999999995</v>
      </c>
    </row>
    <row r="197" spans="1:5">
      <c r="A197" t="s">
        <v>27</v>
      </c>
      <c r="B197" s="24">
        <v>43160</v>
      </c>
      <c r="C197">
        <v>86.921999999999997</v>
      </c>
      <c r="D197">
        <v>5.16</v>
      </c>
      <c r="E197">
        <v>81.762</v>
      </c>
    </row>
    <row r="198" spans="1:5">
      <c r="A198" t="s">
        <v>27</v>
      </c>
      <c r="B198" s="24">
        <v>43191</v>
      </c>
      <c r="C198">
        <v>86.921999999999997</v>
      </c>
      <c r="D198">
        <v>4.66</v>
      </c>
      <c r="E198">
        <v>82.262</v>
      </c>
    </row>
    <row r="199" spans="1:5">
      <c r="A199" t="s">
        <v>27</v>
      </c>
      <c r="B199" s="24">
        <v>43221</v>
      </c>
      <c r="C199">
        <v>86.921999999999997</v>
      </c>
      <c r="D199">
        <v>4.71</v>
      </c>
      <c r="E199">
        <v>82.212000000000003</v>
      </c>
    </row>
    <row r="200" spans="1:5">
      <c r="A200" t="s">
        <v>27</v>
      </c>
      <c r="B200" s="24">
        <v>43252</v>
      </c>
      <c r="C200">
        <v>86.921999999999997</v>
      </c>
      <c r="D200">
        <v>5.1100000000000003</v>
      </c>
      <c r="E200">
        <v>81.811999999999998</v>
      </c>
    </row>
    <row r="201" spans="1:5">
      <c r="A201" t="s">
        <v>27</v>
      </c>
      <c r="B201" s="24">
        <v>43282</v>
      </c>
      <c r="C201">
        <v>86.921999999999997</v>
      </c>
      <c r="D201">
        <v>5.01</v>
      </c>
      <c r="E201">
        <v>81.912000000000006</v>
      </c>
    </row>
    <row r="202" spans="1:5">
      <c r="A202" t="s">
        <v>27</v>
      </c>
      <c r="B202" s="24">
        <v>43313</v>
      </c>
      <c r="C202">
        <v>86.921999999999997</v>
      </c>
      <c r="D202">
        <v>5.0599999999999996</v>
      </c>
      <c r="E202">
        <v>81.861999999999995</v>
      </c>
    </row>
    <row r="203" spans="1:5">
      <c r="A203" t="s">
        <v>27</v>
      </c>
      <c r="B203" s="24">
        <v>43344</v>
      </c>
      <c r="C203">
        <v>86.921999999999997</v>
      </c>
      <c r="D203">
        <v>5.0599999999999996</v>
      </c>
      <c r="E203">
        <v>81.861999999999995</v>
      </c>
    </row>
    <row r="204" spans="1:5">
      <c r="A204" t="s">
        <v>27</v>
      </c>
      <c r="B204" s="24">
        <v>43374</v>
      </c>
      <c r="C204">
        <v>86.921999999999997</v>
      </c>
      <c r="D204">
        <v>5.16</v>
      </c>
      <c r="E204">
        <v>81.762</v>
      </c>
    </row>
    <row r="205" spans="1:5">
      <c r="A205" t="s">
        <v>27</v>
      </c>
      <c r="B205" s="24">
        <v>43405</v>
      </c>
      <c r="C205">
        <v>86.921999999999997</v>
      </c>
      <c r="D205">
        <v>5.21</v>
      </c>
      <c r="E205">
        <v>81.712000000000003</v>
      </c>
    </row>
    <row r="206" spans="1:5">
      <c r="A206" t="s">
        <v>27</v>
      </c>
      <c r="B206" s="24">
        <v>43435</v>
      </c>
      <c r="C206">
        <v>86.921999999999997</v>
      </c>
      <c r="D206">
        <v>5.16</v>
      </c>
      <c r="E206">
        <v>81.762</v>
      </c>
    </row>
    <row r="207" spans="1:5">
      <c r="A207" t="s">
        <v>27</v>
      </c>
      <c r="B207" s="24">
        <v>43466</v>
      </c>
      <c r="C207">
        <v>86.921999999999997</v>
      </c>
      <c r="D207">
        <v>5.91</v>
      </c>
      <c r="E207">
        <v>81.012</v>
      </c>
    </row>
    <row r="208" spans="1:5">
      <c r="A208" t="s">
        <v>27</v>
      </c>
      <c r="B208" s="24">
        <v>43497</v>
      </c>
      <c r="C208">
        <v>86.921999999999997</v>
      </c>
      <c r="D208">
        <v>6.21</v>
      </c>
      <c r="E208">
        <v>80.712000000000003</v>
      </c>
    </row>
    <row r="209" spans="1:5">
      <c r="A209" t="s">
        <v>27</v>
      </c>
      <c r="B209" s="24">
        <v>43525</v>
      </c>
      <c r="C209">
        <v>86.921999999999997</v>
      </c>
      <c r="D209">
        <v>6.11</v>
      </c>
      <c r="E209">
        <v>80.811999999999998</v>
      </c>
    </row>
    <row r="210" spans="1:5">
      <c r="A210" t="s">
        <v>27</v>
      </c>
      <c r="B210" s="24">
        <v>43556</v>
      </c>
      <c r="C210">
        <v>86.921999999999997</v>
      </c>
      <c r="D210">
        <v>6.21</v>
      </c>
      <c r="E210">
        <v>80.712000000000003</v>
      </c>
    </row>
    <row r="211" spans="1:5">
      <c r="A211" t="s">
        <v>27</v>
      </c>
      <c r="B211" s="24">
        <v>43586</v>
      </c>
      <c r="C211">
        <v>86.921999999999997</v>
      </c>
      <c r="D211">
        <v>6.21</v>
      </c>
      <c r="E211">
        <v>80.712000000000003</v>
      </c>
    </row>
    <row r="212" spans="1:5">
      <c r="A212" t="s">
        <v>27</v>
      </c>
      <c r="B212" s="24">
        <v>43617</v>
      </c>
      <c r="C212">
        <v>86.921999999999997</v>
      </c>
      <c r="D212">
        <v>6.26</v>
      </c>
      <c r="E212">
        <v>80.662000000000006</v>
      </c>
    </row>
    <row r="213" spans="1:5">
      <c r="A213" t="s">
        <v>27</v>
      </c>
      <c r="B213" s="24">
        <v>43647</v>
      </c>
      <c r="C213">
        <v>86.921999999999997</v>
      </c>
      <c r="D213">
        <v>5.09</v>
      </c>
      <c r="E213">
        <v>81.831999999999994</v>
      </c>
    </row>
    <row r="214" spans="1:5">
      <c r="A214" t="s">
        <v>27</v>
      </c>
      <c r="B214" s="24">
        <v>43678</v>
      </c>
      <c r="C214">
        <v>86.921999999999997</v>
      </c>
      <c r="D214">
        <v>6.41</v>
      </c>
      <c r="E214">
        <v>80.512</v>
      </c>
    </row>
    <row r="215" spans="1:5">
      <c r="A215" t="s">
        <v>27</v>
      </c>
      <c r="B215" s="24">
        <v>43709</v>
      </c>
      <c r="C215">
        <v>86.921999999999997</v>
      </c>
      <c r="D215">
        <v>5.56</v>
      </c>
      <c r="E215">
        <v>81.361999999999995</v>
      </c>
    </row>
    <row r="216" spans="1:5">
      <c r="A216" t="s">
        <v>27</v>
      </c>
      <c r="B216" s="24">
        <v>43739</v>
      </c>
      <c r="C216">
        <v>86.921999999999997</v>
      </c>
      <c r="D216">
        <v>4.71</v>
      </c>
      <c r="E216">
        <v>82.212000000000003</v>
      </c>
    </row>
    <row r="217" spans="1:5">
      <c r="A217" t="s">
        <v>27</v>
      </c>
      <c r="B217" s="24">
        <v>43770</v>
      </c>
      <c r="C217">
        <v>86.921999999999997</v>
      </c>
      <c r="D217">
        <v>4.66</v>
      </c>
      <c r="E217">
        <v>82.262</v>
      </c>
    </row>
    <row r="218" spans="1:5">
      <c r="A218" t="s">
        <v>27</v>
      </c>
      <c r="B218" s="24">
        <v>43800</v>
      </c>
      <c r="C218">
        <v>86.921999999999997</v>
      </c>
      <c r="D218">
        <v>5.16</v>
      </c>
      <c r="E218">
        <v>81.762</v>
      </c>
    </row>
    <row r="219" spans="1:5">
      <c r="A219" t="s">
        <v>38</v>
      </c>
      <c r="B219" s="24">
        <v>39814</v>
      </c>
      <c r="C219">
        <v>99.238</v>
      </c>
      <c r="D219">
        <v>5.96</v>
      </c>
      <c r="E219">
        <v>93.278000000000006</v>
      </c>
    </row>
    <row r="220" spans="1:5">
      <c r="A220" t="s">
        <v>38</v>
      </c>
      <c r="B220" s="24">
        <v>39845</v>
      </c>
      <c r="C220">
        <v>99.238</v>
      </c>
      <c r="D220">
        <v>5.5</v>
      </c>
      <c r="E220">
        <v>93.738</v>
      </c>
    </row>
    <row r="221" spans="1:5">
      <c r="A221" t="s">
        <v>38</v>
      </c>
      <c r="B221" s="24">
        <v>39873</v>
      </c>
      <c r="C221">
        <v>99.238</v>
      </c>
      <c r="D221">
        <v>5.75</v>
      </c>
      <c r="E221">
        <v>93.488</v>
      </c>
    </row>
    <row r="222" spans="1:5">
      <c r="A222" t="s">
        <v>38</v>
      </c>
      <c r="B222" s="24">
        <v>39904</v>
      </c>
      <c r="C222">
        <v>99.238</v>
      </c>
      <c r="D222">
        <v>6.1</v>
      </c>
      <c r="E222">
        <v>93.138000000000005</v>
      </c>
    </row>
    <row r="223" spans="1:5">
      <c r="A223" t="s">
        <v>38</v>
      </c>
      <c r="B223" s="24">
        <v>39934</v>
      </c>
      <c r="C223">
        <v>99.238</v>
      </c>
      <c r="D223">
        <v>5.75</v>
      </c>
      <c r="E223">
        <v>93.488</v>
      </c>
    </row>
    <row r="224" spans="1:5">
      <c r="A224" t="s">
        <v>38</v>
      </c>
      <c r="B224" s="24">
        <v>39965</v>
      </c>
      <c r="C224">
        <v>99.238</v>
      </c>
      <c r="D224">
        <v>5.8</v>
      </c>
      <c r="E224">
        <v>93.438000000000002</v>
      </c>
    </row>
    <row r="225" spans="1:5">
      <c r="A225" t="s">
        <v>38</v>
      </c>
      <c r="B225" s="24">
        <v>39995</v>
      </c>
      <c r="C225">
        <v>99.238</v>
      </c>
      <c r="D225">
        <v>6.05</v>
      </c>
      <c r="E225">
        <v>93.188000000000002</v>
      </c>
    </row>
    <row r="226" spans="1:5">
      <c r="A226" t="s">
        <v>38</v>
      </c>
      <c r="B226" s="24">
        <v>40026</v>
      </c>
      <c r="C226">
        <v>99.238</v>
      </c>
      <c r="D226">
        <v>6.32</v>
      </c>
      <c r="E226">
        <v>92.918000000000006</v>
      </c>
    </row>
    <row r="227" spans="1:5">
      <c r="A227" t="s">
        <v>38</v>
      </c>
      <c r="B227" s="24">
        <v>40057</v>
      </c>
      <c r="C227">
        <v>99.238</v>
      </c>
      <c r="D227">
        <v>5.1100000000000003</v>
      </c>
      <c r="E227">
        <v>94.128</v>
      </c>
    </row>
    <row r="228" spans="1:5">
      <c r="A228" t="s">
        <v>38</v>
      </c>
      <c r="B228" s="24">
        <v>40087</v>
      </c>
      <c r="C228">
        <v>99.238</v>
      </c>
      <c r="D228">
        <v>6.56</v>
      </c>
      <c r="E228">
        <v>92.677999999999997</v>
      </c>
    </row>
    <row r="229" spans="1:5">
      <c r="A229" t="s">
        <v>38</v>
      </c>
      <c r="B229" s="24">
        <v>40148</v>
      </c>
      <c r="C229">
        <v>99.238</v>
      </c>
      <c r="D229">
        <v>5.72</v>
      </c>
      <c r="E229">
        <v>93.518000000000001</v>
      </c>
    </row>
    <row r="230" spans="1:5">
      <c r="A230" t="s">
        <v>38</v>
      </c>
      <c r="B230" s="24">
        <v>40179</v>
      </c>
      <c r="C230">
        <v>99.238</v>
      </c>
      <c r="D230">
        <v>5.9</v>
      </c>
      <c r="E230">
        <v>93.337999999999994</v>
      </c>
    </row>
    <row r="231" spans="1:5">
      <c r="A231" t="s">
        <v>38</v>
      </c>
      <c r="B231" s="24">
        <v>40210</v>
      </c>
      <c r="C231">
        <v>99.238</v>
      </c>
      <c r="D231">
        <v>6.5</v>
      </c>
      <c r="E231">
        <v>92.738</v>
      </c>
    </row>
    <row r="232" spans="1:5">
      <c r="A232" t="s">
        <v>38</v>
      </c>
      <c r="B232" s="24">
        <v>40269</v>
      </c>
      <c r="C232">
        <v>99.238</v>
      </c>
      <c r="D232">
        <v>5.8</v>
      </c>
      <c r="E232">
        <v>93.438000000000002</v>
      </c>
    </row>
    <row r="233" spans="1:5">
      <c r="A233" t="s">
        <v>38</v>
      </c>
      <c r="B233" s="24">
        <v>40299</v>
      </c>
      <c r="C233">
        <v>99.238</v>
      </c>
      <c r="D233">
        <v>5</v>
      </c>
      <c r="E233">
        <v>94.238</v>
      </c>
    </row>
    <row r="234" spans="1:5">
      <c r="A234" t="s">
        <v>38</v>
      </c>
      <c r="B234" s="24">
        <v>40330</v>
      </c>
      <c r="C234">
        <v>99.238</v>
      </c>
      <c r="D234">
        <v>5.9</v>
      </c>
      <c r="E234">
        <v>93.337999999999994</v>
      </c>
    </row>
    <row r="235" spans="1:5">
      <c r="A235" t="s">
        <v>38</v>
      </c>
      <c r="B235" s="24">
        <v>40360</v>
      </c>
      <c r="C235">
        <v>99.238</v>
      </c>
      <c r="D235">
        <v>5.8</v>
      </c>
      <c r="E235">
        <v>93.438000000000002</v>
      </c>
    </row>
    <row r="236" spans="1:5">
      <c r="A236" t="s">
        <v>38</v>
      </c>
      <c r="B236" s="24">
        <v>40391</v>
      </c>
      <c r="C236">
        <v>99.238</v>
      </c>
      <c r="D236">
        <v>6.52</v>
      </c>
      <c r="E236">
        <v>92.718000000000004</v>
      </c>
    </row>
    <row r="237" spans="1:5">
      <c r="A237" t="s">
        <v>38</v>
      </c>
      <c r="B237" s="24">
        <v>40422</v>
      </c>
      <c r="C237">
        <v>99.238</v>
      </c>
      <c r="D237">
        <v>5.53</v>
      </c>
      <c r="E237">
        <v>93.707999999999998</v>
      </c>
    </row>
    <row r="238" spans="1:5">
      <c r="A238" t="s">
        <v>38</v>
      </c>
      <c r="B238" s="24">
        <v>40452</v>
      </c>
      <c r="C238">
        <v>99.238</v>
      </c>
      <c r="D238">
        <v>5.8</v>
      </c>
      <c r="E238">
        <v>93.438000000000002</v>
      </c>
    </row>
    <row r="239" spans="1:5">
      <c r="A239" t="s">
        <v>38</v>
      </c>
      <c r="B239" s="24">
        <v>40483</v>
      </c>
      <c r="C239">
        <v>99.238</v>
      </c>
      <c r="D239">
        <v>5.9</v>
      </c>
      <c r="E239">
        <v>93.337999999999994</v>
      </c>
    </row>
    <row r="240" spans="1:5">
      <c r="A240" t="s">
        <v>38</v>
      </c>
      <c r="B240" s="24">
        <v>40513</v>
      </c>
      <c r="C240">
        <v>99.238</v>
      </c>
      <c r="D240">
        <v>6.1</v>
      </c>
      <c r="E240">
        <v>93.138000000000005</v>
      </c>
    </row>
    <row r="241" spans="1:5">
      <c r="A241" t="s">
        <v>38</v>
      </c>
      <c r="B241" s="24">
        <v>40544</v>
      </c>
      <c r="C241">
        <v>99.238</v>
      </c>
      <c r="D241">
        <v>5.8</v>
      </c>
      <c r="E241">
        <v>93.438000000000002</v>
      </c>
    </row>
    <row r="242" spans="1:5">
      <c r="A242" t="s">
        <v>38</v>
      </c>
      <c r="B242" s="24">
        <v>40575</v>
      </c>
      <c r="C242">
        <v>99.238</v>
      </c>
      <c r="D242">
        <v>6</v>
      </c>
      <c r="E242">
        <v>93.238</v>
      </c>
    </row>
    <row r="243" spans="1:5">
      <c r="A243" t="s">
        <v>38</v>
      </c>
      <c r="B243" s="24">
        <v>40603</v>
      </c>
      <c r="C243">
        <v>99.238</v>
      </c>
      <c r="D243">
        <v>6</v>
      </c>
      <c r="E243">
        <v>93.238</v>
      </c>
    </row>
    <row r="244" spans="1:5">
      <c r="A244" t="s">
        <v>38</v>
      </c>
      <c r="B244" s="24">
        <v>40634</v>
      </c>
      <c r="C244">
        <v>99.238</v>
      </c>
      <c r="D244">
        <v>6</v>
      </c>
      <c r="E244">
        <v>93.238</v>
      </c>
    </row>
    <row r="245" spans="1:5">
      <c r="A245" t="s">
        <v>38</v>
      </c>
      <c r="B245" s="24">
        <v>40664</v>
      </c>
      <c r="C245">
        <v>99.238</v>
      </c>
      <c r="D245">
        <v>6</v>
      </c>
      <c r="E245">
        <v>93.238</v>
      </c>
    </row>
    <row r="246" spans="1:5">
      <c r="A246" t="s">
        <v>38</v>
      </c>
      <c r="B246" s="24">
        <v>40695</v>
      </c>
      <c r="C246">
        <v>99.238</v>
      </c>
      <c r="D246">
        <v>5.8</v>
      </c>
      <c r="E246">
        <v>93.438000000000002</v>
      </c>
    </row>
    <row r="247" spans="1:5">
      <c r="A247" t="s">
        <v>38</v>
      </c>
      <c r="B247" s="24">
        <v>40725</v>
      </c>
      <c r="C247">
        <v>99.238</v>
      </c>
      <c r="D247">
        <v>5.3</v>
      </c>
      <c r="E247">
        <v>93.938000000000002</v>
      </c>
    </row>
    <row r="248" spans="1:5">
      <c r="A248" t="s">
        <v>38</v>
      </c>
      <c r="B248" s="24">
        <v>40756</v>
      </c>
      <c r="C248">
        <v>99.238</v>
      </c>
      <c r="D248">
        <v>5.35</v>
      </c>
      <c r="E248">
        <v>93.888000000000005</v>
      </c>
    </row>
    <row r="249" spans="1:5">
      <c r="A249" t="s">
        <v>38</v>
      </c>
      <c r="B249" s="24">
        <v>40787</v>
      </c>
      <c r="C249">
        <v>99.238</v>
      </c>
      <c r="D249">
        <v>5.4</v>
      </c>
      <c r="E249">
        <v>93.837999999999994</v>
      </c>
    </row>
    <row r="250" spans="1:5">
      <c r="A250" t="s">
        <v>38</v>
      </c>
      <c r="B250" s="24">
        <v>40817</v>
      </c>
      <c r="C250">
        <v>99.238</v>
      </c>
      <c r="D250">
        <v>5.45</v>
      </c>
      <c r="E250">
        <v>93.787999999999997</v>
      </c>
    </row>
    <row r="251" spans="1:5">
      <c r="A251" t="s">
        <v>38</v>
      </c>
      <c r="B251" s="24">
        <v>40848</v>
      </c>
      <c r="C251">
        <v>99.238</v>
      </c>
      <c r="D251">
        <v>5.6</v>
      </c>
      <c r="E251">
        <v>93.638000000000005</v>
      </c>
    </row>
    <row r="252" spans="1:5">
      <c r="A252" t="s">
        <v>38</v>
      </c>
      <c r="B252" s="24">
        <v>40878</v>
      </c>
      <c r="C252">
        <v>99.238</v>
      </c>
      <c r="D252">
        <v>5.5</v>
      </c>
      <c r="E252">
        <v>93.738</v>
      </c>
    </row>
    <row r="253" spans="1:5">
      <c r="A253" t="s">
        <v>38</v>
      </c>
      <c r="B253" s="24">
        <v>40909</v>
      </c>
      <c r="C253">
        <v>99.238</v>
      </c>
      <c r="D253">
        <v>6.1</v>
      </c>
      <c r="E253">
        <v>93.138000000000005</v>
      </c>
    </row>
    <row r="254" spans="1:5">
      <c r="A254" t="s">
        <v>38</v>
      </c>
      <c r="B254" s="24">
        <v>40940</v>
      </c>
      <c r="C254">
        <v>99.238</v>
      </c>
      <c r="D254">
        <v>6.3</v>
      </c>
      <c r="E254">
        <v>92.938000000000002</v>
      </c>
    </row>
    <row r="255" spans="1:5">
      <c r="A255" t="s">
        <v>38</v>
      </c>
      <c r="B255" s="24">
        <v>40969</v>
      </c>
      <c r="C255">
        <v>99.238</v>
      </c>
      <c r="D255">
        <v>6.4</v>
      </c>
      <c r="E255">
        <v>92.837999999999994</v>
      </c>
    </row>
    <row r="256" spans="1:5">
      <c r="A256" t="s">
        <v>38</v>
      </c>
      <c r="B256" s="24">
        <v>41000</v>
      </c>
      <c r="C256">
        <v>99.238</v>
      </c>
      <c r="D256">
        <v>6.4</v>
      </c>
      <c r="E256">
        <v>92.837999999999994</v>
      </c>
    </row>
    <row r="257" spans="1:5">
      <c r="A257" t="s">
        <v>38</v>
      </c>
      <c r="B257" s="24">
        <v>41030</v>
      </c>
      <c r="C257">
        <v>99.238</v>
      </c>
      <c r="D257">
        <v>6.45</v>
      </c>
      <c r="E257">
        <v>92.787999999999997</v>
      </c>
    </row>
    <row r="258" spans="1:5">
      <c r="A258" t="s">
        <v>38</v>
      </c>
      <c r="B258" s="24">
        <v>41061</v>
      </c>
      <c r="C258">
        <v>99.238</v>
      </c>
      <c r="D258">
        <v>6</v>
      </c>
      <c r="E258">
        <v>93.238</v>
      </c>
    </row>
    <row r="259" spans="1:5">
      <c r="A259" t="s">
        <v>38</v>
      </c>
      <c r="B259" s="24">
        <v>41091</v>
      </c>
      <c r="C259">
        <v>99.238</v>
      </c>
      <c r="D259">
        <v>6</v>
      </c>
      <c r="E259">
        <v>93.238</v>
      </c>
    </row>
    <row r="260" spans="1:5">
      <c r="A260" t="s">
        <v>38</v>
      </c>
      <c r="B260" s="24">
        <v>41122</v>
      </c>
      <c r="C260">
        <v>99.238</v>
      </c>
      <c r="D260">
        <v>6.3</v>
      </c>
      <c r="E260">
        <v>92.938000000000002</v>
      </c>
    </row>
    <row r="261" spans="1:5">
      <c r="A261" t="s">
        <v>38</v>
      </c>
      <c r="B261" s="24">
        <v>41153</v>
      </c>
      <c r="C261">
        <v>99.238</v>
      </c>
      <c r="D261">
        <v>6</v>
      </c>
      <c r="E261">
        <v>93.238</v>
      </c>
    </row>
    <row r="262" spans="1:5">
      <c r="A262" t="s">
        <v>38</v>
      </c>
      <c r="B262" s="24">
        <v>41183</v>
      </c>
      <c r="C262">
        <v>99.238</v>
      </c>
      <c r="D262">
        <v>6</v>
      </c>
      <c r="E262">
        <v>93.238</v>
      </c>
    </row>
    <row r="263" spans="1:5">
      <c r="A263" t="s">
        <v>38</v>
      </c>
      <c r="B263" s="24">
        <v>41216</v>
      </c>
      <c r="C263">
        <v>99.238</v>
      </c>
      <c r="D263">
        <v>6.25</v>
      </c>
      <c r="E263">
        <v>92.988</v>
      </c>
    </row>
    <row r="264" spans="1:5">
      <c r="A264" t="s">
        <v>38</v>
      </c>
      <c r="B264" s="24">
        <v>41244</v>
      </c>
      <c r="C264">
        <v>99.238</v>
      </c>
      <c r="D264">
        <v>5.3</v>
      </c>
      <c r="E264">
        <v>93.938000000000002</v>
      </c>
    </row>
    <row r="265" spans="1:5">
      <c r="A265" t="s">
        <v>38</v>
      </c>
      <c r="B265" s="24">
        <v>41281</v>
      </c>
      <c r="C265">
        <v>99.238</v>
      </c>
      <c r="D265">
        <v>5.3</v>
      </c>
      <c r="E265">
        <v>93.938000000000002</v>
      </c>
    </row>
    <row r="266" spans="1:5">
      <c r="A266" t="s">
        <v>38</v>
      </c>
      <c r="B266" s="24">
        <v>41306</v>
      </c>
      <c r="C266">
        <v>99.238</v>
      </c>
      <c r="D266">
        <v>5.3</v>
      </c>
      <c r="E266">
        <v>93.938000000000002</v>
      </c>
    </row>
    <row r="267" spans="1:5">
      <c r="A267" t="s">
        <v>38</v>
      </c>
      <c r="B267" s="24">
        <v>41334</v>
      </c>
      <c r="C267">
        <v>99.238</v>
      </c>
      <c r="D267">
        <v>5.4</v>
      </c>
      <c r="E267">
        <v>93.837999999999994</v>
      </c>
    </row>
    <row r="268" spans="1:5">
      <c r="A268" t="s">
        <v>38</v>
      </c>
      <c r="B268" s="24">
        <v>41365</v>
      </c>
      <c r="C268">
        <v>99.238</v>
      </c>
      <c r="D268">
        <v>5.3</v>
      </c>
      <c r="E268">
        <v>93.938000000000002</v>
      </c>
    </row>
    <row r="269" spans="1:5">
      <c r="A269" t="s">
        <v>38</v>
      </c>
      <c r="B269" s="24">
        <v>41395</v>
      </c>
      <c r="C269">
        <v>99.238</v>
      </c>
      <c r="D269">
        <v>5.3</v>
      </c>
      <c r="E269">
        <v>93.938000000000002</v>
      </c>
    </row>
    <row r="270" spans="1:5">
      <c r="A270" t="s">
        <v>38</v>
      </c>
      <c r="B270" s="24">
        <v>41428</v>
      </c>
      <c r="C270">
        <v>99.238</v>
      </c>
      <c r="D270">
        <v>5.45</v>
      </c>
      <c r="E270">
        <v>93.787999999999997</v>
      </c>
    </row>
    <row r="271" spans="1:5">
      <c r="A271" t="s">
        <v>38</v>
      </c>
      <c r="B271" s="24">
        <v>41456</v>
      </c>
      <c r="C271">
        <v>99.238</v>
      </c>
      <c r="D271">
        <v>5.4</v>
      </c>
      <c r="E271">
        <v>93.837999999999994</v>
      </c>
    </row>
    <row r="272" spans="1:5">
      <c r="A272" t="s">
        <v>38</v>
      </c>
      <c r="B272" s="24">
        <v>41487</v>
      </c>
      <c r="C272">
        <v>99.238</v>
      </c>
      <c r="D272">
        <v>5.3</v>
      </c>
      <c r="E272">
        <v>93.938000000000002</v>
      </c>
    </row>
    <row r="273" spans="1:5">
      <c r="A273" t="s">
        <v>38</v>
      </c>
      <c r="B273" s="24">
        <v>41519</v>
      </c>
      <c r="C273">
        <v>99.238</v>
      </c>
      <c r="D273">
        <v>5.4</v>
      </c>
      <c r="E273">
        <v>93.837999999999994</v>
      </c>
    </row>
    <row r="274" spans="1:5">
      <c r="A274" t="s">
        <v>38</v>
      </c>
      <c r="B274" s="24">
        <v>41548</v>
      </c>
      <c r="C274">
        <v>99.238</v>
      </c>
      <c r="D274">
        <v>5.6</v>
      </c>
      <c r="E274">
        <v>93.638000000000005</v>
      </c>
    </row>
    <row r="275" spans="1:5">
      <c r="A275" t="s">
        <v>38</v>
      </c>
      <c r="B275" s="24">
        <v>41582</v>
      </c>
      <c r="C275">
        <v>99.238</v>
      </c>
      <c r="D275">
        <v>5.95</v>
      </c>
      <c r="E275">
        <v>93.287999999999997</v>
      </c>
    </row>
    <row r="276" spans="1:5">
      <c r="A276" t="s">
        <v>38</v>
      </c>
      <c r="B276" s="24">
        <v>41610</v>
      </c>
      <c r="C276">
        <v>99.238</v>
      </c>
      <c r="D276">
        <v>5.45</v>
      </c>
      <c r="E276">
        <v>93.787999999999997</v>
      </c>
    </row>
    <row r="277" spans="1:5">
      <c r="A277" t="s">
        <v>38</v>
      </c>
      <c r="B277" s="24">
        <v>41640</v>
      </c>
      <c r="C277">
        <v>99.238</v>
      </c>
      <c r="D277">
        <v>5.4</v>
      </c>
      <c r="E277">
        <v>93.837999999999994</v>
      </c>
    </row>
    <row r="278" spans="1:5">
      <c r="A278" t="s">
        <v>38</v>
      </c>
      <c r="B278" s="24">
        <v>41671</v>
      </c>
      <c r="C278">
        <v>99.238</v>
      </c>
      <c r="D278">
        <v>5.5</v>
      </c>
      <c r="E278">
        <v>93.738</v>
      </c>
    </row>
    <row r="279" spans="1:5">
      <c r="A279" t="s">
        <v>38</v>
      </c>
      <c r="B279" s="24">
        <v>41699</v>
      </c>
      <c r="C279">
        <v>99.238</v>
      </c>
      <c r="D279">
        <v>5.45</v>
      </c>
      <c r="E279">
        <v>93.787999999999997</v>
      </c>
    </row>
    <row r="280" spans="1:5">
      <c r="A280" t="s">
        <v>38</v>
      </c>
      <c r="B280" s="24">
        <v>41730</v>
      </c>
      <c r="C280">
        <v>99.238</v>
      </c>
      <c r="D280">
        <v>5.5</v>
      </c>
      <c r="E280">
        <v>93.738</v>
      </c>
    </row>
    <row r="281" spans="1:5">
      <c r="A281" t="s">
        <v>38</v>
      </c>
      <c r="B281" s="24">
        <v>41760</v>
      </c>
      <c r="C281">
        <v>99.238</v>
      </c>
      <c r="D281">
        <v>5.6</v>
      </c>
      <c r="E281">
        <v>93.638000000000005</v>
      </c>
    </row>
    <row r="282" spans="1:5">
      <c r="A282" t="s">
        <v>38</v>
      </c>
      <c r="B282" s="24">
        <v>41806</v>
      </c>
      <c r="C282">
        <v>99.238</v>
      </c>
      <c r="D282">
        <v>5.36</v>
      </c>
      <c r="E282">
        <v>93.878</v>
      </c>
    </row>
    <row r="283" spans="1:5">
      <c r="A283" t="s">
        <v>38</v>
      </c>
      <c r="B283" s="24">
        <v>41821</v>
      </c>
      <c r="C283">
        <v>99.238</v>
      </c>
      <c r="D283">
        <v>5.3</v>
      </c>
      <c r="E283">
        <v>93.938000000000002</v>
      </c>
    </row>
    <row r="284" spans="1:5">
      <c r="A284" t="s">
        <v>38</v>
      </c>
      <c r="B284" s="24">
        <v>41852</v>
      </c>
      <c r="C284">
        <v>99.238</v>
      </c>
      <c r="D284">
        <v>5.3</v>
      </c>
      <c r="E284">
        <v>93.938000000000002</v>
      </c>
    </row>
    <row r="285" spans="1:5">
      <c r="A285" t="s">
        <v>38</v>
      </c>
      <c r="B285" s="24">
        <v>41883</v>
      </c>
      <c r="C285">
        <v>99.238</v>
      </c>
      <c r="D285">
        <v>5.5</v>
      </c>
      <c r="E285">
        <v>93.738</v>
      </c>
    </row>
    <row r="286" spans="1:5">
      <c r="A286" t="s">
        <v>38</v>
      </c>
      <c r="B286" s="24">
        <v>41913</v>
      </c>
      <c r="C286">
        <v>99.238</v>
      </c>
      <c r="D286">
        <v>5.8</v>
      </c>
      <c r="E286">
        <v>93.438000000000002</v>
      </c>
    </row>
    <row r="287" spans="1:5">
      <c r="A287" t="s">
        <v>38</v>
      </c>
      <c r="B287" s="24">
        <v>41944</v>
      </c>
      <c r="C287">
        <v>99.238</v>
      </c>
      <c r="D287">
        <v>5.6</v>
      </c>
      <c r="E287">
        <v>93.638000000000005</v>
      </c>
    </row>
    <row r="288" spans="1:5">
      <c r="A288" t="s">
        <v>38</v>
      </c>
      <c r="B288" s="24">
        <v>41974</v>
      </c>
      <c r="C288">
        <v>99.238</v>
      </c>
      <c r="D288">
        <v>5.5</v>
      </c>
      <c r="E288">
        <v>93.738</v>
      </c>
    </row>
    <row r="289" spans="1:5">
      <c r="A289" t="s">
        <v>38</v>
      </c>
      <c r="B289" s="24">
        <v>42005</v>
      </c>
      <c r="C289">
        <v>99.238</v>
      </c>
      <c r="D289">
        <v>5.66</v>
      </c>
      <c r="E289">
        <v>93.578000000000003</v>
      </c>
    </row>
    <row r="290" spans="1:5">
      <c r="A290" t="s">
        <v>38</v>
      </c>
      <c r="B290" s="24">
        <v>42036</v>
      </c>
      <c r="C290">
        <v>99.238</v>
      </c>
      <c r="D290">
        <v>5.96</v>
      </c>
      <c r="E290">
        <v>93.278000000000006</v>
      </c>
    </row>
    <row r="291" spans="1:5">
      <c r="A291" t="s">
        <v>38</v>
      </c>
      <c r="B291" s="24">
        <v>42064</v>
      </c>
      <c r="C291">
        <v>99.238</v>
      </c>
      <c r="D291">
        <v>6.06</v>
      </c>
      <c r="E291">
        <v>93.177999999999997</v>
      </c>
    </row>
    <row r="292" spans="1:5">
      <c r="A292" t="s">
        <v>38</v>
      </c>
      <c r="B292" s="24">
        <v>42095</v>
      </c>
      <c r="C292">
        <v>99.238</v>
      </c>
      <c r="D292">
        <v>6.26</v>
      </c>
      <c r="E292">
        <v>92.977999999999994</v>
      </c>
    </row>
    <row r="293" spans="1:5">
      <c r="A293" t="s">
        <v>38</v>
      </c>
      <c r="B293" s="24">
        <v>42125</v>
      </c>
      <c r="C293">
        <v>99.238</v>
      </c>
      <c r="D293">
        <v>6.16</v>
      </c>
      <c r="E293">
        <v>93.078000000000003</v>
      </c>
    </row>
    <row r="294" spans="1:5">
      <c r="A294" t="s">
        <v>38</v>
      </c>
      <c r="B294" s="24">
        <v>42156</v>
      </c>
      <c r="C294">
        <v>99.238</v>
      </c>
      <c r="D294">
        <v>5.91</v>
      </c>
      <c r="E294">
        <v>93.328000000000003</v>
      </c>
    </row>
    <row r="295" spans="1:5">
      <c r="A295" t="s">
        <v>38</v>
      </c>
      <c r="B295" s="24">
        <v>42186</v>
      </c>
      <c r="C295">
        <v>99.238</v>
      </c>
      <c r="D295">
        <v>5.31</v>
      </c>
      <c r="E295">
        <v>93.927999999999997</v>
      </c>
    </row>
    <row r="296" spans="1:5">
      <c r="A296" t="s">
        <v>38</v>
      </c>
      <c r="B296" s="24">
        <v>42217</v>
      </c>
      <c r="C296">
        <v>99.238</v>
      </c>
      <c r="D296">
        <v>5.26</v>
      </c>
      <c r="E296">
        <v>93.977999999999994</v>
      </c>
    </row>
    <row r="297" spans="1:5">
      <c r="A297" t="s">
        <v>38</v>
      </c>
      <c r="B297" s="24">
        <v>42248</v>
      </c>
      <c r="C297">
        <v>99.238</v>
      </c>
      <c r="D297">
        <v>5.36</v>
      </c>
      <c r="E297">
        <v>93.878</v>
      </c>
    </row>
    <row r="298" spans="1:5">
      <c r="A298" t="s">
        <v>38</v>
      </c>
      <c r="B298" s="24">
        <v>42278</v>
      </c>
      <c r="C298">
        <v>99.238</v>
      </c>
      <c r="D298">
        <v>5.26</v>
      </c>
      <c r="E298">
        <v>93.977999999999994</v>
      </c>
    </row>
    <row r="299" spans="1:5">
      <c r="A299" t="s">
        <v>38</v>
      </c>
      <c r="B299" s="24">
        <v>42309</v>
      </c>
      <c r="C299">
        <v>99.238</v>
      </c>
      <c r="D299">
        <v>5.56</v>
      </c>
      <c r="E299">
        <v>93.677999999999997</v>
      </c>
    </row>
    <row r="300" spans="1:5">
      <c r="A300" t="s">
        <v>38</v>
      </c>
      <c r="B300" s="24">
        <v>42339</v>
      </c>
      <c r="C300">
        <v>99.238</v>
      </c>
      <c r="D300">
        <v>5.71</v>
      </c>
      <c r="E300">
        <v>93.528000000000006</v>
      </c>
    </row>
    <row r="301" spans="1:5">
      <c r="A301" t="s">
        <v>38</v>
      </c>
      <c r="B301" s="24">
        <v>42370</v>
      </c>
      <c r="C301">
        <v>99.238</v>
      </c>
      <c r="D301">
        <v>5.96</v>
      </c>
      <c r="E301">
        <v>93.278000000000006</v>
      </c>
    </row>
    <row r="302" spans="1:5">
      <c r="A302" t="s">
        <v>38</v>
      </c>
      <c r="B302" s="24">
        <v>42401</v>
      </c>
      <c r="C302">
        <v>99.238</v>
      </c>
      <c r="D302">
        <v>6.06</v>
      </c>
      <c r="E302">
        <v>93.177999999999997</v>
      </c>
    </row>
    <row r="303" spans="1:5">
      <c r="A303" t="s">
        <v>38</v>
      </c>
      <c r="B303" s="24">
        <v>42430</v>
      </c>
      <c r="C303">
        <v>99.238</v>
      </c>
      <c r="D303">
        <v>6.01</v>
      </c>
      <c r="E303">
        <v>93.227999999999994</v>
      </c>
    </row>
    <row r="304" spans="1:5">
      <c r="A304" t="s">
        <v>38</v>
      </c>
      <c r="B304" s="24">
        <v>42461</v>
      </c>
      <c r="C304">
        <v>99.238</v>
      </c>
      <c r="D304">
        <v>6.01</v>
      </c>
      <c r="E304">
        <v>93.227999999999994</v>
      </c>
    </row>
    <row r="305" spans="1:5">
      <c r="A305" t="s">
        <v>38</v>
      </c>
      <c r="B305" s="24">
        <v>42491</v>
      </c>
      <c r="C305">
        <v>99.238</v>
      </c>
      <c r="D305">
        <v>6.06</v>
      </c>
      <c r="E305">
        <v>93.177999999999997</v>
      </c>
    </row>
    <row r="306" spans="1:5">
      <c r="A306" t="s">
        <v>38</v>
      </c>
      <c r="B306" s="24">
        <v>42522</v>
      </c>
      <c r="C306">
        <v>99.238</v>
      </c>
      <c r="D306">
        <v>5.86</v>
      </c>
      <c r="E306">
        <v>93.378</v>
      </c>
    </row>
    <row r="307" spans="1:5">
      <c r="A307" t="s">
        <v>38</v>
      </c>
      <c r="B307" s="24">
        <v>42552</v>
      </c>
      <c r="C307">
        <v>99.238</v>
      </c>
      <c r="D307">
        <v>6.06</v>
      </c>
      <c r="E307">
        <v>93.177999999999997</v>
      </c>
    </row>
    <row r="308" spans="1:5">
      <c r="A308" t="s">
        <v>38</v>
      </c>
      <c r="B308" s="24">
        <v>42583</v>
      </c>
      <c r="C308">
        <v>99.238</v>
      </c>
      <c r="D308">
        <v>5.76</v>
      </c>
      <c r="E308">
        <v>93.477999999999994</v>
      </c>
    </row>
    <row r="309" spans="1:5">
      <c r="A309" t="s">
        <v>38</v>
      </c>
      <c r="B309" s="24">
        <v>42614</v>
      </c>
      <c r="C309">
        <v>99.238</v>
      </c>
      <c r="D309">
        <v>5.86</v>
      </c>
      <c r="E309">
        <v>93.378</v>
      </c>
    </row>
    <row r="310" spans="1:5">
      <c r="A310" t="s">
        <v>38</v>
      </c>
      <c r="B310" s="24">
        <v>42644</v>
      </c>
      <c r="C310">
        <v>99.238</v>
      </c>
      <c r="D310">
        <v>6.06</v>
      </c>
      <c r="E310">
        <v>93.177999999999997</v>
      </c>
    </row>
    <row r="311" spans="1:5">
      <c r="A311" t="s">
        <v>38</v>
      </c>
      <c r="B311" s="24">
        <v>42675</v>
      </c>
      <c r="C311">
        <v>99.238</v>
      </c>
      <c r="D311">
        <v>6.06</v>
      </c>
      <c r="E311">
        <v>93.177999999999997</v>
      </c>
    </row>
    <row r="312" spans="1:5">
      <c r="A312" t="s">
        <v>38</v>
      </c>
      <c r="B312" s="24">
        <v>42705</v>
      </c>
      <c r="C312">
        <v>99.238</v>
      </c>
      <c r="D312">
        <v>5.36</v>
      </c>
      <c r="E312">
        <v>93.878</v>
      </c>
    </row>
    <row r="313" spans="1:5">
      <c r="A313" t="s">
        <v>38</v>
      </c>
      <c r="B313" s="24">
        <v>42736</v>
      </c>
      <c r="C313">
        <v>99.238</v>
      </c>
      <c r="D313">
        <v>4.8600000000000003</v>
      </c>
      <c r="E313">
        <v>94.378</v>
      </c>
    </row>
    <row r="314" spans="1:5">
      <c r="A314" t="s">
        <v>38</v>
      </c>
      <c r="B314" s="24">
        <v>42795</v>
      </c>
      <c r="C314">
        <v>99.238</v>
      </c>
      <c r="D314">
        <v>6.26</v>
      </c>
      <c r="E314">
        <v>92.977999999999994</v>
      </c>
    </row>
    <row r="315" spans="1:5">
      <c r="A315" t="s">
        <v>38</v>
      </c>
      <c r="B315" s="24">
        <v>42826</v>
      </c>
      <c r="C315">
        <v>99.238</v>
      </c>
      <c r="D315">
        <v>6.86</v>
      </c>
      <c r="E315">
        <v>92.378</v>
      </c>
    </row>
    <row r="316" spans="1:5">
      <c r="A316" t="s">
        <v>38</v>
      </c>
      <c r="B316" s="24">
        <v>42856</v>
      </c>
      <c r="C316">
        <v>99.238</v>
      </c>
      <c r="D316">
        <v>6.86</v>
      </c>
      <c r="E316">
        <v>92.378</v>
      </c>
    </row>
    <row r="317" spans="1:5">
      <c r="A317" t="s">
        <v>38</v>
      </c>
      <c r="B317" s="24">
        <v>42887</v>
      </c>
      <c r="C317">
        <v>99.238</v>
      </c>
      <c r="D317">
        <v>6.76</v>
      </c>
      <c r="E317">
        <v>92.477999999999994</v>
      </c>
    </row>
    <row r="318" spans="1:5">
      <c r="A318" t="s">
        <v>38</v>
      </c>
      <c r="B318" s="24">
        <v>42917</v>
      </c>
      <c r="C318">
        <v>99.238</v>
      </c>
      <c r="D318">
        <v>6.86</v>
      </c>
      <c r="E318">
        <v>92.378</v>
      </c>
    </row>
    <row r="319" spans="1:5">
      <c r="A319" t="s">
        <v>38</v>
      </c>
      <c r="B319" s="24">
        <v>42948</v>
      </c>
      <c r="C319">
        <v>99.238</v>
      </c>
      <c r="D319">
        <v>6.26</v>
      </c>
      <c r="E319">
        <v>92.977999999999994</v>
      </c>
    </row>
    <row r="320" spans="1:5">
      <c r="A320" t="s">
        <v>38</v>
      </c>
      <c r="B320" s="24">
        <v>42979</v>
      </c>
      <c r="C320">
        <v>99.238</v>
      </c>
      <c r="D320">
        <v>6.86</v>
      </c>
      <c r="E320">
        <v>92.378</v>
      </c>
    </row>
    <row r="321" spans="1:5">
      <c r="A321" t="s">
        <v>38</v>
      </c>
      <c r="B321" s="24">
        <v>43009</v>
      </c>
      <c r="C321">
        <v>99.238</v>
      </c>
      <c r="D321">
        <v>6.26</v>
      </c>
      <c r="E321">
        <v>92.977999999999994</v>
      </c>
    </row>
    <row r="322" spans="1:5">
      <c r="A322" t="s">
        <v>38</v>
      </c>
      <c r="B322" s="24">
        <v>43040</v>
      </c>
      <c r="C322">
        <v>99.238</v>
      </c>
      <c r="D322">
        <v>5.79</v>
      </c>
      <c r="E322">
        <v>93.447999999999993</v>
      </c>
    </row>
    <row r="323" spans="1:5">
      <c r="A323" t="s">
        <v>38</v>
      </c>
      <c r="B323" s="24">
        <v>43070</v>
      </c>
      <c r="C323">
        <v>99.238</v>
      </c>
      <c r="D323">
        <v>6.16</v>
      </c>
      <c r="E323">
        <v>93.078000000000003</v>
      </c>
    </row>
    <row r="324" spans="1:5">
      <c r="A324" t="s">
        <v>38</v>
      </c>
      <c r="B324" s="24">
        <v>43101</v>
      </c>
      <c r="C324">
        <v>99.238</v>
      </c>
      <c r="D324">
        <v>6.26</v>
      </c>
      <c r="E324">
        <v>92.977999999999994</v>
      </c>
    </row>
    <row r="325" spans="1:5">
      <c r="A325" t="s">
        <v>38</v>
      </c>
      <c r="B325" s="24">
        <v>43132</v>
      </c>
      <c r="C325">
        <v>99.238</v>
      </c>
      <c r="D325">
        <v>6.41</v>
      </c>
      <c r="E325">
        <v>92.828000000000003</v>
      </c>
    </row>
    <row r="326" spans="1:5">
      <c r="A326" t="s">
        <v>38</v>
      </c>
      <c r="B326" s="24">
        <v>43160</v>
      </c>
      <c r="C326">
        <v>99.238</v>
      </c>
      <c r="D326">
        <v>6.26</v>
      </c>
      <c r="E326">
        <v>92.977999999999994</v>
      </c>
    </row>
    <row r="327" spans="1:5">
      <c r="A327" t="s">
        <v>38</v>
      </c>
      <c r="B327" s="24">
        <v>43191</v>
      </c>
      <c r="C327">
        <v>99.238</v>
      </c>
      <c r="D327">
        <v>6.16</v>
      </c>
      <c r="E327">
        <v>93.078000000000003</v>
      </c>
    </row>
    <row r="328" spans="1:5">
      <c r="A328" t="s">
        <v>38</v>
      </c>
      <c r="B328" s="24">
        <v>43221</v>
      </c>
      <c r="C328">
        <v>99.238</v>
      </c>
      <c r="D328">
        <v>6.26</v>
      </c>
      <c r="E328">
        <v>92.977999999999994</v>
      </c>
    </row>
    <row r="329" spans="1:5">
      <c r="A329" t="s">
        <v>38</v>
      </c>
      <c r="B329" s="24">
        <v>43252</v>
      </c>
      <c r="C329">
        <v>99.238</v>
      </c>
      <c r="D329">
        <v>5.46</v>
      </c>
      <c r="E329">
        <v>93.778000000000006</v>
      </c>
    </row>
    <row r="330" spans="1:5">
      <c r="A330" t="s">
        <v>38</v>
      </c>
      <c r="B330" s="24">
        <v>43282</v>
      </c>
      <c r="C330">
        <v>99.238</v>
      </c>
      <c r="D330">
        <v>4.51</v>
      </c>
      <c r="E330">
        <v>94.727999999999994</v>
      </c>
    </row>
    <row r="331" spans="1:5">
      <c r="A331" t="s">
        <v>38</v>
      </c>
      <c r="B331" s="24">
        <v>43313</v>
      </c>
      <c r="C331">
        <v>99.238</v>
      </c>
      <c r="D331">
        <v>6.06</v>
      </c>
      <c r="E331">
        <v>93.177999999999997</v>
      </c>
    </row>
    <row r="332" spans="1:5">
      <c r="A332" t="s">
        <v>38</v>
      </c>
      <c r="B332" s="24">
        <v>43344</v>
      </c>
      <c r="C332">
        <v>99.238</v>
      </c>
      <c r="D332">
        <v>6.11</v>
      </c>
      <c r="E332">
        <v>93.128</v>
      </c>
    </row>
    <row r="333" spans="1:5">
      <c r="A333" t="s">
        <v>38</v>
      </c>
      <c r="B333" s="24">
        <v>43374</v>
      </c>
      <c r="C333">
        <v>99.238</v>
      </c>
      <c r="D333">
        <v>6.11</v>
      </c>
      <c r="E333">
        <v>93.128</v>
      </c>
    </row>
    <row r="334" spans="1:5">
      <c r="A334" t="s">
        <v>38</v>
      </c>
      <c r="B334" s="24">
        <v>43405</v>
      </c>
      <c r="C334">
        <v>99.238</v>
      </c>
      <c r="D334">
        <v>6.16</v>
      </c>
      <c r="E334">
        <v>93.078000000000003</v>
      </c>
    </row>
    <row r="335" spans="1:5">
      <c r="A335" t="s">
        <v>38</v>
      </c>
      <c r="B335" s="24">
        <v>43435</v>
      </c>
      <c r="C335">
        <v>99.238</v>
      </c>
      <c r="D335">
        <v>6.16</v>
      </c>
      <c r="E335">
        <v>93.078000000000003</v>
      </c>
    </row>
    <row r="336" spans="1:5">
      <c r="A336" t="s">
        <v>38</v>
      </c>
      <c r="B336" s="24">
        <v>43466</v>
      </c>
      <c r="C336">
        <v>99.238</v>
      </c>
      <c r="D336">
        <v>5.96</v>
      </c>
      <c r="E336">
        <v>93.278000000000006</v>
      </c>
    </row>
    <row r="337" spans="1:5">
      <c r="A337" t="s">
        <v>38</v>
      </c>
      <c r="B337" s="24">
        <v>43497</v>
      </c>
      <c r="C337">
        <v>99.238</v>
      </c>
      <c r="D337">
        <v>6.06</v>
      </c>
      <c r="E337">
        <v>93.177999999999997</v>
      </c>
    </row>
    <row r="338" spans="1:5">
      <c r="A338" t="s">
        <v>38</v>
      </c>
      <c r="B338" s="24">
        <v>43525</v>
      </c>
      <c r="C338">
        <v>99.238</v>
      </c>
      <c r="D338">
        <v>6.11</v>
      </c>
      <c r="E338">
        <v>93.128</v>
      </c>
    </row>
    <row r="339" spans="1:5">
      <c r="A339" t="s">
        <v>38</v>
      </c>
      <c r="B339" s="24">
        <v>43556</v>
      </c>
      <c r="C339">
        <v>99.238</v>
      </c>
      <c r="D339">
        <v>6.01</v>
      </c>
      <c r="E339">
        <v>93.227999999999994</v>
      </c>
    </row>
    <row r="340" spans="1:5">
      <c r="A340" t="s">
        <v>38</v>
      </c>
      <c r="B340" s="24">
        <v>43586</v>
      </c>
      <c r="C340">
        <v>99.238</v>
      </c>
      <c r="D340">
        <v>6.06</v>
      </c>
      <c r="E340">
        <v>93.177999999999997</v>
      </c>
    </row>
    <row r="341" spans="1:5">
      <c r="A341" t="s">
        <v>38</v>
      </c>
      <c r="B341" s="24">
        <v>43617</v>
      </c>
      <c r="C341">
        <v>99.238</v>
      </c>
      <c r="D341">
        <v>5.86</v>
      </c>
      <c r="E341">
        <v>93.378</v>
      </c>
    </row>
    <row r="342" spans="1:5">
      <c r="A342" t="s">
        <v>38</v>
      </c>
      <c r="B342" s="24">
        <v>43647</v>
      </c>
      <c r="C342">
        <v>99.238</v>
      </c>
      <c r="D342">
        <v>5.46</v>
      </c>
      <c r="E342">
        <v>93.778000000000006</v>
      </c>
    </row>
    <row r="343" spans="1:5">
      <c r="A343" t="s">
        <v>38</v>
      </c>
      <c r="B343" s="24">
        <v>43678</v>
      </c>
      <c r="C343">
        <v>99.238</v>
      </c>
      <c r="D343">
        <v>6.86</v>
      </c>
      <c r="E343">
        <v>92.378</v>
      </c>
    </row>
    <row r="344" spans="1:5">
      <c r="A344" t="s">
        <v>38</v>
      </c>
      <c r="B344" s="24">
        <v>43709</v>
      </c>
      <c r="C344">
        <v>99.238</v>
      </c>
      <c r="D344">
        <v>5.79</v>
      </c>
      <c r="E344">
        <v>93.447999999999993</v>
      </c>
    </row>
    <row r="345" spans="1:5">
      <c r="A345" t="s">
        <v>38</v>
      </c>
      <c r="B345" s="24">
        <v>43739</v>
      </c>
      <c r="C345">
        <v>99.238</v>
      </c>
      <c r="D345">
        <v>6.26</v>
      </c>
      <c r="E345">
        <v>92.977999999999994</v>
      </c>
    </row>
    <row r="346" spans="1:5">
      <c r="A346" t="s">
        <v>38</v>
      </c>
      <c r="B346" s="24">
        <v>43770</v>
      </c>
      <c r="C346">
        <v>99.238</v>
      </c>
      <c r="D346">
        <v>6.16</v>
      </c>
      <c r="E346">
        <v>93.078000000000003</v>
      </c>
    </row>
    <row r="347" spans="1:5">
      <c r="A347" t="s">
        <v>38</v>
      </c>
      <c r="B347" s="24">
        <v>43800</v>
      </c>
      <c r="C347">
        <v>99.238</v>
      </c>
      <c r="D347">
        <v>6.16</v>
      </c>
      <c r="E347">
        <v>93.078000000000003</v>
      </c>
    </row>
  </sheetData>
  <autoFilter ref="B1:B348" xr:uid="{5D4851C2-D70F-4C17-980A-12B75D90A057}"/>
  <sortState xmlns:xlrd2="http://schemas.microsoft.com/office/spreadsheetml/2017/richdata2" ref="A2:E347">
    <sortCondition ref="A2:A347"/>
    <sortCondition ref="B2:B3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77B5-AD06-49FC-921E-D5CBCEB2D77A}">
  <dimension ref="A1:M135"/>
  <sheetViews>
    <sheetView workbookViewId="0">
      <selection activeCell="K3" sqref="K3"/>
    </sheetView>
  </sheetViews>
  <sheetFormatPr defaultRowHeight="14.45"/>
  <cols>
    <col min="1" max="1" width="10.5703125" bestFit="1" customWidth="1"/>
    <col min="2" max="4" width="15.5703125" bestFit="1" customWidth="1"/>
    <col min="5" max="5" width="12.5703125" bestFit="1" customWidth="1"/>
    <col min="6" max="8" width="15.5703125" bestFit="1" customWidth="1"/>
    <col min="10" max="10" width="15.5703125" bestFit="1" customWidth="1"/>
    <col min="11" max="11" width="12.85546875" bestFit="1" customWidth="1"/>
  </cols>
  <sheetData>
    <row r="1" spans="1:13">
      <c r="B1" s="25" t="s">
        <v>51</v>
      </c>
      <c r="C1" s="25" t="s">
        <v>27</v>
      </c>
      <c r="D1" s="25" t="s">
        <v>38</v>
      </c>
      <c r="E1" s="25" t="s">
        <v>125</v>
      </c>
      <c r="F1" s="25" t="s">
        <v>51</v>
      </c>
      <c r="G1" s="25" t="s">
        <v>27</v>
      </c>
      <c r="H1" s="25" t="s">
        <v>38</v>
      </c>
      <c r="J1" s="26" t="s">
        <v>2</v>
      </c>
      <c r="K1" s="27" t="s">
        <v>126</v>
      </c>
      <c r="L1" s="27" t="s">
        <v>127</v>
      </c>
    </row>
    <row r="2" spans="1:13">
      <c r="B2" s="29">
        <v>1</v>
      </c>
      <c r="C2" s="29">
        <v>1</v>
      </c>
      <c r="D2" s="29">
        <v>1</v>
      </c>
      <c r="E2" s="30"/>
      <c r="F2" s="30"/>
      <c r="G2" s="30"/>
      <c r="H2" s="30"/>
      <c r="J2" s="26" t="s">
        <v>51</v>
      </c>
      <c r="K2" s="28">
        <f>1-(2*M2/132)</f>
        <v>0.87878787878787878</v>
      </c>
      <c r="L2" s="28">
        <f>+K2*100</f>
        <v>87.878787878787875</v>
      </c>
      <c r="M2">
        <v>8</v>
      </c>
    </row>
    <row r="3" spans="1:13">
      <c r="A3" s="24">
        <v>39814</v>
      </c>
      <c r="B3">
        <v>1</v>
      </c>
      <c r="C3">
        <v>1</v>
      </c>
      <c r="D3">
        <v>1</v>
      </c>
      <c r="F3">
        <f>IF(B3=1,0,IF(B3=0,IF(B3=B2,0,1)))</f>
        <v>0</v>
      </c>
      <c r="G3">
        <f t="shared" ref="G3:H3" si="0">IF(C3=1,0,IF(C3=0,IF(C3=C2,0,1)))</f>
        <v>0</v>
      </c>
      <c r="H3">
        <f t="shared" si="0"/>
        <v>0</v>
      </c>
      <c r="J3" s="26" t="s">
        <v>27</v>
      </c>
      <c r="K3" s="28">
        <f t="shared" ref="K3:K4" si="1">1-(2*M3/132)</f>
        <v>0.96969696969696972</v>
      </c>
      <c r="L3" s="28">
        <f t="shared" ref="L3:L4" si="2">+K3*100</f>
        <v>96.969696969696969</v>
      </c>
      <c r="M3">
        <v>2</v>
      </c>
    </row>
    <row r="4" spans="1:13">
      <c r="A4" s="24">
        <v>39845</v>
      </c>
      <c r="B4">
        <v>1</v>
      </c>
      <c r="C4">
        <v>1</v>
      </c>
      <c r="D4">
        <v>1</v>
      </c>
      <c r="F4">
        <f t="shared" ref="F4:F67" si="3">IF(B4=1,0,IF(B4=0,IF(B4=B3,0,1)))</f>
        <v>0</v>
      </c>
      <c r="G4">
        <f t="shared" ref="G4:G67" si="4">IF(C4=1,0,IF(C4=0,IF(C4=C3,0,1)))</f>
        <v>0</v>
      </c>
      <c r="H4">
        <f t="shared" ref="H4:H67" si="5">IF(D4=1,0,IF(D4=0,IF(D4=D3,0,1)))</f>
        <v>0</v>
      </c>
      <c r="J4" s="26" t="s">
        <v>38</v>
      </c>
      <c r="K4" s="28">
        <f t="shared" si="1"/>
        <v>0.95454545454545459</v>
      </c>
      <c r="L4" s="28">
        <f t="shared" si="2"/>
        <v>95.454545454545453</v>
      </c>
      <c r="M4">
        <v>3</v>
      </c>
    </row>
    <row r="5" spans="1:13">
      <c r="A5" s="24">
        <v>39873</v>
      </c>
      <c r="B5">
        <v>1</v>
      </c>
      <c r="C5">
        <v>1</v>
      </c>
      <c r="D5">
        <v>1</v>
      </c>
      <c r="F5">
        <f t="shared" si="3"/>
        <v>0</v>
      </c>
      <c r="G5">
        <f t="shared" si="4"/>
        <v>0</v>
      </c>
      <c r="H5">
        <f t="shared" si="5"/>
        <v>0</v>
      </c>
    </row>
    <row r="6" spans="1:13">
      <c r="A6" s="24">
        <v>39904</v>
      </c>
      <c r="B6">
        <v>1</v>
      </c>
      <c r="C6">
        <v>1</v>
      </c>
      <c r="D6">
        <v>1</v>
      </c>
      <c r="F6">
        <f t="shared" si="3"/>
        <v>0</v>
      </c>
      <c r="G6">
        <f t="shared" si="4"/>
        <v>0</v>
      </c>
      <c r="H6">
        <f t="shared" si="5"/>
        <v>0</v>
      </c>
    </row>
    <row r="7" spans="1:13">
      <c r="A7" s="24">
        <v>39934</v>
      </c>
      <c r="B7">
        <v>1</v>
      </c>
      <c r="C7">
        <v>1</v>
      </c>
      <c r="D7">
        <v>1</v>
      </c>
      <c r="F7">
        <f t="shared" si="3"/>
        <v>0</v>
      </c>
      <c r="G7">
        <f t="shared" si="4"/>
        <v>0</v>
      </c>
      <c r="H7">
        <f t="shared" si="5"/>
        <v>0</v>
      </c>
    </row>
    <row r="8" spans="1:13">
      <c r="A8" s="24">
        <v>39965</v>
      </c>
      <c r="B8">
        <v>1</v>
      </c>
      <c r="C8">
        <v>1</v>
      </c>
      <c r="D8">
        <v>1</v>
      </c>
      <c r="F8">
        <f t="shared" si="3"/>
        <v>0</v>
      </c>
      <c r="G8">
        <f t="shared" si="4"/>
        <v>0</v>
      </c>
      <c r="H8">
        <f t="shared" si="5"/>
        <v>0</v>
      </c>
    </row>
    <row r="9" spans="1:13">
      <c r="A9" s="24">
        <v>39995</v>
      </c>
      <c r="B9">
        <v>1</v>
      </c>
      <c r="C9">
        <v>1</v>
      </c>
      <c r="D9">
        <v>1</v>
      </c>
      <c r="F9">
        <f t="shared" si="3"/>
        <v>0</v>
      </c>
      <c r="G9">
        <f t="shared" si="4"/>
        <v>0</v>
      </c>
      <c r="H9">
        <f t="shared" si="5"/>
        <v>0</v>
      </c>
    </row>
    <row r="10" spans="1:13">
      <c r="A10" s="24">
        <v>40026</v>
      </c>
      <c r="C10">
        <v>1</v>
      </c>
      <c r="D10">
        <v>1</v>
      </c>
      <c r="F10">
        <f t="shared" si="3"/>
        <v>1</v>
      </c>
      <c r="G10">
        <f t="shared" si="4"/>
        <v>0</v>
      </c>
      <c r="H10">
        <f t="shared" si="5"/>
        <v>0</v>
      </c>
    </row>
    <row r="11" spans="1:13">
      <c r="A11" s="24">
        <v>40057</v>
      </c>
      <c r="B11">
        <v>1</v>
      </c>
      <c r="C11">
        <v>1</v>
      </c>
      <c r="D11">
        <v>1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13">
      <c r="A12" s="24">
        <v>40087</v>
      </c>
      <c r="B12">
        <v>1</v>
      </c>
      <c r="C12">
        <v>1</v>
      </c>
      <c r="D12">
        <v>1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1:13">
      <c r="A13" s="24">
        <v>40118</v>
      </c>
      <c r="F13">
        <f t="shared" si="3"/>
        <v>1</v>
      </c>
      <c r="G13">
        <f t="shared" si="4"/>
        <v>1</v>
      </c>
      <c r="H13">
        <f t="shared" si="5"/>
        <v>1</v>
      </c>
    </row>
    <row r="14" spans="1:13">
      <c r="A14" s="24">
        <v>40148</v>
      </c>
      <c r="C14">
        <v>1</v>
      </c>
      <c r="D14">
        <v>1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1:13">
      <c r="A15" s="24">
        <v>40179</v>
      </c>
      <c r="C15">
        <v>1</v>
      </c>
      <c r="D15">
        <v>1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13">
      <c r="A16" s="24">
        <v>40210</v>
      </c>
      <c r="C16">
        <v>1</v>
      </c>
      <c r="D16">
        <v>1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>
      <c r="A17" s="24">
        <v>40238</v>
      </c>
      <c r="C17">
        <v>1</v>
      </c>
      <c r="F17">
        <f t="shared" si="3"/>
        <v>0</v>
      </c>
      <c r="G17">
        <f t="shared" si="4"/>
        <v>0</v>
      </c>
      <c r="H17">
        <f t="shared" si="5"/>
        <v>1</v>
      </c>
    </row>
    <row r="18" spans="1:8">
      <c r="A18" s="24">
        <v>40269</v>
      </c>
      <c r="C18">
        <v>1</v>
      </c>
      <c r="D18">
        <v>1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>
      <c r="A19" s="24">
        <v>40299</v>
      </c>
      <c r="C19">
        <v>1</v>
      </c>
      <c r="D19">
        <v>1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>
      <c r="A20" s="24">
        <v>40330</v>
      </c>
      <c r="C20">
        <v>1</v>
      </c>
      <c r="D20">
        <v>1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>
      <c r="A21" s="24">
        <v>40360</v>
      </c>
      <c r="C21">
        <v>1</v>
      </c>
      <c r="D21">
        <v>1</v>
      </c>
      <c r="F21">
        <f t="shared" si="3"/>
        <v>0</v>
      </c>
      <c r="G21">
        <f t="shared" si="4"/>
        <v>0</v>
      </c>
      <c r="H21">
        <f t="shared" si="5"/>
        <v>0</v>
      </c>
    </row>
    <row r="22" spans="1:8">
      <c r="A22" s="24">
        <v>40391</v>
      </c>
      <c r="C22">
        <v>1</v>
      </c>
      <c r="D22">
        <v>1</v>
      </c>
      <c r="F22">
        <f t="shared" si="3"/>
        <v>0</v>
      </c>
      <c r="G22">
        <f t="shared" si="4"/>
        <v>0</v>
      </c>
      <c r="H22">
        <f t="shared" si="5"/>
        <v>0</v>
      </c>
    </row>
    <row r="23" spans="1:8">
      <c r="A23" s="24">
        <v>40422</v>
      </c>
      <c r="C23">
        <v>1</v>
      </c>
      <c r="D23">
        <v>1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1:8">
      <c r="A24" s="24">
        <v>40452</v>
      </c>
      <c r="C24">
        <v>1</v>
      </c>
      <c r="D24">
        <v>1</v>
      </c>
      <c r="F24">
        <f t="shared" si="3"/>
        <v>0</v>
      </c>
      <c r="G24">
        <f t="shared" si="4"/>
        <v>0</v>
      </c>
      <c r="H24">
        <f t="shared" si="5"/>
        <v>0</v>
      </c>
    </row>
    <row r="25" spans="1:8">
      <c r="A25" s="24">
        <v>40483</v>
      </c>
      <c r="C25">
        <v>1</v>
      </c>
      <c r="D25">
        <v>1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1:8">
      <c r="A26" s="24">
        <v>40513</v>
      </c>
      <c r="C26">
        <v>1</v>
      </c>
      <c r="D26">
        <v>1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1:8">
      <c r="A27" s="24">
        <v>40544</v>
      </c>
      <c r="B27">
        <v>1</v>
      </c>
      <c r="C27">
        <v>1</v>
      </c>
      <c r="D27">
        <v>1</v>
      </c>
      <c r="F27">
        <f t="shared" si="3"/>
        <v>0</v>
      </c>
      <c r="G27">
        <f t="shared" si="4"/>
        <v>0</v>
      </c>
      <c r="H27">
        <f t="shared" si="5"/>
        <v>0</v>
      </c>
    </row>
    <row r="28" spans="1:8">
      <c r="A28" s="24">
        <v>40575</v>
      </c>
      <c r="B28">
        <v>1</v>
      </c>
      <c r="C28">
        <v>1</v>
      </c>
      <c r="D28">
        <v>1</v>
      </c>
      <c r="F28">
        <f t="shared" si="3"/>
        <v>0</v>
      </c>
      <c r="G28">
        <f t="shared" si="4"/>
        <v>0</v>
      </c>
      <c r="H28">
        <f t="shared" si="5"/>
        <v>0</v>
      </c>
    </row>
    <row r="29" spans="1:8">
      <c r="A29" s="24">
        <v>40603</v>
      </c>
      <c r="B29">
        <v>1</v>
      </c>
      <c r="C29">
        <v>1</v>
      </c>
      <c r="D29">
        <v>1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>
      <c r="A30" s="24">
        <v>40634</v>
      </c>
      <c r="B30">
        <v>1</v>
      </c>
      <c r="C30">
        <v>1</v>
      </c>
      <c r="D30">
        <v>1</v>
      </c>
      <c r="F30">
        <f t="shared" si="3"/>
        <v>0</v>
      </c>
      <c r="G30">
        <f t="shared" si="4"/>
        <v>0</v>
      </c>
      <c r="H30">
        <f t="shared" si="5"/>
        <v>0</v>
      </c>
    </row>
    <row r="31" spans="1:8">
      <c r="A31" s="24">
        <v>40664</v>
      </c>
      <c r="B31">
        <v>1</v>
      </c>
      <c r="C31">
        <v>1</v>
      </c>
      <c r="D31">
        <v>1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1:8">
      <c r="A32" s="24">
        <v>40695</v>
      </c>
      <c r="B32">
        <v>1</v>
      </c>
      <c r="C32">
        <v>1</v>
      </c>
      <c r="D32">
        <v>1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1:8">
      <c r="A33" s="24">
        <v>40725</v>
      </c>
      <c r="B33">
        <v>1</v>
      </c>
      <c r="C33">
        <v>1</v>
      </c>
      <c r="D33">
        <v>1</v>
      </c>
      <c r="F33">
        <f t="shared" si="3"/>
        <v>0</v>
      </c>
      <c r="G33">
        <f t="shared" si="4"/>
        <v>0</v>
      </c>
      <c r="H33">
        <f t="shared" si="5"/>
        <v>0</v>
      </c>
    </row>
    <row r="34" spans="1:8">
      <c r="A34" s="24">
        <v>40756</v>
      </c>
      <c r="C34">
        <v>1</v>
      </c>
      <c r="D34">
        <v>1</v>
      </c>
      <c r="F34">
        <f t="shared" si="3"/>
        <v>1</v>
      </c>
      <c r="G34">
        <f t="shared" si="4"/>
        <v>0</v>
      </c>
      <c r="H34">
        <f t="shared" si="5"/>
        <v>0</v>
      </c>
    </row>
    <row r="35" spans="1:8">
      <c r="A35" s="24">
        <v>40787</v>
      </c>
      <c r="B35">
        <v>1</v>
      </c>
      <c r="C35">
        <v>1</v>
      </c>
      <c r="D35">
        <v>1</v>
      </c>
      <c r="F35">
        <f t="shared" si="3"/>
        <v>0</v>
      </c>
      <c r="G35">
        <f t="shared" si="4"/>
        <v>0</v>
      </c>
      <c r="H35">
        <f t="shared" si="5"/>
        <v>0</v>
      </c>
    </row>
    <row r="36" spans="1:8">
      <c r="A36" s="24">
        <v>40817</v>
      </c>
      <c r="B36">
        <v>1</v>
      </c>
      <c r="C36">
        <v>1</v>
      </c>
      <c r="D36">
        <v>1</v>
      </c>
      <c r="F36">
        <f t="shared" si="3"/>
        <v>0</v>
      </c>
      <c r="G36">
        <f t="shared" si="4"/>
        <v>0</v>
      </c>
      <c r="H36">
        <f t="shared" si="5"/>
        <v>0</v>
      </c>
    </row>
    <row r="37" spans="1:8">
      <c r="A37" s="24">
        <v>40848</v>
      </c>
      <c r="B37">
        <v>1</v>
      </c>
      <c r="C37">
        <v>1</v>
      </c>
      <c r="D37">
        <v>1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1:8">
      <c r="A38" s="24">
        <v>40878</v>
      </c>
      <c r="C38">
        <v>1</v>
      </c>
      <c r="D38">
        <v>1</v>
      </c>
      <c r="F38">
        <f t="shared" si="3"/>
        <v>1</v>
      </c>
      <c r="G38">
        <f t="shared" si="4"/>
        <v>0</v>
      </c>
      <c r="H38">
        <f t="shared" si="5"/>
        <v>0</v>
      </c>
    </row>
    <row r="39" spans="1:8">
      <c r="A39" s="24">
        <v>40909</v>
      </c>
      <c r="B39">
        <v>1</v>
      </c>
      <c r="C39">
        <v>1</v>
      </c>
      <c r="D39">
        <v>1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1:8">
      <c r="A40" s="24">
        <v>40940</v>
      </c>
      <c r="B40">
        <v>1</v>
      </c>
      <c r="C40">
        <v>1</v>
      </c>
      <c r="D40">
        <v>1</v>
      </c>
      <c r="F40">
        <f t="shared" si="3"/>
        <v>0</v>
      </c>
      <c r="G40">
        <f t="shared" si="4"/>
        <v>0</v>
      </c>
      <c r="H40">
        <f t="shared" si="5"/>
        <v>0</v>
      </c>
    </row>
    <row r="41" spans="1:8">
      <c r="A41" s="24">
        <v>40969</v>
      </c>
      <c r="B41">
        <v>1</v>
      </c>
      <c r="C41">
        <v>1</v>
      </c>
      <c r="D41">
        <v>1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1:8">
      <c r="A42" s="24">
        <v>41000</v>
      </c>
      <c r="B42">
        <v>1</v>
      </c>
      <c r="C42">
        <v>1</v>
      </c>
      <c r="D42">
        <v>1</v>
      </c>
      <c r="F42">
        <f t="shared" si="3"/>
        <v>0</v>
      </c>
      <c r="G42">
        <f t="shared" si="4"/>
        <v>0</v>
      </c>
      <c r="H42">
        <f t="shared" si="5"/>
        <v>0</v>
      </c>
    </row>
    <row r="43" spans="1:8">
      <c r="A43" s="24">
        <v>41030</v>
      </c>
      <c r="B43">
        <v>1</v>
      </c>
      <c r="C43">
        <v>1</v>
      </c>
      <c r="D43">
        <v>1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1:8">
      <c r="A44" s="24">
        <v>41061</v>
      </c>
      <c r="B44">
        <v>1</v>
      </c>
      <c r="C44">
        <v>1</v>
      </c>
      <c r="D44">
        <v>1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1:8">
      <c r="A45" s="24">
        <v>41091</v>
      </c>
      <c r="B45">
        <v>1</v>
      </c>
      <c r="C45">
        <v>1</v>
      </c>
      <c r="D45">
        <v>1</v>
      </c>
      <c r="F45">
        <f t="shared" si="3"/>
        <v>0</v>
      </c>
      <c r="G45">
        <f t="shared" si="4"/>
        <v>0</v>
      </c>
      <c r="H45">
        <f t="shared" si="5"/>
        <v>0</v>
      </c>
    </row>
    <row r="46" spans="1:8">
      <c r="A46" s="24">
        <v>41122</v>
      </c>
      <c r="B46">
        <v>1</v>
      </c>
      <c r="C46">
        <v>1</v>
      </c>
      <c r="D46">
        <v>1</v>
      </c>
      <c r="F46">
        <f t="shared" si="3"/>
        <v>0</v>
      </c>
      <c r="G46">
        <f t="shared" si="4"/>
        <v>0</v>
      </c>
      <c r="H46">
        <f t="shared" si="5"/>
        <v>0</v>
      </c>
    </row>
    <row r="47" spans="1:8">
      <c r="A47" s="24">
        <v>41153</v>
      </c>
      <c r="B47">
        <v>1</v>
      </c>
      <c r="C47">
        <v>1</v>
      </c>
      <c r="D47">
        <v>1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1:8">
      <c r="A48" s="24">
        <v>41183</v>
      </c>
      <c r="B48">
        <v>1</v>
      </c>
      <c r="C48">
        <v>1</v>
      </c>
      <c r="D48">
        <v>1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>
      <c r="A49" s="24">
        <v>41214</v>
      </c>
      <c r="B49">
        <v>1</v>
      </c>
      <c r="C49">
        <v>1</v>
      </c>
      <c r="D49">
        <v>1</v>
      </c>
      <c r="F49">
        <f t="shared" si="3"/>
        <v>0</v>
      </c>
      <c r="G49">
        <f t="shared" si="4"/>
        <v>0</v>
      </c>
      <c r="H49">
        <f t="shared" si="5"/>
        <v>0</v>
      </c>
    </row>
    <row r="50" spans="1:8">
      <c r="A50" s="24">
        <v>41244</v>
      </c>
      <c r="B50">
        <v>1</v>
      </c>
      <c r="C50">
        <v>1</v>
      </c>
      <c r="D50">
        <v>1</v>
      </c>
      <c r="F50">
        <f t="shared" si="3"/>
        <v>0</v>
      </c>
      <c r="G50">
        <f t="shared" si="4"/>
        <v>0</v>
      </c>
      <c r="H50">
        <f t="shared" si="5"/>
        <v>0</v>
      </c>
    </row>
    <row r="51" spans="1:8">
      <c r="A51" s="24">
        <v>41275</v>
      </c>
      <c r="B51">
        <v>1</v>
      </c>
      <c r="C51">
        <v>1</v>
      </c>
      <c r="D51">
        <v>1</v>
      </c>
      <c r="F51">
        <f t="shared" si="3"/>
        <v>0</v>
      </c>
      <c r="G51">
        <f t="shared" si="4"/>
        <v>0</v>
      </c>
      <c r="H51">
        <f t="shared" si="5"/>
        <v>0</v>
      </c>
    </row>
    <row r="52" spans="1:8">
      <c r="A52" s="24">
        <v>41306</v>
      </c>
      <c r="B52">
        <v>1</v>
      </c>
      <c r="C52">
        <v>1</v>
      </c>
      <c r="D52">
        <v>1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1:8">
      <c r="A53" s="24">
        <v>41334</v>
      </c>
      <c r="B53">
        <v>1</v>
      </c>
      <c r="C53">
        <v>1</v>
      </c>
      <c r="D53">
        <v>1</v>
      </c>
      <c r="F53">
        <f t="shared" si="3"/>
        <v>0</v>
      </c>
      <c r="G53">
        <f t="shared" si="4"/>
        <v>0</v>
      </c>
      <c r="H53">
        <f t="shared" si="5"/>
        <v>0</v>
      </c>
    </row>
    <row r="54" spans="1:8">
      <c r="A54" s="24">
        <v>41365</v>
      </c>
      <c r="B54">
        <v>1</v>
      </c>
      <c r="C54">
        <v>1</v>
      </c>
      <c r="D54">
        <v>1</v>
      </c>
      <c r="F54">
        <f t="shared" si="3"/>
        <v>0</v>
      </c>
      <c r="G54">
        <f t="shared" si="4"/>
        <v>0</v>
      </c>
      <c r="H54">
        <f t="shared" si="5"/>
        <v>0</v>
      </c>
    </row>
    <row r="55" spans="1:8">
      <c r="A55" s="24">
        <v>41395</v>
      </c>
      <c r="B55">
        <v>1</v>
      </c>
      <c r="C55">
        <v>1</v>
      </c>
      <c r="D55">
        <v>1</v>
      </c>
      <c r="F55">
        <f t="shared" si="3"/>
        <v>0</v>
      </c>
      <c r="G55">
        <f t="shared" si="4"/>
        <v>0</v>
      </c>
      <c r="H55">
        <f t="shared" si="5"/>
        <v>0</v>
      </c>
    </row>
    <row r="56" spans="1:8">
      <c r="A56" s="24">
        <v>41426</v>
      </c>
      <c r="B56">
        <v>1</v>
      </c>
      <c r="C56">
        <v>1</v>
      </c>
      <c r="D56">
        <v>1</v>
      </c>
      <c r="F56">
        <f t="shared" si="3"/>
        <v>0</v>
      </c>
      <c r="G56">
        <f t="shared" si="4"/>
        <v>0</v>
      </c>
      <c r="H56">
        <f t="shared" si="5"/>
        <v>0</v>
      </c>
    </row>
    <row r="57" spans="1:8">
      <c r="A57" s="24">
        <v>41456</v>
      </c>
      <c r="B57">
        <v>1</v>
      </c>
      <c r="C57">
        <v>1</v>
      </c>
      <c r="D57">
        <v>1</v>
      </c>
      <c r="F57">
        <f t="shared" si="3"/>
        <v>0</v>
      </c>
      <c r="G57">
        <f t="shared" si="4"/>
        <v>0</v>
      </c>
      <c r="H57">
        <f t="shared" si="5"/>
        <v>0</v>
      </c>
    </row>
    <row r="58" spans="1:8">
      <c r="A58" s="24">
        <v>41487</v>
      </c>
      <c r="B58">
        <v>1</v>
      </c>
      <c r="C58">
        <v>1</v>
      </c>
      <c r="D58">
        <v>1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1:8">
      <c r="A59" s="24">
        <v>41518</v>
      </c>
      <c r="B59">
        <v>1</v>
      </c>
      <c r="C59">
        <v>1</v>
      </c>
      <c r="D59">
        <v>1</v>
      </c>
      <c r="F59">
        <f t="shared" si="3"/>
        <v>0</v>
      </c>
      <c r="G59">
        <f t="shared" si="4"/>
        <v>0</v>
      </c>
      <c r="H59">
        <f t="shared" si="5"/>
        <v>0</v>
      </c>
    </row>
    <row r="60" spans="1:8">
      <c r="A60" s="24">
        <v>41548</v>
      </c>
      <c r="B60">
        <v>1</v>
      </c>
      <c r="C60">
        <v>1</v>
      </c>
      <c r="D60">
        <v>1</v>
      </c>
      <c r="F60">
        <f t="shared" si="3"/>
        <v>0</v>
      </c>
      <c r="G60">
        <f t="shared" si="4"/>
        <v>0</v>
      </c>
      <c r="H60">
        <f t="shared" si="5"/>
        <v>0</v>
      </c>
    </row>
    <row r="61" spans="1:8">
      <c r="A61" s="24">
        <v>41579</v>
      </c>
      <c r="B61">
        <v>1</v>
      </c>
      <c r="C61">
        <v>1</v>
      </c>
      <c r="D61">
        <v>1</v>
      </c>
      <c r="F61">
        <f t="shared" si="3"/>
        <v>0</v>
      </c>
      <c r="G61">
        <f t="shared" si="4"/>
        <v>0</v>
      </c>
      <c r="H61">
        <f t="shared" si="5"/>
        <v>0</v>
      </c>
    </row>
    <row r="62" spans="1:8">
      <c r="A62" s="24">
        <v>41609</v>
      </c>
      <c r="B62">
        <v>1</v>
      </c>
      <c r="C62">
        <v>1</v>
      </c>
      <c r="D62">
        <v>1</v>
      </c>
      <c r="F62">
        <f t="shared" si="3"/>
        <v>0</v>
      </c>
      <c r="G62">
        <f t="shared" si="4"/>
        <v>0</v>
      </c>
      <c r="H62">
        <f t="shared" si="5"/>
        <v>0</v>
      </c>
    </row>
    <row r="63" spans="1:8">
      <c r="A63" s="24">
        <v>41640</v>
      </c>
      <c r="B63">
        <v>1</v>
      </c>
      <c r="C63">
        <v>1</v>
      </c>
      <c r="D63">
        <v>1</v>
      </c>
      <c r="F63">
        <f t="shared" si="3"/>
        <v>0</v>
      </c>
      <c r="G63">
        <f t="shared" si="4"/>
        <v>0</v>
      </c>
      <c r="H63">
        <f t="shared" si="5"/>
        <v>0</v>
      </c>
    </row>
    <row r="64" spans="1:8">
      <c r="A64" s="24">
        <v>41671</v>
      </c>
      <c r="B64">
        <v>1</v>
      </c>
      <c r="C64">
        <v>1</v>
      </c>
      <c r="D64">
        <v>1</v>
      </c>
      <c r="F64">
        <f t="shared" si="3"/>
        <v>0</v>
      </c>
      <c r="G64">
        <f t="shared" si="4"/>
        <v>0</v>
      </c>
      <c r="H64">
        <f t="shared" si="5"/>
        <v>0</v>
      </c>
    </row>
    <row r="65" spans="1:8">
      <c r="A65" s="24">
        <v>41699</v>
      </c>
      <c r="B65">
        <v>1</v>
      </c>
      <c r="C65">
        <v>1</v>
      </c>
      <c r="D65">
        <v>1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1:8">
      <c r="A66" s="24">
        <v>41730</v>
      </c>
      <c r="B66">
        <v>1</v>
      </c>
      <c r="C66">
        <v>1</v>
      </c>
      <c r="D66">
        <v>1</v>
      </c>
      <c r="F66">
        <f t="shared" si="3"/>
        <v>0</v>
      </c>
      <c r="G66">
        <f t="shared" si="4"/>
        <v>0</v>
      </c>
      <c r="H66">
        <f t="shared" si="5"/>
        <v>0</v>
      </c>
    </row>
    <row r="67" spans="1:8">
      <c r="A67" s="24">
        <v>41760</v>
      </c>
      <c r="B67">
        <v>1</v>
      </c>
      <c r="C67">
        <v>1</v>
      </c>
      <c r="D67">
        <v>1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>
      <c r="A68" s="24">
        <v>41791</v>
      </c>
      <c r="B68">
        <v>1</v>
      </c>
      <c r="C68">
        <v>1</v>
      </c>
      <c r="D68">
        <v>1</v>
      </c>
      <c r="F68">
        <f t="shared" ref="F68:F131" si="6">IF(B68=1,0,IF(B68=0,IF(B68=B67,0,1)))</f>
        <v>0</v>
      </c>
      <c r="G68">
        <f t="shared" ref="G68:G131" si="7">IF(C68=1,0,IF(C68=0,IF(C68=C67,0,1)))</f>
        <v>0</v>
      </c>
      <c r="H68">
        <f t="shared" ref="H68:H131" si="8">IF(D68=1,0,IF(D68=0,IF(D68=D67,0,1)))</f>
        <v>0</v>
      </c>
    </row>
    <row r="69" spans="1:8">
      <c r="A69" s="24">
        <v>41821</v>
      </c>
      <c r="B69">
        <v>1</v>
      </c>
      <c r="C69">
        <v>1</v>
      </c>
      <c r="D69">
        <v>1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>
      <c r="A70" s="24">
        <v>41852</v>
      </c>
      <c r="B70">
        <v>1</v>
      </c>
      <c r="C70">
        <v>1</v>
      </c>
      <c r="D70">
        <v>1</v>
      </c>
      <c r="F70">
        <f t="shared" si="6"/>
        <v>0</v>
      </c>
      <c r="G70">
        <f t="shared" si="7"/>
        <v>0</v>
      </c>
      <c r="H70">
        <f t="shared" si="8"/>
        <v>0</v>
      </c>
    </row>
    <row r="71" spans="1:8">
      <c r="A71" s="24">
        <v>41883</v>
      </c>
      <c r="B71">
        <v>1</v>
      </c>
      <c r="C71">
        <v>1</v>
      </c>
      <c r="D71">
        <v>1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>
      <c r="A72" s="24">
        <v>41913</v>
      </c>
      <c r="B72">
        <v>1</v>
      </c>
      <c r="C72">
        <v>1</v>
      </c>
      <c r="D72">
        <v>1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>
      <c r="A73" s="24">
        <v>41944</v>
      </c>
      <c r="B73">
        <v>1</v>
      </c>
      <c r="C73">
        <v>1</v>
      </c>
      <c r="D73">
        <v>1</v>
      </c>
      <c r="F73">
        <f t="shared" si="6"/>
        <v>0</v>
      </c>
      <c r="G73">
        <f t="shared" si="7"/>
        <v>0</v>
      </c>
      <c r="H73">
        <f t="shared" si="8"/>
        <v>0</v>
      </c>
    </row>
    <row r="74" spans="1:8">
      <c r="A74" s="24">
        <v>41974</v>
      </c>
      <c r="B74">
        <v>1</v>
      </c>
      <c r="C74">
        <v>1</v>
      </c>
      <c r="D74">
        <v>1</v>
      </c>
      <c r="F74">
        <f t="shared" si="6"/>
        <v>0</v>
      </c>
      <c r="G74">
        <f t="shared" si="7"/>
        <v>0</v>
      </c>
      <c r="H74">
        <f t="shared" si="8"/>
        <v>0</v>
      </c>
    </row>
    <row r="75" spans="1:8">
      <c r="A75" s="24">
        <v>42005</v>
      </c>
      <c r="B75">
        <v>1</v>
      </c>
      <c r="C75">
        <v>1</v>
      </c>
      <c r="D75">
        <v>1</v>
      </c>
      <c r="F75">
        <f t="shared" si="6"/>
        <v>0</v>
      </c>
      <c r="G75">
        <f t="shared" si="7"/>
        <v>0</v>
      </c>
      <c r="H75">
        <f t="shared" si="8"/>
        <v>0</v>
      </c>
    </row>
    <row r="76" spans="1:8">
      <c r="A76" s="24">
        <v>42036</v>
      </c>
      <c r="B76">
        <v>1</v>
      </c>
      <c r="C76">
        <v>1</v>
      </c>
      <c r="D76">
        <v>1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>
      <c r="A77" s="24">
        <v>42064</v>
      </c>
      <c r="B77">
        <v>1</v>
      </c>
      <c r="C77">
        <v>1</v>
      </c>
      <c r="D77">
        <v>1</v>
      </c>
      <c r="F77">
        <f t="shared" si="6"/>
        <v>0</v>
      </c>
      <c r="G77">
        <f t="shared" si="7"/>
        <v>0</v>
      </c>
      <c r="H77">
        <f t="shared" si="8"/>
        <v>0</v>
      </c>
    </row>
    <row r="78" spans="1:8">
      <c r="A78" s="24">
        <v>42095</v>
      </c>
      <c r="B78">
        <v>1</v>
      </c>
      <c r="C78">
        <v>1</v>
      </c>
      <c r="D78">
        <v>1</v>
      </c>
      <c r="F78">
        <f t="shared" si="6"/>
        <v>0</v>
      </c>
      <c r="G78">
        <f t="shared" si="7"/>
        <v>0</v>
      </c>
      <c r="H78">
        <f t="shared" si="8"/>
        <v>0</v>
      </c>
    </row>
    <row r="79" spans="1:8">
      <c r="A79" s="24">
        <v>42125</v>
      </c>
      <c r="B79">
        <v>1</v>
      </c>
      <c r="C79">
        <v>1</v>
      </c>
      <c r="D79">
        <v>1</v>
      </c>
      <c r="F79">
        <f t="shared" si="6"/>
        <v>0</v>
      </c>
      <c r="G79">
        <f t="shared" si="7"/>
        <v>0</v>
      </c>
      <c r="H79">
        <f t="shared" si="8"/>
        <v>0</v>
      </c>
    </row>
    <row r="80" spans="1:8">
      <c r="A80" s="24">
        <v>42156</v>
      </c>
      <c r="B80">
        <v>1</v>
      </c>
      <c r="C80">
        <v>1</v>
      </c>
      <c r="D80">
        <v>1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>
      <c r="A81" s="24">
        <v>42186</v>
      </c>
      <c r="B81">
        <v>1</v>
      </c>
      <c r="C81">
        <v>1</v>
      </c>
      <c r="D81">
        <v>1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>
      <c r="A82" s="24">
        <v>42217</v>
      </c>
      <c r="C82">
        <v>1</v>
      </c>
      <c r="D82">
        <v>1</v>
      </c>
      <c r="F82">
        <f t="shared" si="6"/>
        <v>1</v>
      </c>
      <c r="G82">
        <f t="shared" si="7"/>
        <v>0</v>
      </c>
      <c r="H82">
        <f t="shared" si="8"/>
        <v>0</v>
      </c>
    </row>
    <row r="83" spans="1:8">
      <c r="A83" s="24">
        <v>42248</v>
      </c>
      <c r="B83">
        <v>1</v>
      </c>
      <c r="C83">
        <v>1</v>
      </c>
      <c r="D83">
        <v>1</v>
      </c>
      <c r="F83">
        <f t="shared" si="6"/>
        <v>0</v>
      </c>
      <c r="G83">
        <f t="shared" si="7"/>
        <v>0</v>
      </c>
      <c r="H83">
        <f t="shared" si="8"/>
        <v>0</v>
      </c>
    </row>
    <row r="84" spans="1:8">
      <c r="A84" s="24">
        <v>42278</v>
      </c>
      <c r="B84">
        <v>1</v>
      </c>
      <c r="C84">
        <v>1</v>
      </c>
      <c r="D84">
        <v>1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1:8">
      <c r="A85" s="24">
        <v>42309</v>
      </c>
      <c r="B85">
        <v>1</v>
      </c>
      <c r="C85">
        <v>1</v>
      </c>
      <c r="D85">
        <v>1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1:8">
      <c r="A86" s="24">
        <v>42339</v>
      </c>
      <c r="B86">
        <v>1</v>
      </c>
      <c r="C86">
        <v>1</v>
      </c>
      <c r="D86">
        <v>1</v>
      </c>
      <c r="F86">
        <f t="shared" si="6"/>
        <v>0</v>
      </c>
      <c r="G86">
        <f t="shared" si="7"/>
        <v>0</v>
      </c>
      <c r="H86">
        <f t="shared" si="8"/>
        <v>0</v>
      </c>
    </row>
    <row r="87" spans="1:8">
      <c r="A87" s="24">
        <v>42370</v>
      </c>
      <c r="B87">
        <v>1</v>
      </c>
      <c r="C87">
        <v>1</v>
      </c>
      <c r="D87">
        <v>1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1:8">
      <c r="A88" s="24">
        <v>42401</v>
      </c>
      <c r="B88">
        <v>1</v>
      </c>
      <c r="C88">
        <v>1</v>
      </c>
      <c r="D88">
        <v>1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>
      <c r="A89" s="24">
        <v>42430</v>
      </c>
      <c r="B89">
        <v>1</v>
      </c>
      <c r="C89">
        <v>1</v>
      </c>
      <c r="D89">
        <v>1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1:8">
      <c r="A90" s="24">
        <v>42461</v>
      </c>
      <c r="B90">
        <v>1</v>
      </c>
      <c r="C90">
        <v>1</v>
      </c>
      <c r="D90">
        <v>1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1:8">
      <c r="A91" s="24">
        <v>42491</v>
      </c>
      <c r="B91">
        <v>1</v>
      </c>
      <c r="C91">
        <v>1</v>
      </c>
      <c r="D91">
        <v>1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1:8">
      <c r="A92" s="24">
        <v>42522</v>
      </c>
      <c r="B92">
        <v>1</v>
      </c>
      <c r="C92">
        <v>1</v>
      </c>
      <c r="D92">
        <v>1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>
      <c r="A93" s="24">
        <v>42552</v>
      </c>
      <c r="B93">
        <v>1</v>
      </c>
      <c r="C93">
        <v>1</v>
      </c>
      <c r="D93">
        <v>1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1:8">
      <c r="A94" s="24">
        <v>42583</v>
      </c>
      <c r="B94">
        <v>1</v>
      </c>
      <c r="C94">
        <v>1</v>
      </c>
      <c r="D94">
        <v>1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>
      <c r="A95" s="24">
        <v>42614</v>
      </c>
      <c r="B95">
        <v>1</v>
      </c>
      <c r="C95">
        <v>1</v>
      </c>
      <c r="D95">
        <v>1</v>
      </c>
      <c r="F95">
        <f t="shared" si="6"/>
        <v>0</v>
      </c>
      <c r="G95">
        <f t="shared" si="7"/>
        <v>0</v>
      </c>
      <c r="H95">
        <f t="shared" si="8"/>
        <v>0</v>
      </c>
    </row>
    <row r="96" spans="1:8">
      <c r="A96" s="24">
        <v>42644</v>
      </c>
      <c r="B96">
        <v>1</v>
      </c>
      <c r="C96">
        <v>1</v>
      </c>
      <c r="D96">
        <v>1</v>
      </c>
      <c r="F96">
        <f t="shared" si="6"/>
        <v>0</v>
      </c>
      <c r="G96">
        <f t="shared" si="7"/>
        <v>0</v>
      </c>
      <c r="H96">
        <f t="shared" si="8"/>
        <v>0</v>
      </c>
    </row>
    <row r="97" spans="1:8">
      <c r="A97" s="24">
        <v>42675</v>
      </c>
      <c r="B97">
        <v>1</v>
      </c>
      <c r="C97">
        <v>1</v>
      </c>
      <c r="D97">
        <v>1</v>
      </c>
      <c r="F97">
        <f t="shared" si="6"/>
        <v>0</v>
      </c>
      <c r="G97">
        <f t="shared" si="7"/>
        <v>0</v>
      </c>
      <c r="H97">
        <f t="shared" si="8"/>
        <v>0</v>
      </c>
    </row>
    <row r="98" spans="1:8">
      <c r="A98" s="24">
        <v>42705</v>
      </c>
      <c r="C98">
        <v>1</v>
      </c>
      <c r="D98">
        <v>1</v>
      </c>
      <c r="F98">
        <f t="shared" si="6"/>
        <v>1</v>
      </c>
      <c r="G98">
        <f t="shared" si="7"/>
        <v>0</v>
      </c>
      <c r="H98">
        <f t="shared" si="8"/>
        <v>0</v>
      </c>
    </row>
    <row r="99" spans="1:8">
      <c r="A99" s="24">
        <v>42736</v>
      </c>
      <c r="B99">
        <v>1</v>
      </c>
      <c r="C99">
        <v>1</v>
      </c>
      <c r="D99">
        <v>1</v>
      </c>
      <c r="F99">
        <f t="shared" si="6"/>
        <v>0</v>
      </c>
      <c r="G99">
        <f t="shared" si="7"/>
        <v>0</v>
      </c>
      <c r="H99">
        <f t="shared" si="8"/>
        <v>0</v>
      </c>
    </row>
    <row r="100" spans="1:8">
      <c r="A100" s="24">
        <v>42767</v>
      </c>
      <c r="B100">
        <v>1</v>
      </c>
      <c r="F100">
        <f t="shared" si="6"/>
        <v>0</v>
      </c>
      <c r="G100">
        <f t="shared" si="7"/>
        <v>1</v>
      </c>
      <c r="H100">
        <f t="shared" si="8"/>
        <v>1</v>
      </c>
    </row>
    <row r="101" spans="1:8">
      <c r="A101" s="24">
        <v>42795</v>
      </c>
      <c r="B101">
        <v>1</v>
      </c>
      <c r="C101">
        <v>1</v>
      </c>
      <c r="D101">
        <v>1</v>
      </c>
      <c r="F101">
        <f t="shared" si="6"/>
        <v>0</v>
      </c>
      <c r="G101">
        <f t="shared" si="7"/>
        <v>0</v>
      </c>
      <c r="H101">
        <f t="shared" si="8"/>
        <v>0</v>
      </c>
    </row>
    <row r="102" spans="1:8">
      <c r="A102" s="24">
        <v>42826</v>
      </c>
      <c r="B102">
        <v>1</v>
      </c>
      <c r="C102">
        <v>1</v>
      </c>
      <c r="D102">
        <v>1</v>
      </c>
      <c r="F102">
        <f t="shared" si="6"/>
        <v>0</v>
      </c>
      <c r="G102">
        <f t="shared" si="7"/>
        <v>0</v>
      </c>
      <c r="H102">
        <f t="shared" si="8"/>
        <v>0</v>
      </c>
    </row>
    <row r="103" spans="1:8">
      <c r="A103" s="24">
        <v>42856</v>
      </c>
      <c r="B103">
        <v>1</v>
      </c>
      <c r="C103">
        <v>1</v>
      </c>
      <c r="D103">
        <v>1</v>
      </c>
      <c r="F103">
        <f t="shared" si="6"/>
        <v>0</v>
      </c>
      <c r="G103">
        <f t="shared" si="7"/>
        <v>0</v>
      </c>
      <c r="H103">
        <f t="shared" si="8"/>
        <v>0</v>
      </c>
    </row>
    <row r="104" spans="1:8">
      <c r="A104" s="24">
        <v>42887</v>
      </c>
      <c r="B104">
        <v>1</v>
      </c>
      <c r="C104">
        <v>1</v>
      </c>
      <c r="D104">
        <v>1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>
      <c r="A105" s="24">
        <v>42917</v>
      </c>
      <c r="C105">
        <v>1</v>
      </c>
      <c r="D105">
        <v>1</v>
      </c>
      <c r="F105">
        <f t="shared" si="6"/>
        <v>1</v>
      </c>
      <c r="G105">
        <f t="shared" si="7"/>
        <v>0</v>
      </c>
      <c r="H105">
        <f t="shared" si="8"/>
        <v>0</v>
      </c>
    </row>
    <row r="106" spans="1:8">
      <c r="A106" s="24">
        <v>42948</v>
      </c>
      <c r="B106">
        <v>1</v>
      </c>
      <c r="C106">
        <v>1</v>
      </c>
      <c r="D106">
        <v>1</v>
      </c>
      <c r="F106">
        <f t="shared" si="6"/>
        <v>0</v>
      </c>
      <c r="G106">
        <f t="shared" si="7"/>
        <v>0</v>
      </c>
      <c r="H106">
        <f t="shared" si="8"/>
        <v>0</v>
      </c>
    </row>
    <row r="107" spans="1:8">
      <c r="A107" s="24">
        <v>42979</v>
      </c>
      <c r="B107">
        <v>1</v>
      </c>
      <c r="C107">
        <v>1</v>
      </c>
      <c r="D107">
        <v>1</v>
      </c>
      <c r="F107">
        <f t="shared" si="6"/>
        <v>0</v>
      </c>
      <c r="G107">
        <f t="shared" si="7"/>
        <v>0</v>
      </c>
      <c r="H107">
        <f t="shared" si="8"/>
        <v>0</v>
      </c>
    </row>
    <row r="108" spans="1:8">
      <c r="A108" s="24">
        <v>43009</v>
      </c>
      <c r="B108">
        <v>1</v>
      </c>
      <c r="C108">
        <v>1</v>
      </c>
      <c r="D108">
        <v>1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1:8">
      <c r="A109" s="24">
        <v>43040</v>
      </c>
      <c r="B109">
        <v>1</v>
      </c>
      <c r="C109">
        <v>1</v>
      </c>
      <c r="D109">
        <v>1</v>
      </c>
      <c r="F109">
        <f t="shared" si="6"/>
        <v>0</v>
      </c>
      <c r="G109">
        <f t="shared" si="7"/>
        <v>0</v>
      </c>
      <c r="H109">
        <f t="shared" si="8"/>
        <v>0</v>
      </c>
    </row>
    <row r="110" spans="1:8">
      <c r="A110" s="24">
        <v>43070</v>
      </c>
      <c r="C110">
        <v>1</v>
      </c>
      <c r="D110">
        <v>1</v>
      </c>
      <c r="F110">
        <f t="shared" si="6"/>
        <v>1</v>
      </c>
      <c r="G110">
        <f t="shared" si="7"/>
        <v>0</v>
      </c>
      <c r="H110">
        <f t="shared" si="8"/>
        <v>0</v>
      </c>
    </row>
    <row r="111" spans="1:8">
      <c r="A111" s="24">
        <v>43101</v>
      </c>
      <c r="C111">
        <v>1</v>
      </c>
      <c r="D111">
        <v>1</v>
      </c>
      <c r="F111">
        <f t="shared" si="6"/>
        <v>0</v>
      </c>
      <c r="G111">
        <f t="shared" si="7"/>
        <v>0</v>
      </c>
      <c r="H111">
        <f t="shared" si="8"/>
        <v>0</v>
      </c>
    </row>
    <row r="112" spans="1:8">
      <c r="A112" s="24">
        <v>43132</v>
      </c>
      <c r="C112">
        <v>1</v>
      </c>
      <c r="D112">
        <v>1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>
      <c r="A113" s="24">
        <v>43160</v>
      </c>
      <c r="C113">
        <v>1</v>
      </c>
      <c r="D113">
        <v>1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1:8">
      <c r="A114" s="24">
        <v>43191</v>
      </c>
      <c r="C114">
        <v>1</v>
      </c>
      <c r="D114">
        <v>1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1:8">
      <c r="A115" s="24">
        <v>43221</v>
      </c>
      <c r="C115">
        <v>1</v>
      </c>
      <c r="D115">
        <v>1</v>
      </c>
      <c r="F115">
        <f t="shared" si="6"/>
        <v>0</v>
      </c>
      <c r="G115">
        <f t="shared" si="7"/>
        <v>0</v>
      </c>
      <c r="H115">
        <f t="shared" si="8"/>
        <v>0</v>
      </c>
    </row>
    <row r="116" spans="1:8">
      <c r="A116" s="24">
        <v>43252</v>
      </c>
      <c r="C116">
        <v>1</v>
      </c>
      <c r="D116">
        <v>1</v>
      </c>
      <c r="F116">
        <f t="shared" si="6"/>
        <v>0</v>
      </c>
      <c r="G116">
        <f t="shared" si="7"/>
        <v>0</v>
      </c>
      <c r="H116">
        <f t="shared" si="8"/>
        <v>0</v>
      </c>
    </row>
    <row r="117" spans="1:8">
      <c r="A117" s="24">
        <v>43282</v>
      </c>
      <c r="C117">
        <v>1</v>
      </c>
      <c r="D117">
        <v>1</v>
      </c>
      <c r="F117">
        <f t="shared" si="6"/>
        <v>0</v>
      </c>
      <c r="G117">
        <f t="shared" si="7"/>
        <v>0</v>
      </c>
      <c r="H117">
        <f t="shared" si="8"/>
        <v>0</v>
      </c>
    </row>
    <row r="118" spans="1:8">
      <c r="A118" s="24">
        <v>43313</v>
      </c>
      <c r="C118">
        <v>1</v>
      </c>
      <c r="D118">
        <v>1</v>
      </c>
      <c r="F118">
        <f t="shared" si="6"/>
        <v>0</v>
      </c>
      <c r="G118">
        <f t="shared" si="7"/>
        <v>0</v>
      </c>
      <c r="H118">
        <f t="shared" si="8"/>
        <v>0</v>
      </c>
    </row>
    <row r="119" spans="1:8">
      <c r="A119" s="24">
        <v>43344</v>
      </c>
      <c r="C119">
        <v>1</v>
      </c>
      <c r="D119">
        <v>1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1:8">
      <c r="A120" s="24">
        <v>43374</v>
      </c>
      <c r="C120">
        <v>1</v>
      </c>
      <c r="D120">
        <v>1</v>
      </c>
      <c r="F120">
        <f t="shared" si="6"/>
        <v>0</v>
      </c>
      <c r="G120">
        <f t="shared" si="7"/>
        <v>0</v>
      </c>
      <c r="H120">
        <f t="shared" si="8"/>
        <v>0</v>
      </c>
    </row>
    <row r="121" spans="1:8">
      <c r="A121" s="24">
        <v>43405</v>
      </c>
      <c r="C121">
        <v>1</v>
      </c>
      <c r="D121">
        <v>1</v>
      </c>
      <c r="F121">
        <f t="shared" si="6"/>
        <v>0</v>
      </c>
      <c r="G121">
        <f t="shared" si="7"/>
        <v>0</v>
      </c>
      <c r="H121">
        <f t="shared" si="8"/>
        <v>0</v>
      </c>
    </row>
    <row r="122" spans="1:8">
      <c r="A122" s="24">
        <v>43435</v>
      </c>
      <c r="C122">
        <v>1</v>
      </c>
      <c r="D122">
        <v>1</v>
      </c>
      <c r="F122">
        <f t="shared" si="6"/>
        <v>0</v>
      </c>
      <c r="G122">
        <f t="shared" si="7"/>
        <v>0</v>
      </c>
      <c r="H122">
        <f t="shared" si="8"/>
        <v>0</v>
      </c>
    </row>
    <row r="123" spans="1:8">
      <c r="A123" s="24">
        <v>43466</v>
      </c>
      <c r="C123">
        <v>1</v>
      </c>
      <c r="D123">
        <v>1</v>
      </c>
      <c r="E123" s="31"/>
      <c r="F123">
        <f t="shared" si="6"/>
        <v>0</v>
      </c>
      <c r="G123">
        <f t="shared" si="7"/>
        <v>0</v>
      </c>
      <c r="H123">
        <f t="shared" si="8"/>
        <v>0</v>
      </c>
    </row>
    <row r="124" spans="1:8">
      <c r="A124" s="24">
        <v>43497</v>
      </c>
      <c r="C124">
        <v>1</v>
      </c>
      <c r="D124">
        <v>1</v>
      </c>
      <c r="F124">
        <f t="shared" si="6"/>
        <v>0</v>
      </c>
      <c r="G124">
        <f t="shared" si="7"/>
        <v>0</v>
      </c>
      <c r="H124">
        <f t="shared" si="8"/>
        <v>0</v>
      </c>
    </row>
    <row r="125" spans="1:8">
      <c r="A125" s="24">
        <v>43525</v>
      </c>
      <c r="C125">
        <v>1</v>
      </c>
      <c r="D125">
        <v>1</v>
      </c>
      <c r="F125">
        <f t="shared" si="6"/>
        <v>0</v>
      </c>
      <c r="G125">
        <f t="shared" si="7"/>
        <v>0</v>
      </c>
      <c r="H125">
        <f t="shared" si="8"/>
        <v>0</v>
      </c>
    </row>
    <row r="126" spans="1:8">
      <c r="A126" s="24">
        <v>43556</v>
      </c>
      <c r="C126">
        <v>1</v>
      </c>
      <c r="D126">
        <v>1</v>
      </c>
      <c r="F126">
        <f t="shared" si="6"/>
        <v>0</v>
      </c>
      <c r="G126">
        <f t="shared" si="7"/>
        <v>0</v>
      </c>
      <c r="H126">
        <f t="shared" si="8"/>
        <v>0</v>
      </c>
    </row>
    <row r="127" spans="1:8">
      <c r="A127" s="24">
        <v>43586</v>
      </c>
      <c r="C127">
        <v>1</v>
      </c>
      <c r="D127">
        <v>1</v>
      </c>
      <c r="F127">
        <f t="shared" si="6"/>
        <v>0</v>
      </c>
      <c r="G127">
        <f t="shared" si="7"/>
        <v>0</v>
      </c>
      <c r="H127">
        <f t="shared" si="8"/>
        <v>0</v>
      </c>
    </row>
    <row r="128" spans="1:8">
      <c r="A128" s="24">
        <v>43617</v>
      </c>
      <c r="C128">
        <v>1</v>
      </c>
      <c r="D128">
        <v>1</v>
      </c>
      <c r="F128">
        <f t="shared" si="6"/>
        <v>0</v>
      </c>
      <c r="G128">
        <f t="shared" si="7"/>
        <v>0</v>
      </c>
      <c r="H128">
        <f t="shared" si="8"/>
        <v>0</v>
      </c>
    </row>
    <row r="129" spans="1:8">
      <c r="A129" s="24">
        <v>43647</v>
      </c>
      <c r="C129">
        <v>1</v>
      </c>
      <c r="D129">
        <v>1</v>
      </c>
      <c r="F129">
        <f t="shared" si="6"/>
        <v>0</v>
      </c>
      <c r="G129">
        <f t="shared" si="7"/>
        <v>0</v>
      </c>
      <c r="H129">
        <f t="shared" si="8"/>
        <v>0</v>
      </c>
    </row>
    <row r="130" spans="1:8">
      <c r="A130" s="24">
        <v>43678</v>
      </c>
      <c r="C130">
        <v>1</v>
      </c>
      <c r="D130">
        <v>1</v>
      </c>
      <c r="F130">
        <f t="shared" si="6"/>
        <v>0</v>
      </c>
      <c r="G130">
        <f t="shared" si="7"/>
        <v>0</v>
      </c>
      <c r="H130">
        <f t="shared" si="8"/>
        <v>0</v>
      </c>
    </row>
    <row r="131" spans="1:8">
      <c r="A131" s="24">
        <v>43709</v>
      </c>
      <c r="C131">
        <v>1</v>
      </c>
      <c r="D131">
        <v>1</v>
      </c>
      <c r="F131">
        <f t="shared" si="6"/>
        <v>0</v>
      </c>
      <c r="G131">
        <f t="shared" si="7"/>
        <v>0</v>
      </c>
      <c r="H131">
        <f t="shared" si="8"/>
        <v>0</v>
      </c>
    </row>
    <row r="132" spans="1:8">
      <c r="A132" s="24">
        <v>43739</v>
      </c>
      <c r="C132">
        <v>1</v>
      </c>
      <c r="D132">
        <v>1</v>
      </c>
      <c r="F132">
        <f t="shared" ref="F132:F134" si="9">IF(B132=1,0,IF(B132=0,IF(B132=B131,0,1)))</f>
        <v>0</v>
      </c>
      <c r="G132">
        <f t="shared" ref="G132:G134" si="10">IF(C132=1,0,IF(C132=0,IF(C132=C131,0,1)))</f>
        <v>0</v>
      </c>
      <c r="H132">
        <f t="shared" ref="H132:H134" si="11">IF(D132=1,0,IF(D132=0,IF(D132=D131,0,1)))</f>
        <v>0</v>
      </c>
    </row>
    <row r="133" spans="1:8">
      <c r="A133" s="24">
        <v>43770</v>
      </c>
      <c r="C133">
        <v>1</v>
      </c>
      <c r="D133">
        <v>1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>
      <c r="A134" s="24">
        <v>43800</v>
      </c>
      <c r="C134">
        <v>1</v>
      </c>
      <c r="D134">
        <v>1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>
      <c r="F135">
        <f>SUM(F3:F134)</f>
        <v>8</v>
      </c>
      <c r="G135">
        <f t="shared" ref="G135:H135" si="12">SUM(G3:G134)</f>
        <v>2</v>
      </c>
      <c r="H135">
        <f t="shared" si="12"/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95BA-6D4C-49CB-990C-5BF0A300EAF4}">
  <dimension ref="A1:F394"/>
  <sheetViews>
    <sheetView workbookViewId="0"/>
  </sheetViews>
  <sheetFormatPr defaultRowHeight="14.45"/>
  <cols>
    <col min="1" max="1" width="17.85546875" bestFit="1" customWidth="1"/>
    <col min="2" max="2" width="30.5703125" bestFit="1" customWidth="1"/>
    <col min="4" max="4" width="15.85546875" bestFit="1" customWidth="1"/>
  </cols>
  <sheetData>
    <row r="1" spans="1:6">
      <c r="A1" s="21" t="s">
        <v>86</v>
      </c>
      <c r="B1" t="s">
        <v>128</v>
      </c>
      <c r="D1" t="s">
        <v>129</v>
      </c>
      <c r="E1" t="s">
        <v>130</v>
      </c>
      <c r="F1" s="23" t="s">
        <v>131</v>
      </c>
    </row>
    <row r="2" spans="1:6">
      <c r="A2" s="23" t="s">
        <v>51</v>
      </c>
      <c r="D2" s="34" t="s">
        <v>51</v>
      </c>
      <c r="E2">
        <v>2011</v>
      </c>
      <c r="F2" s="35">
        <v>93.528999999999996</v>
      </c>
    </row>
    <row r="3" spans="1:6">
      <c r="A3" s="32" t="s">
        <v>75</v>
      </c>
      <c r="D3" s="34" t="s">
        <v>51</v>
      </c>
      <c r="E3">
        <v>2011.0833</v>
      </c>
      <c r="F3" s="35">
        <v>93.549000000000007</v>
      </c>
    </row>
    <row r="4" spans="1:6">
      <c r="A4" s="33" t="s">
        <v>132</v>
      </c>
      <c r="B4">
        <v>93.528999999999996</v>
      </c>
      <c r="D4" s="34" t="s">
        <v>51</v>
      </c>
      <c r="E4">
        <v>2011.1669999999999</v>
      </c>
      <c r="F4" s="35">
        <v>93.989000000000004</v>
      </c>
    </row>
    <row r="5" spans="1:6">
      <c r="A5" s="33" t="s">
        <v>133</v>
      </c>
      <c r="B5">
        <v>93.549000000000007</v>
      </c>
      <c r="D5" s="34" t="s">
        <v>51</v>
      </c>
      <c r="E5">
        <v>2011.25</v>
      </c>
      <c r="F5" s="35">
        <v>94.149000000000001</v>
      </c>
    </row>
    <row r="6" spans="1:6">
      <c r="A6" s="33" t="s">
        <v>134</v>
      </c>
      <c r="B6">
        <v>93.989000000000004</v>
      </c>
      <c r="D6" s="34" t="s">
        <v>51</v>
      </c>
      <c r="E6">
        <v>2011.3330000000001</v>
      </c>
      <c r="F6" s="35">
        <v>94.069000000000003</v>
      </c>
    </row>
    <row r="7" spans="1:6">
      <c r="A7" s="33" t="s">
        <v>135</v>
      </c>
      <c r="B7">
        <v>94.149000000000001</v>
      </c>
      <c r="D7" s="34" t="s">
        <v>51</v>
      </c>
      <c r="E7">
        <v>2011.4169999999999</v>
      </c>
      <c r="F7" s="35">
        <v>94.459000000000003</v>
      </c>
    </row>
    <row r="8" spans="1:6">
      <c r="A8" s="33" t="s">
        <v>136</v>
      </c>
      <c r="B8">
        <v>94.069000000000003</v>
      </c>
      <c r="D8" s="34" t="s">
        <v>51</v>
      </c>
      <c r="E8">
        <v>2011.5</v>
      </c>
      <c r="F8" s="35">
        <v>94.778999999999996</v>
      </c>
    </row>
    <row r="9" spans="1:6">
      <c r="A9" s="33" t="s">
        <v>137</v>
      </c>
      <c r="B9">
        <v>94.459000000000003</v>
      </c>
      <c r="D9" s="34" t="s">
        <v>51</v>
      </c>
      <c r="E9">
        <v>2011.5830000000001</v>
      </c>
      <c r="F9" s="35" t="s">
        <v>138</v>
      </c>
    </row>
    <row r="10" spans="1:6">
      <c r="A10" s="33" t="s">
        <v>139</v>
      </c>
      <c r="B10">
        <v>94.778999999999996</v>
      </c>
      <c r="D10" s="34" t="s">
        <v>51</v>
      </c>
      <c r="E10">
        <v>2011.6669999999999</v>
      </c>
      <c r="F10" s="35">
        <v>94.468999999999994</v>
      </c>
    </row>
    <row r="11" spans="1:6">
      <c r="A11" s="33" t="s">
        <v>140</v>
      </c>
      <c r="B11" t="s">
        <v>138</v>
      </c>
      <c r="D11" s="34" t="s">
        <v>51</v>
      </c>
      <c r="E11">
        <v>2011.75</v>
      </c>
      <c r="F11" s="35">
        <v>94.388999999999996</v>
      </c>
    </row>
    <row r="12" spans="1:6">
      <c r="A12" s="33" t="s">
        <v>141</v>
      </c>
      <c r="B12">
        <v>94.468999999999994</v>
      </c>
      <c r="D12" s="34" t="s">
        <v>51</v>
      </c>
      <c r="E12">
        <v>2011.8330000000001</v>
      </c>
      <c r="F12" s="35">
        <v>94.198999999999998</v>
      </c>
    </row>
    <row r="13" spans="1:6">
      <c r="A13" s="33" t="s">
        <v>142</v>
      </c>
      <c r="B13">
        <v>94.388999999999996</v>
      </c>
      <c r="D13" s="34" t="s">
        <v>51</v>
      </c>
      <c r="E13">
        <v>2011.9169999999999</v>
      </c>
      <c r="F13" s="35" t="s">
        <v>138</v>
      </c>
    </row>
    <row r="14" spans="1:6">
      <c r="A14" s="33" t="s">
        <v>143</v>
      </c>
      <c r="B14">
        <v>94.198999999999998</v>
      </c>
      <c r="D14" s="34" t="s">
        <v>51</v>
      </c>
      <c r="E14">
        <v>2012</v>
      </c>
      <c r="F14" s="35">
        <v>95.569000000000003</v>
      </c>
    </row>
    <row r="15" spans="1:6">
      <c r="A15" s="33" t="s">
        <v>144</v>
      </c>
      <c r="B15" t="s">
        <v>138</v>
      </c>
      <c r="D15" s="34" t="s">
        <v>51</v>
      </c>
      <c r="E15">
        <v>2012.0833</v>
      </c>
      <c r="F15" s="35">
        <v>94.328999999999994</v>
      </c>
    </row>
    <row r="16" spans="1:6">
      <c r="A16" s="32" t="s">
        <v>76</v>
      </c>
      <c r="D16" s="34" t="s">
        <v>51</v>
      </c>
      <c r="E16">
        <v>2012.1669999999999</v>
      </c>
      <c r="F16" s="35">
        <v>94.228999999999999</v>
      </c>
    </row>
    <row r="17" spans="1:6">
      <c r="A17" s="33" t="s">
        <v>132</v>
      </c>
      <c r="B17">
        <v>95.569000000000003</v>
      </c>
      <c r="D17" s="34" t="s">
        <v>51</v>
      </c>
      <c r="E17">
        <v>2012.25</v>
      </c>
      <c r="F17" s="35">
        <v>94.278999999999996</v>
      </c>
    </row>
    <row r="18" spans="1:6">
      <c r="A18" s="33" t="s">
        <v>133</v>
      </c>
      <c r="B18">
        <v>94.328999999999994</v>
      </c>
      <c r="D18" s="34" t="s">
        <v>51</v>
      </c>
      <c r="E18">
        <v>2012.3330000000001</v>
      </c>
      <c r="F18" s="35">
        <v>94.299000000000007</v>
      </c>
    </row>
    <row r="19" spans="1:6">
      <c r="A19" s="33" t="s">
        <v>134</v>
      </c>
      <c r="B19">
        <v>94.228999999999999</v>
      </c>
      <c r="D19" s="34" t="s">
        <v>51</v>
      </c>
      <c r="E19">
        <v>2012.4169999999999</v>
      </c>
      <c r="F19" s="35">
        <v>94.929000000000002</v>
      </c>
    </row>
    <row r="20" spans="1:6">
      <c r="A20" s="33" t="s">
        <v>135</v>
      </c>
      <c r="B20">
        <v>94.278999999999996</v>
      </c>
      <c r="D20" s="34" t="s">
        <v>51</v>
      </c>
      <c r="E20">
        <v>2012.5</v>
      </c>
      <c r="F20" s="35">
        <v>94.978999999999999</v>
      </c>
    </row>
    <row r="21" spans="1:6">
      <c r="A21" s="33" t="s">
        <v>136</v>
      </c>
      <c r="B21">
        <v>94.299000000000007</v>
      </c>
      <c r="D21" s="34" t="s">
        <v>51</v>
      </c>
      <c r="E21">
        <v>2012.5830000000001</v>
      </c>
      <c r="F21" s="35">
        <v>95.078999999999994</v>
      </c>
    </row>
    <row r="22" spans="1:6">
      <c r="A22" s="33" t="s">
        <v>137</v>
      </c>
      <c r="B22">
        <v>94.929000000000002</v>
      </c>
      <c r="D22" s="34" t="s">
        <v>51</v>
      </c>
      <c r="E22">
        <v>2012.6669999999999</v>
      </c>
      <c r="F22" s="35">
        <v>95.049000000000007</v>
      </c>
    </row>
    <row r="23" spans="1:6">
      <c r="A23" s="33" t="s">
        <v>139</v>
      </c>
      <c r="B23">
        <v>94.978999999999999</v>
      </c>
      <c r="D23" s="34" t="s">
        <v>51</v>
      </c>
      <c r="E23">
        <v>2012.75</v>
      </c>
      <c r="F23" s="35">
        <v>94.808999999999997</v>
      </c>
    </row>
    <row r="24" spans="1:6">
      <c r="A24" s="33" t="s">
        <v>140</v>
      </c>
      <c r="B24">
        <v>95.078999999999994</v>
      </c>
      <c r="D24" s="34" t="s">
        <v>51</v>
      </c>
      <c r="E24">
        <v>2012.8330000000001</v>
      </c>
      <c r="F24" s="35">
        <v>94.998999999999995</v>
      </c>
    </row>
    <row r="25" spans="1:6">
      <c r="A25" s="33" t="s">
        <v>141</v>
      </c>
      <c r="B25">
        <v>95.049000000000007</v>
      </c>
      <c r="D25" s="34" t="s">
        <v>51</v>
      </c>
      <c r="E25">
        <v>2012.9169999999999</v>
      </c>
      <c r="F25" s="35">
        <v>94.869</v>
      </c>
    </row>
    <row r="26" spans="1:6">
      <c r="A26" s="33" t="s">
        <v>142</v>
      </c>
      <c r="B26">
        <v>94.808999999999997</v>
      </c>
      <c r="D26" s="34" t="s">
        <v>51</v>
      </c>
      <c r="E26">
        <v>2013</v>
      </c>
      <c r="F26" s="35">
        <v>94.929000000000002</v>
      </c>
    </row>
    <row r="27" spans="1:6">
      <c r="A27" s="33" t="s">
        <v>143</v>
      </c>
      <c r="B27">
        <v>94.998999999999995</v>
      </c>
      <c r="D27" s="34" t="s">
        <v>51</v>
      </c>
      <c r="E27">
        <v>2013.0833</v>
      </c>
      <c r="F27" s="35">
        <v>94.789000000000001</v>
      </c>
    </row>
    <row r="28" spans="1:6">
      <c r="A28" s="33" t="s">
        <v>144</v>
      </c>
      <c r="B28">
        <v>94.869</v>
      </c>
      <c r="D28" s="34" t="s">
        <v>51</v>
      </c>
      <c r="E28">
        <v>2013.1669999999999</v>
      </c>
      <c r="F28" s="35">
        <v>94.668999999999997</v>
      </c>
    </row>
    <row r="29" spans="1:6">
      <c r="A29" s="32" t="s">
        <v>77</v>
      </c>
      <c r="D29" s="34" t="s">
        <v>51</v>
      </c>
      <c r="E29">
        <v>2013.25</v>
      </c>
      <c r="F29" s="35">
        <v>94.739000000000004</v>
      </c>
    </row>
    <row r="30" spans="1:6">
      <c r="A30" s="33" t="s">
        <v>132</v>
      </c>
      <c r="B30">
        <v>94.929000000000002</v>
      </c>
      <c r="D30" s="34" t="s">
        <v>51</v>
      </c>
      <c r="E30">
        <v>2013.3330000000001</v>
      </c>
      <c r="F30" s="35">
        <v>95.108999999999995</v>
      </c>
    </row>
    <row r="31" spans="1:6">
      <c r="A31" s="33" t="s">
        <v>133</v>
      </c>
      <c r="B31">
        <v>94.789000000000001</v>
      </c>
      <c r="D31" s="34" t="s">
        <v>51</v>
      </c>
      <c r="E31">
        <v>2013.4169999999999</v>
      </c>
      <c r="F31" s="35">
        <v>95.099000000000004</v>
      </c>
    </row>
    <row r="32" spans="1:6">
      <c r="A32" s="33" t="s">
        <v>134</v>
      </c>
      <c r="B32">
        <v>94.668999999999997</v>
      </c>
      <c r="D32" s="34" t="s">
        <v>51</v>
      </c>
      <c r="E32">
        <v>2013.5</v>
      </c>
      <c r="F32" s="35">
        <v>95.168999999999997</v>
      </c>
    </row>
    <row r="33" spans="1:6">
      <c r="A33" s="33" t="s">
        <v>135</v>
      </c>
      <c r="B33">
        <v>94.739000000000004</v>
      </c>
      <c r="D33" s="34" t="s">
        <v>51</v>
      </c>
      <c r="E33">
        <v>2013.5830000000001</v>
      </c>
      <c r="F33" s="35">
        <v>95.228999999999999</v>
      </c>
    </row>
    <row r="34" spans="1:6">
      <c r="A34" s="33" t="s">
        <v>136</v>
      </c>
      <c r="B34">
        <v>95.108999999999995</v>
      </c>
      <c r="D34" s="34" t="s">
        <v>51</v>
      </c>
      <c r="E34">
        <v>2013.6669999999999</v>
      </c>
      <c r="F34" s="35">
        <v>94.998999999999995</v>
      </c>
    </row>
    <row r="35" spans="1:6">
      <c r="A35" s="33" t="s">
        <v>137</v>
      </c>
      <c r="B35">
        <v>95.099000000000004</v>
      </c>
      <c r="D35" s="34" t="s">
        <v>51</v>
      </c>
      <c r="E35">
        <v>2013.75</v>
      </c>
      <c r="F35" s="35">
        <v>95.078999999999994</v>
      </c>
    </row>
    <row r="36" spans="1:6">
      <c r="A36" s="33" t="s">
        <v>139</v>
      </c>
      <c r="B36">
        <v>95.168999999999997</v>
      </c>
      <c r="D36" s="34" t="s">
        <v>51</v>
      </c>
      <c r="E36">
        <v>2013.8330000000001</v>
      </c>
      <c r="F36" s="35">
        <v>95.028999999999996</v>
      </c>
    </row>
    <row r="37" spans="1:6">
      <c r="A37" s="33" t="s">
        <v>140</v>
      </c>
      <c r="B37">
        <v>95.228999999999999</v>
      </c>
      <c r="D37" s="34" t="s">
        <v>51</v>
      </c>
      <c r="E37">
        <v>2013.9169999999999</v>
      </c>
      <c r="F37" s="35">
        <v>95.108999999999995</v>
      </c>
    </row>
    <row r="38" spans="1:6">
      <c r="A38" s="33" t="s">
        <v>141</v>
      </c>
      <c r="B38">
        <v>94.998999999999995</v>
      </c>
      <c r="D38" s="34" t="s">
        <v>51</v>
      </c>
      <c r="E38">
        <v>2014</v>
      </c>
      <c r="F38" s="35">
        <v>95.198999999999998</v>
      </c>
    </row>
    <row r="39" spans="1:6">
      <c r="A39" s="33" t="s">
        <v>142</v>
      </c>
      <c r="B39">
        <v>95.078999999999994</v>
      </c>
      <c r="D39" s="34" t="s">
        <v>51</v>
      </c>
      <c r="E39">
        <v>2014.0833</v>
      </c>
      <c r="F39" s="35">
        <v>95.119</v>
      </c>
    </row>
    <row r="40" spans="1:6">
      <c r="A40" s="33" t="s">
        <v>143</v>
      </c>
      <c r="B40">
        <v>95.028999999999996</v>
      </c>
      <c r="D40" s="34" t="s">
        <v>51</v>
      </c>
      <c r="E40">
        <v>2014.1669999999999</v>
      </c>
      <c r="F40" s="35">
        <v>94.929000000000002</v>
      </c>
    </row>
    <row r="41" spans="1:6">
      <c r="A41" s="33" t="s">
        <v>144</v>
      </c>
      <c r="B41">
        <v>95.108999999999995</v>
      </c>
      <c r="D41" s="34" t="s">
        <v>51</v>
      </c>
      <c r="E41">
        <v>2014.25</v>
      </c>
      <c r="F41" s="35">
        <v>94.549000000000007</v>
      </c>
    </row>
    <row r="42" spans="1:6">
      <c r="A42" s="32" t="s">
        <v>78</v>
      </c>
      <c r="D42" s="34" t="s">
        <v>51</v>
      </c>
      <c r="E42">
        <v>2014.3330000000001</v>
      </c>
      <c r="F42" s="35">
        <v>94.528999999999996</v>
      </c>
    </row>
    <row r="43" spans="1:6">
      <c r="A43" s="33" t="s">
        <v>132</v>
      </c>
      <c r="B43">
        <v>95.198999999999998</v>
      </c>
      <c r="D43" s="34" t="s">
        <v>51</v>
      </c>
      <c r="E43">
        <v>2014.4169999999999</v>
      </c>
      <c r="F43" s="35">
        <v>94.769000000000005</v>
      </c>
    </row>
    <row r="44" spans="1:6">
      <c r="A44" s="33" t="s">
        <v>133</v>
      </c>
      <c r="B44">
        <v>95.119</v>
      </c>
      <c r="D44" s="34" t="s">
        <v>51</v>
      </c>
      <c r="E44">
        <v>2014.5</v>
      </c>
      <c r="F44" s="35">
        <v>94.879000000000005</v>
      </c>
    </row>
    <row r="45" spans="1:6">
      <c r="A45" s="33" t="s">
        <v>134</v>
      </c>
      <c r="B45">
        <v>94.929000000000002</v>
      </c>
      <c r="D45" s="34" t="s">
        <v>51</v>
      </c>
      <c r="E45">
        <v>2014.5830000000001</v>
      </c>
      <c r="F45" s="35">
        <v>95.058999999999997</v>
      </c>
    </row>
    <row r="46" spans="1:6">
      <c r="A46" s="33" t="s">
        <v>135</v>
      </c>
      <c r="B46">
        <v>94.549000000000007</v>
      </c>
      <c r="D46" s="34" t="s">
        <v>51</v>
      </c>
      <c r="E46">
        <v>2014.6669999999999</v>
      </c>
      <c r="F46" s="35">
        <v>94.838999999999999</v>
      </c>
    </row>
    <row r="47" spans="1:6">
      <c r="A47" s="33" t="s">
        <v>136</v>
      </c>
      <c r="B47">
        <v>94.528999999999996</v>
      </c>
      <c r="D47" s="34" t="s">
        <v>51</v>
      </c>
      <c r="E47">
        <v>2014.75</v>
      </c>
      <c r="F47" s="35">
        <v>94.989000000000004</v>
      </c>
    </row>
    <row r="48" spans="1:6">
      <c r="A48" s="33" t="s">
        <v>137</v>
      </c>
      <c r="B48">
        <v>94.769000000000005</v>
      </c>
      <c r="D48" s="34" t="s">
        <v>51</v>
      </c>
      <c r="E48">
        <v>2014.8330000000001</v>
      </c>
      <c r="F48" s="35">
        <v>95.179000000000002</v>
      </c>
    </row>
    <row r="49" spans="1:6">
      <c r="A49" s="33" t="s">
        <v>139</v>
      </c>
      <c r="B49">
        <v>94.879000000000005</v>
      </c>
      <c r="D49" s="34" t="s">
        <v>51</v>
      </c>
      <c r="E49">
        <v>2014.9169999999999</v>
      </c>
      <c r="F49" s="35">
        <v>95.129000000000005</v>
      </c>
    </row>
    <row r="50" spans="1:6">
      <c r="A50" s="33" t="s">
        <v>140</v>
      </c>
      <c r="B50">
        <v>95.058999999999997</v>
      </c>
      <c r="D50" s="34" t="s">
        <v>51</v>
      </c>
      <c r="E50">
        <v>2015</v>
      </c>
      <c r="F50" s="35">
        <v>94.659000000000006</v>
      </c>
    </row>
    <row r="51" spans="1:6">
      <c r="A51" s="33" t="s">
        <v>141</v>
      </c>
      <c r="B51">
        <v>94.838999999999999</v>
      </c>
      <c r="D51" s="34" t="s">
        <v>51</v>
      </c>
      <c r="E51">
        <v>2015.0833</v>
      </c>
      <c r="F51" s="35">
        <v>94.799000000000007</v>
      </c>
    </row>
    <row r="52" spans="1:6">
      <c r="A52" s="33" t="s">
        <v>142</v>
      </c>
      <c r="B52">
        <v>94.989000000000004</v>
      </c>
      <c r="D52" s="34" t="s">
        <v>51</v>
      </c>
      <c r="E52">
        <v>2015.1669999999999</v>
      </c>
      <c r="F52" s="35">
        <v>94.668999999999997</v>
      </c>
    </row>
    <row r="53" spans="1:6">
      <c r="A53" s="33" t="s">
        <v>143</v>
      </c>
      <c r="B53">
        <v>95.179000000000002</v>
      </c>
      <c r="D53" s="34" t="s">
        <v>51</v>
      </c>
      <c r="E53">
        <v>2015.25</v>
      </c>
      <c r="F53" s="35">
        <v>94.528999999999996</v>
      </c>
    </row>
    <row r="54" spans="1:6">
      <c r="A54" s="33" t="s">
        <v>144</v>
      </c>
      <c r="B54">
        <v>95.129000000000005</v>
      </c>
      <c r="D54" s="34" t="s">
        <v>51</v>
      </c>
      <c r="E54">
        <v>2015.3330000000001</v>
      </c>
      <c r="F54" s="35">
        <v>94.599000000000004</v>
      </c>
    </row>
    <row r="55" spans="1:6">
      <c r="A55" s="32" t="s">
        <v>79</v>
      </c>
      <c r="D55" s="34" t="s">
        <v>51</v>
      </c>
      <c r="E55">
        <v>2015.4169999999999</v>
      </c>
      <c r="F55" s="35">
        <v>95.108999999999995</v>
      </c>
    </row>
    <row r="56" spans="1:6">
      <c r="A56" s="33" t="s">
        <v>132</v>
      </c>
      <c r="B56">
        <v>94.659000000000006</v>
      </c>
      <c r="D56" s="34" t="s">
        <v>51</v>
      </c>
      <c r="E56">
        <v>2015.5</v>
      </c>
      <c r="F56" s="35">
        <v>95.149000000000001</v>
      </c>
    </row>
    <row r="57" spans="1:6">
      <c r="A57" s="33" t="s">
        <v>133</v>
      </c>
      <c r="B57">
        <v>94.799000000000007</v>
      </c>
      <c r="D57" s="34" t="s">
        <v>51</v>
      </c>
      <c r="E57">
        <v>2015.5830000000001</v>
      </c>
      <c r="F57" s="35" t="s">
        <v>138</v>
      </c>
    </row>
    <row r="58" spans="1:6">
      <c r="A58" s="33" t="s">
        <v>134</v>
      </c>
      <c r="B58">
        <v>94.668999999999997</v>
      </c>
      <c r="D58" s="34" t="s">
        <v>51</v>
      </c>
      <c r="E58">
        <v>2015.6669999999999</v>
      </c>
      <c r="F58" s="35">
        <v>95.028999999999996</v>
      </c>
    </row>
    <row r="59" spans="1:6">
      <c r="A59" s="33" t="s">
        <v>135</v>
      </c>
      <c r="B59">
        <v>94.528999999999996</v>
      </c>
      <c r="D59" s="34" t="s">
        <v>51</v>
      </c>
      <c r="E59">
        <v>2015.75</v>
      </c>
      <c r="F59" s="35">
        <v>94.759</v>
      </c>
    </row>
    <row r="60" spans="1:6">
      <c r="A60" s="33" t="s">
        <v>136</v>
      </c>
      <c r="B60">
        <v>94.599000000000004</v>
      </c>
      <c r="D60" s="34" t="s">
        <v>51</v>
      </c>
      <c r="E60">
        <v>2015.8330000000001</v>
      </c>
      <c r="F60" s="35">
        <v>94.869</v>
      </c>
    </row>
    <row r="61" spans="1:6">
      <c r="A61" s="33" t="s">
        <v>137</v>
      </c>
      <c r="B61">
        <v>95.108999999999995</v>
      </c>
      <c r="D61" s="34" t="s">
        <v>51</v>
      </c>
      <c r="E61">
        <v>2015.9169999999999</v>
      </c>
      <c r="F61" s="35">
        <v>94.929000000000002</v>
      </c>
    </row>
    <row r="62" spans="1:6">
      <c r="A62" s="33" t="s">
        <v>139</v>
      </c>
      <c r="B62">
        <v>95.149000000000001</v>
      </c>
      <c r="D62" s="34" t="s">
        <v>51</v>
      </c>
      <c r="E62">
        <v>2016</v>
      </c>
      <c r="F62" s="35">
        <v>94.369</v>
      </c>
    </row>
    <row r="63" spans="1:6">
      <c r="A63" s="33" t="s">
        <v>140</v>
      </c>
      <c r="B63" t="s">
        <v>138</v>
      </c>
      <c r="D63" s="34" t="s">
        <v>51</v>
      </c>
      <c r="E63">
        <v>2016.0833</v>
      </c>
      <c r="F63" s="35">
        <v>94.588999999999999</v>
      </c>
    </row>
    <row r="64" spans="1:6">
      <c r="A64" s="33" t="s">
        <v>141</v>
      </c>
      <c r="B64">
        <v>95.028999999999996</v>
      </c>
      <c r="D64" s="34" t="s">
        <v>51</v>
      </c>
      <c r="E64">
        <v>2016.1669999999999</v>
      </c>
      <c r="F64" s="35">
        <v>94.539000000000001</v>
      </c>
    </row>
    <row r="65" spans="1:6">
      <c r="A65" s="33" t="s">
        <v>142</v>
      </c>
      <c r="B65">
        <v>94.759</v>
      </c>
      <c r="D65" s="34" t="s">
        <v>51</v>
      </c>
      <c r="E65">
        <v>2016.25</v>
      </c>
      <c r="F65" s="35">
        <v>94.448999999999998</v>
      </c>
    </row>
    <row r="66" spans="1:6">
      <c r="A66" s="33" t="s">
        <v>143</v>
      </c>
      <c r="B66">
        <v>94.869</v>
      </c>
      <c r="D66" s="34" t="s">
        <v>51</v>
      </c>
      <c r="E66">
        <v>2016.3330000000001</v>
      </c>
      <c r="F66" s="35">
        <v>94.629000000000005</v>
      </c>
    </row>
    <row r="67" spans="1:6">
      <c r="A67" s="33" t="s">
        <v>144</v>
      </c>
      <c r="B67">
        <v>94.929000000000002</v>
      </c>
      <c r="D67" s="34" t="s">
        <v>51</v>
      </c>
      <c r="E67">
        <v>2016.4169999999999</v>
      </c>
      <c r="F67" s="35">
        <v>94.789000000000001</v>
      </c>
    </row>
    <row r="68" spans="1:6">
      <c r="A68" s="32" t="s">
        <v>80</v>
      </c>
      <c r="D68" s="34" t="s">
        <v>51</v>
      </c>
      <c r="E68">
        <v>2016.5</v>
      </c>
      <c r="F68" s="35">
        <v>94.489000000000004</v>
      </c>
    </row>
    <row r="69" spans="1:6">
      <c r="A69" s="33" t="s">
        <v>132</v>
      </c>
      <c r="B69">
        <v>94.369</v>
      </c>
      <c r="D69" s="34" t="s">
        <v>51</v>
      </c>
      <c r="E69">
        <v>2016.5830000000001</v>
      </c>
      <c r="F69" s="35">
        <v>94.869</v>
      </c>
    </row>
    <row r="70" spans="1:6">
      <c r="A70" s="33" t="s">
        <v>133</v>
      </c>
      <c r="B70">
        <v>94.588999999999999</v>
      </c>
      <c r="D70" s="34" t="s">
        <v>51</v>
      </c>
      <c r="E70">
        <v>2016.6669999999999</v>
      </c>
      <c r="F70" s="35">
        <v>95.019000000000005</v>
      </c>
    </row>
    <row r="71" spans="1:6">
      <c r="A71" s="33" t="s">
        <v>134</v>
      </c>
      <c r="B71">
        <v>94.539000000000001</v>
      </c>
      <c r="D71" s="34" t="s">
        <v>51</v>
      </c>
      <c r="E71">
        <v>2016.75</v>
      </c>
      <c r="F71" s="35">
        <v>94.808999999999997</v>
      </c>
    </row>
    <row r="72" spans="1:6">
      <c r="A72" s="33" t="s">
        <v>135</v>
      </c>
      <c r="B72">
        <v>94.448999999999998</v>
      </c>
      <c r="D72" s="34" t="s">
        <v>51</v>
      </c>
      <c r="E72">
        <v>2016.8330000000001</v>
      </c>
      <c r="F72" s="35">
        <v>94.918999999999997</v>
      </c>
    </row>
    <row r="73" spans="1:6">
      <c r="A73" s="33" t="s">
        <v>136</v>
      </c>
      <c r="B73">
        <v>94.629000000000005</v>
      </c>
      <c r="D73" s="34" t="s">
        <v>51</v>
      </c>
      <c r="E73">
        <v>2016.9169999999999</v>
      </c>
      <c r="F73" s="35" t="s">
        <v>138</v>
      </c>
    </row>
    <row r="74" spans="1:6">
      <c r="A74" s="33" t="s">
        <v>137</v>
      </c>
      <c r="B74">
        <v>94.789000000000001</v>
      </c>
      <c r="D74" s="34" t="s">
        <v>51</v>
      </c>
      <c r="E74">
        <v>2017</v>
      </c>
      <c r="F74" s="35">
        <v>93.989000000000004</v>
      </c>
    </row>
    <row r="75" spans="1:6">
      <c r="A75" s="33" t="s">
        <v>139</v>
      </c>
      <c r="B75">
        <v>94.489000000000004</v>
      </c>
      <c r="D75" s="34" t="s">
        <v>51</v>
      </c>
      <c r="E75">
        <v>2017.0833</v>
      </c>
      <c r="F75" s="35">
        <v>93.828999999999994</v>
      </c>
    </row>
    <row r="76" spans="1:6">
      <c r="A76" s="33" t="s">
        <v>140</v>
      </c>
      <c r="B76">
        <v>94.869</v>
      </c>
      <c r="D76" s="34" t="s">
        <v>51</v>
      </c>
      <c r="E76">
        <v>2017.1669999999999</v>
      </c>
      <c r="F76" s="35">
        <v>93.739000000000004</v>
      </c>
    </row>
    <row r="77" spans="1:6">
      <c r="A77" s="33" t="s">
        <v>141</v>
      </c>
      <c r="B77">
        <v>95.019000000000005</v>
      </c>
      <c r="D77" s="34" t="s">
        <v>51</v>
      </c>
      <c r="E77">
        <v>2017.25</v>
      </c>
      <c r="F77" s="35">
        <v>93.539000000000001</v>
      </c>
    </row>
    <row r="78" spans="1:6">
      <c r="A78" s="33" t="s">
        <v>142</v>
      </c>
      <c r="B78">
        <v>94.808999999999997</v>
      </c>
      <c r="D78" s="34" t="s">
        <v>51</v>
      </c>
      <c r="E78">
        <v>2017.3330000000001</v>
      </c>
      <c r="F78" s="35">
        <v>93.239000000000004</v>
      </c>
    </row>
    <row r="79" spans="1:6">
      <c r="A79" s="33" t="s">
        <v>143</v>
      </c>
      <c r="B79">
        <v>94.918999999999997</v>
      </c>
      <c r="D79" s="34" t="s">
        <v>51</v>
      </c>
      <c r="E79">
        <v>2017.4169999999999</v>
      </c>
      <c r="F79" s="35">
        <v>92.838999999999999</v>
      </c>
    </row>
    <row r="80" spans="1:6">
      <c r="A80" s="33" t="s">
        <v>144</v>
      </c>
      <c r="B80" t="s">
        <v>138</v>
      </c>
      <c r="D80" s="34" t="s">
        <v>51</v>
      </c>
      <c r="E80">
        <v>2017.5</v>
      </c>
      <c r="F80" s="35" t="s">
        <v>138</v>
      </c>
    </row>
    <row r="81" spans="1:6">
      <c r="A81" s="32" t="s">
        <v>81</v>
      </c>
      <c r="D81" s="34" t="s">
        <v>51</v>
      </c>
      <c r="E81">
        <v>2017.5830000000001</v>
      </c>
      <c r="F81" s="35">
        <v>92.759</v>
      </c>
    </row>
    <row r="82" spans="1:6">
      <c r="A82" s="33" t="s">
        <v>132</v>
      </c>
      <c r="B82">
        <v>93.989000000000004</v>
      </c>
      <c r="D82" s="34" t="s">
        <v>51</v>
      </c>
      <c r="E82">
        <v>2017.6669999999999</v>
      </c>
      <c r="F82" s="35">
        <v>93.789000000000001</v>
      </c>
    </row>
    <row r="83" spans="1:6">
      <c r="A83" s="33" t="s">
        <v>133</v>
      </c>
      <c r="B83">
        <v>93.828999999999994</v>
      </c>
      <c r="D83" s="34" t="s">
        <v>51</v>
      </c>
      <c r="E83">
        <v>2017.75</v>
      </c>
      <c r="F83" s="35">
        <v>93.978999999999999</v>
      </c>
    </row>
    <row r="84" spans="1:6">
      <c r="A84" s="33" t="s">
        <v>134</v>
      </c>
      <c r="B84">
        <v>93.739000000000004</v>
      </c>
      <c r="D84" s="34" t="s">
        <v>51</v>
      </c>
      <c r="E84">
        <v>2017.8330000000001</v>
      </c>
      <c r="F84" s="35">
        <v>93.938999999999993</v>
      </c>
    </row>
    <row r="85" spans="1:6">
      <c r="A85" s="33" t="s">
        <v>135</v>
      </c>
      <c r="B85">
        <v>93.539000000000001</v>
      </c>
      <c r="D85" s="34" t="s">
        <v>51</v>
      </c>
      <c r="E85">
        <v>2017.9169999999999</v>
      </c>
      <c r="F85" s="35" t="s">
        <v>138</v>
      </c>
    </row>
    <row r="86" spans="1:6">
      <c r="A86" s="33" t="s">
        <v>136</v>
      </c>
      <c r="B86">
        <v>93.239000000000004</v>
      </c>
      <c r="D86" s="34" t="s">
        <v>51</v>
      </c>
      <c r="E86">
        <v>2018</v>
      </c>
      <c r="F86" s="35" t="s">
        <v>138</v>
      </c>
    </row>
    <row r="87" spans="1:6">
      <c r="A87" s="33" t="s">
        <v>137</v>
      </c>
      <c r="B87">
        <v>92.838999999999999</v>
      </c>
      <c r="D87" s="34" t="s">
        <v>51</v>
      </c>
      <c r="E87">
        <v>2018.0833</v>
      </c>
      <c r="F87" s="35" t="s">
        <v>138</v>
      </c>
    </row>
    <row r="88" spans="1:6">
      <c r="A88" s="33" t="s">
        <v>139</v>
      </c>
      <c r="B88" t="s">
        <v>138</v>
      </c>
      <c r="D88" s="34" t="s">
        <v>51</v>
      </c>
      <c r="E88">
        <v>2018.1669999999999</v>
      </c>
      <c r="F88" s="35" t="s">
        <v>138</v>
      </c>
    </row>
    <row r="89" spans="1:6">
      <c r="A89" s="33" t="s">
        <v>140</v>
      </c>
      <c r="B89">
        <v>92.759</v>
      </c>
      <c r="D89" s="34" t="s">
        <v>51</v>
      </c>
      <c r="E89">
        <v>2018.25</v>
      </c>
      <c r="F89" s="35" t="s">
        <v>138</v>
      </c>
    </row>
    <row r="90" spans="1:6">
      <c r="A90" s="33" t="s">
        <v>141</v>
      </c>
      <c r="B90">
        <v>93.789000000000001</v>
      </c>
      <c r="D90" s="34" t="s">
        <v>51</v>
      </c>
      <c r="E90">
        <v>2018.3330000000001</v>
      </c>
      <c r="F90" s="35" t="s">
        <v>138</v>
      </c>
    </row>
    <row r="91" spans="1:6">
      <c r="A91" s="33" t="s">
        <v>142</v>
      </c>
      <c r="B91">
        <v>93.978999999999999</v>
      </c>
      <c r="D91" s="34" t="s">
        <v>51</v>
      </c>
      <c r="E91">
        <v>2018.4169999999999</v>
      </c>
      <c r="F91" s="35" t="s">
        <v>138</v>
      </c>
    </row>
    <row r="92" spans="1:6">
      <c r="A92" s="33" t="s">
        <v>143</v>
      </c>
      <c r="B92">
        <v>93.938999999999993</v>
      </c>
      <c r="D92" s="34" t="s">
        <v>51</v>
      </c>
      <c r="E92">
        <v>2018.5</v>
      </c>
      <c r="F92" s="35" t="s">
        <v>138</v>
      </c>
    </row>
    <row r="93" spans="1:6">
      <c r="A93" s="33" t="s">
        <v>144</v>
      </c>
      <c r="B93" t="s">
        <v>138</v>
      </c>
      <c r="D93" s="34" t="s">
        <v>51</v>
      </c>
      <c r="E93">
        <v>2018.5830000000001</v>
      </c>
      <c r="F93" s="35" t="s">
        <v>138</v>
      </c>
    </row>
    <row r="94" spans="1:6">
      <c r="A94" s="32" t="s">
        <v>82</v>
      </c>
      <c r="D94" s="34" t="s">
        <v>51</v>
      </c>
      <c r="E94">
        <v>2018.6669999999999</v>
      </c>
      <c r="F94" s="35" t="s">
        <v>138</v>
      </c>
    </row>
    <row r="95" spans="1:6">
      <c r="A95" s="33" t="s">
        <v>132</v>
      </c>
      <c r="B95" t="s">
        <v>138</v>
      </c>
      <c r="D95" s="34" t="s">
        <v>51</v>
      </c>
      <c r="E95">
        <v>2018.75</v>
      </c>
      <c r="F95" s="35" t="s">
        <v>138</v>
      </c>
    </row>
    <row r="96" spans="1:6">
      <c r="A96" s="33" t="s">
        <v>133</v>
      </c>
      <c r="B96" t="s">
        <v>138</v>
      </c>
      <c r="D96" s="34" t="s">
        <v>51</v>
      </c>
      <c r="E96">
        <v>2018.8330000000001</v>
      </c>
      <c r="F96" s="35" t="s">
        <v>138</v>
      </c>
    </row>
    <row r="97" spans="1:6">
      <c r="A97" s="33" t="s">
        <v>134</v>
      </c>
      <c r="B97" t="s">
        <v>138</v>
      </c>
      <c r="D97" s="34" t="s">
        <v>51</v>
      </c>
      <c r="E97">
        <v>2018.9169999999999</v>
      </c>
      <c r="F97" s="35" t="s">
        <v>138</v>
      </c>
    </row>
    <row r="98" spans="1:6">
      <c r="A98" s="33" t="s">
        <v>135</v>
      </c>
      <c r="B98" t="s">
        <v>138</v>
      </c>
      <c r="D98" s="34" t="s">
        <v>51</v>
      </c>
      <c r="E98">
        <v>2019</v>
      </c>
      <c r="F98" s="35" t="s">
        <v>138</v>
      </c>
    </row>
    <row r="99" spans="1:6">
      <c r="A99" s="33" t="s">
        <v>136</v>
      </c>
      <c r="B99" t="s">
        <v>138</v>
      </c>
      <c r="D99" s="34" t="s">
        <v>51</v>
      </c>
      <c r="E99">
        <v>2019.0833</v>
      </c>
      <c r="F99" s="35" t="s">
        <v>138</v>
      </c>
    </row>
    <row r="100" spans="1:6">
      <c r="A100" s="33" t="s">
        <v>137</v>
      </c>
      <c r="B100" t="s">
        <v>138</v>
      </c>
      <c r="D100" s="34" t="s">
        <v>51</v>
      </c>
      <c r="E100">
        <v>2019.1669999999999</v>
      </c>
      <c r="F100" s="35" t="s">
        <v>138</v>
      </c>
    </row>
    <row r="101" spans="1:6">
      <c r="A101" s="33" t="s">
        <v>139</v>
      </c>
      <c r="B101" t="s">
        <v>138</v>
      </c>
      <c r="D101" s="34" t="s">
        <v>51</v>
      </c>
      <c r="E101">
        <v>2019.25</v>
      </c>
      <c r="F101" s="35" t="s">
        <v>138</v>
      </c>
    </row>
    <row r="102" spans="1:6">
      <c r="A102" s="33" t="s">
        <v>140</v>
      </c>
      <c r="B102" t="s">
        <v>138</v>
      </c>
      <c r="D102" s="34" t="s">
        <v>51</v>
      </c>
      <c r="E102">
        <v>2019.3330000000001</v>
      </c>
      <c r="F102" s="35" t="s">
        <v>138</v>
      </c>
    </row>
    <row r="103" spans="1:6">
      <c r="A103" s="33" t="s">
        <v>141</v>
      </c>
      <c r="B103" t="s">
        <v>138</v>
      </c>
      <c r="D103" s="34" t="s">
        <v>51</v>
      </c>
      <c r="E103">
        <v>2019.4169999999999</v>
      </c>
      <c r="F103" s="35" t="s">
        <v>138</v>
      </c>
    </row>
    <row r="104" spans="1:6">
      <c r="A104" s="33" t="s">
        <v>142</v>
      </c>
      <c r="B104" t="s">
        <v>138</v>
      </c>
      <c r="D104" s="34" t="s">
        <v>51</v>
      </c>
      <c r="E104">
        <v>2019.5</v>
      </c>
      <c r="F104" s="35" t="s">
        <v>138</v>
      </c>
    </row>
    <row r="105" spans="1:6">
      <c r="A105" s="33" t="s">
        <v>143</v>
      </c>
      <c r="B105" t="s">
        <v>138</v>
      </c>
      <c r="D105" s="34" t="s">
        <v>51</v>
      </c>
      <c r="E105">
        <v>2019.5830000000001</v>
      </c>
      <c r="F105" s="35" t="s">
        <v>138</v>
      </c>
    </row>
    <row r="106" spans="1:6">
      <c r="A106" s="33" t="s">
        <v>144</v>
      </c>
      <c r="B106" t="s">
        <v>138</v>
      </c>
      <c r="D106" s="34" t="s">
        <v>51</v>
      </c>
      <c r="E106">
        <v>2019.6669999999999</v>
      </c>
      <c r="F106" s="35" t="s">
        <v>138</v>
      </c>
    </row>
    <row r="107" spans="1:6">
      <c r="A107" s="32" t="s">
        <v>83</v>
      </c>
      <c r="D107" s="34" t="s">
        <v>51</v>
      </c>
      <c r="E107">
        <v>2019.75</v>
      </c>
      <c r="F107" s="35" t="s">
        <v>138</v>
      </c>
    </row>
    <row r="108" spans="1:6">
      <c r="A108" s="33" t="s">
        <v>132</v>
      </c>
      <c r="B108" t="s">
        <v>138</v>
      </c>
      <c r="D108" s="34" t="s">
        <v>51</v>
      </c>
      <c r="E108">
        <v>2019.8330000000001</v>
      </c>
      <c r="F108" s="35" t="s">
        <v>138</v>
      </c>
    </row>
    <row r="109" spans="1:6">
      <c r="A109" s="33" t="s">
        <v>133</v>
      </c>
      <c r="B109" t="s">
        <v>138</v>
      </c>
      <c r="D109" s="34" t="s">
        <v>51</v>
      </c>
      <c r="E109">
        <v>2019.9169999999999</v>
      </c>
      <c r="F109" s="35" t="s">
        <v>138</v>
      </c>
    </row>
    <row r="110" spans="1:6">
      <c r="A110" s="33" t="s">
        <v>134</v>
      </c>
      <c r="B110" t="s">
        <v>138</v>
      </c>
      <c r="D110" s="34" t="s">
        <v>51</v>
      </c>
      <c r="E110">
        <v>2020</v>
      </c>
      <c r="F110" s="35" t="s">
        <v>138</v>
      </c>
    </row>
    <row r="111" spans="1:6">
      <c r="A111" s="33" t="s">
        <v>135</v>
      </c>
      <c r="B111" t="s">
        <v>138</v>
      </c>
      <c r="D111" s="34" t="s">
        <v>51</v>
      </c>
      <c r="E111">
        <v>2020.0833</v>
      </c>
      <c r="F111" s="35" t="s">
        <v>138</v>
      </c>
    </row>
    <row r="112" spans="1:6">
      <c r="A112" s="33" t="s">
        <v>136</v>
      </c>
      <c r="B112" t="s">
        <v>138</v>
      </c>
      <c r="D112" s="34" t="s">
        <v>51</v>
      </c>
      <c r="E112">
        <v>2020.1669999999999</v>
      </c>
      <c r="F112" s="35" t="s">
        <v>138</v>
      </c>
    </row>
    <row r="113" spans="1:6">
      <c r="A113" s="33" t="s">
        <v>137</v>
      </c>
      <c r="B113" t="s">
        <v>138</v>
      </c>
      <c r="D113" s="34" t="s">
        <v>51</v>
      </c>
      <c r="E113">
        <v>2020.25</v>
      </c>
      <c r="F113" s="35" t="s">
        <v>138</v>
      </c>
    </row>
    <row r="114" spans="1:6">
      <c r="A114" s="33" t="s">
        <v>139</v>
      </c>
      <c r="B114" t="s">
        <v>138</v>
      </c>
      <c r="D114" s="34" t="s">
        <v>51</v>
      </c>
      <c r="E114">
        <v>2020.3330000000001</v>
      </c>
      <c r="F114" s="35" t="s">
        <v>138</v>
      </c>
    </row>
    <row r="115" spans="1:6">
      <c r="A115" s="33" t="s">
        <v>140</v>
      </c>
      <c r="B115" t="s">
        <v>138</v>
      </c>
      <c r="D115" s="34" t="s">
        <v>51</v>
      </c>
      <c r="E115">
        <v>2020.4169999999999</v>
      </c>
      <c r="F115" s="35" t="s">
        <v>138</v>
      </c>
    </row>
    <row r="116" spans="1:6">
      <c r="A116" s="33" t="s">
        <v>141</v>
      </c>
      <c r="B116" t="s">
        <v>138</v>
      </c>
      <c r="D116" s="34" t="s">
        <v>51</v>
      </c>
      <c r="E116">
        <v>2020.5</v>
      </c>
      <c r="F116" s="35" t="s">
        <v>138</v>
      </c>
    </row>
    <row r="117" spans="1:6">
      <c r="A117" s="33" t="s">
        <v>142</v>
      </c>
      <c r="B117" t="s">
        <v>138</v>
      </c>
      <c r="D117" s="34" t="s">
        <v>51</v>
      </c>
      <c r="E117">
        <v>2020.5830000000001</v>
      </c>
      <c r="F117" s="35" t="s">
        <v>138</v>
      </c>
    </row>
    <row r="118" spans="1:6">
      <c r="A118" s="33" t="s">
        <v>143</v>
      </c>
      <c r="B118" t="s">
        <v>138</v>
      </c>
      <c r="D118" s="34" t="s">
        <v>51</v>
      </c>
      <c r="E118">
        <v>2020.6669999999999</v>
      </c>
      <c r="F118" s="35" t="s">
        <v>138</v>
      </c>
    </row>
    <row r="119" spans="1:6">
      <c r="A119" s="33" t="s">
        <v>144</v>
      </c>
      <c r="B119" t="s">
        <v>138</v>
      </c>
      <c r="D119" s="34" t="s">
        <v>51</v>
      </c>
      <c r="E119">
        <v>2020.75</v>
      </c>
      <c r="F119" s="35" t="s">
        <v>138</v>
      </c>
    </row>
    <row r="120" spans="1:6">
      <c r="A120" s="32" t="s">
        <v>84</v>
      </c>
      <c r="D120" s="34" t="s">
        <v>51</v>
      </c>
      <c r="E120">
        <v>2020.8330000000001</v>
      </c>
      <c r="F120" s="35" t="s">
        <v>138</v>
      </c>
    </row>
    <row r="121" spans="1:6">
      <c r="A121" s="33" t="s">
        <v>132</v>
      </c>
      <c r="B121" t="s">
        <v>138</v>
      </c>
      <c r="D121" s="34" t="s">
        <v>51</v>
      </c>
      <c r="E121">
        <v>2020.9169999999999</v>
      </c>
      <c r="F121" s="35" t="s">
        <v>138</v>
      </c>
    </row>
    <row r="122" spans="1:6">
      <c r="A122" s="33" t="s">
        <v>133</v>
      </c>
      <c r="B122" t="s">
        <v>138</v>
      </c>
      <c r="D122" s="34" t="s">
        <v>51</v>
      </c>
      <c r="E122">
        <v>2021</v>
      </c>
      <c r="F122" s="35" t="s">
        <v>138</v>
      </c>
    </row>
    <row r="123" spans="1:6">
      <c r="A123" s="33" t="s">
        <v>134</v>
      </c>
      <c r="B123" t="s">
        <v>138</v>
      </c>
      <c r="D123" s="34" t="s">
        <v>27</v>
      </c>
      <c r="E123">
        <v>2011</v>
      </c>
      <c r="F123" s="35">
        <v>81.022000000000006</v>
      </c>
    </row>
    <row r="124" spans="1:6">
      <c r="A124" s="33" t="s">
        <v>135</v>
      </c>
      <c r="B124" t="s">
        <v>138</v>
      </c>
      <c r="D124" s="34" t="s">
        <v>27</v>
      </c>
      <c r="E124">
        <v>2011.0833</v>
      </c>
      <c r="F124" s="35">
        <v>81.421999999999997</v>
      </c>
    </row>
    <row r="125" spans="1:6">
      <c r="A125" s="33" t="s">
        <v>136</v>
      </c>
      <c r="B125" t="s">
        <v>138</v>
      </c>
      <c r="D125" s="34" t="s">
        <v>27</v>
      </c>
      <c r="E125">
        <v>2011.1669999999999</v>
      </c>
      <c r="F125" s="35">
        <v>81.022000000000006</v>
      </c>
    </row>
    <row r="126" spans="1:6">
      <c r="A126" s="33" t="s">
        <v>137</v>
      </c>
      <c r="B126" t="s">
        <v>138</v>
      </c>
      <c r="D126" s="34" t="s">
        <v>27</v>
      </c>
      <c r="E126">
        <v>2011.25</v>
      </c>
      <c r="F126" s="35">
        <v>80.921999999999997</v>
      </c>
    </row>
    <row r="127" spans="1:6">
      <c r="A127" s="33" t="s">
        <v>139</v>
      </c>
      <c r="B127" t="s">
        <v>138</v>
      </c>
      <c r="D127" s="34" t="s">
        <v>27</v>
      </c>
      <c r="E127">
        <v>2011.3330000000001</v>
      </c>
      <c r="F127" s="35">
        <v>80.921999999999997</v>
      </c>
    </row>
    <row r="128" spans="1:6">
      <c r="A128" s="33" t="s">
        <v>140</v>
      </c>
      <c r="B128" t="s">
        <v>138</v>
      </c>
      <c r="D128" s="34" t="s">
        <v>27</v>
      </c>
      <c r="E128">
        <v>2011.4169999999999</v>
      </c>
      <c r="F128" s="35">
        <v>80.921999999999997</v>
      </c>
    </row>
    <row r="129" spans="1:6">
      <c r="A129" s="33" t="s">
        <v>141</v>
      </c>
      <c r="B129" t="s">
        <v>138</v>
      </c>
      <c r="D129" s="34" t="s">
        <v>27</v>
      </c>
      <c r="E129">
        <v>2011.5</v>
      </c>
      <c r="F129" s="35">
        <v>81.622</v>
      </c>
    </row>
    <row r="130" spans="1:6">
      <c r="A130" s="33" t="s">
        <v>142</v>
      </c>
      <c r="B130" t="s">
        <v>138</v>
      </c>
      <c r="D130" s="34" t="s">
        <v>27</v>
      </c>
      <c r="E130">
        <v>2011.5830000000001</v>
      </c>
      <c r="F130" s="35">
        <v>81.622</v>
      </c>
    </row>
    <row r="131" spans="1:6">
      <c r="A131" s="33" t="s">
        <v>143</v>
      </c>
      <c r="B131" t="s">
        <v>138</v>
      </c>
      <c r="D131" s="34" t="s">
        <v>27</v>
      </c>
      <c r="E131">
        <v>2011.6669999999999</v>
      </c>
      <c r="F131" s="35">
        <v>81.622</v>
      </c>
    </row>
    <row r="132" spans="1:6">
      <c r="A132" s="33" t="s">
        <v>144</v>
      </c>
      <c r="B132" t="s">
        <v>138</v>
      </c>
      <c r="D132" s="34" t="s">
        <v>27</v>
      </c>
      <c r="E132">
        <v>2011.75</v>
      </c>
      <c r="F132" s="35">
        <v>81.522000000000006</v>
      </c>
    </row>
    <row r="133" spans="1:6">
      <c r="A133" s="23" t="s">
        <v>27</v>
      </c>
      <c r="D133" s="34" t="s">
        <v>27</v>
      </c>
      <c r="E133">
        <v>2011.8330000000001</v>
      </c>
      <c r="F133" s="35">
        <v>81.471999999999994</v>
      </c>
    </row>
    <row r="134" spans="1:6">
      <c r="A134" s="32" t="s">
        <v>75</v>
      </c>
      <c r="D134" s="34" t="s">
        <v>27</v>
      </c>
      <c r="E134">
        <v>2011.9169999999999</v>
      </c>
      <c r="F134" s="35">
        <v>81.522000000000006</v>
      </c>
    </row>
    <row r="135" spans="1:6">
      <c r="A135" s="33" t="s">
        <v>132</v>
      </c>
      <c r="B135">
        <v>81.022000000000006</v>
      </c>
      <c r="D135" s="34" t="s">
        <v>27</v>
      </c>
      <c r="E135">
        <v>2012</v>
      </c>
      <c r="F135" s="35">
        <v>81.372</v>
      </c>
    </row>
    <row r="136" spans="1:6">
      <c r="A136" s="33" t="s">
        <v>133</v>
      </c>
      <c r="B136">
        <v>81.421999999999997</v>
      </c>
      <c r="D136" s="34" t="s">
        <v>27</v>
      </c>
      <c r="E136">
        <v>2012.0833</v>
      </c>
      <c r="F136" s="35">
        <v>80.772000000000006</v>
      </c>
    </row>
    <row r="137" spans="1:6">
      <c r="A137" s="33" t="s">
        <v>134</v>
      </c>
      <c r="B137">
        <v>81.022000000000006</v>
      </c>
      <c r="D137" s="34" t="s">
        <v>27</v>
      </c>
      <c r="E137">
        <v>2012.1669999999999</v>
      </c>
      <c r="F137" s="35">
        <v>80.671999999999997</v>
      </c>
    </row>
    <row r="138" spans="1:6">
      <c r="A138" s="33" t="s">
        <v>135</v>
      </c>
      <c r="B138">
        <v>80.921999999999997</v>
      </c>
      <c r="D138" s="34" t="s">
        <v>27</v>
      </c>
      <c r="E138">
        <v>2012.25</v>
      </c>
      <c r="F138" s="35">
        <v>80.322000000000003</v>
      </c>
    </row>
    <row r="139" spans="1:6">
      <c r="A139" s="33" t="s">
        <v>136</v>
      </c>
      <c r="B139">
        <v>80.921999999999997</v>
      </c>
      <c r="D139" s="34" t="s">
        <v>27</v>
      </c>
      <c r="E139">
        <v>2012.3330000000001</v>
      </c>
      <c r="F139" s="35">
        <v>80.322000000000003</v>
      </c>
    </row>
    <row r="140" spans="1:6">
      <c r="A140" s="33" t="s">
        <v>137</v>
      </c>
      <c r="B140">
        <v>80.921999999999997</v>
      </c>
      <c r="D140" s="34" t="s">
        <v>27</v>
      </c>
      <c r="E140">
        <v>2012.4169999999999</v>
      </c>
      <c r="F140" s="35">
        <v>80.471999999999994</v>
      </c>
    </row>
    <row r="141" spans="1:6">
      <c r="A141" s="33" t="s">
        <v>139</v>
      </c>
      <c r="B141">
        <v>81.622</v>
      </c>
      <c r="D141" s="34" t="s">
        <v>27</v>
      </c>
      <c r="E141">
        <v>2012.5</v>
      </c>
      <c r="F141" s="35">
        <v>80.522000000000006</v>
      </c>
    </row>
    <row r="142" spans="1:6">
      <c r="A142" s="33" t="s">
        <v>140</v>
      </c>
      <c r="B142">
        <v>81.622</v>
      </c>
      <c r="D142" s="34" t="s">
        <v>27</v>
      </c>
      <c r="E142">
        <v>2012.5830000000001</v>
      </c>
      <c r="F142" s="35">
        <v>80.421999999999997</v>
      </c>
    </row>
    <row r="143" spans="1:6">
      <c r="A143" s="33" t="s">
        <v>141</v>
      </c>
      <c r="B143">
        <v>81.622</v>
      </c>
      <c r="D143" s="34" t="s">
        <v>27</v>
      </c>
      <c r="E143">
        <v>2012.6669999999999</v>
      </c>
      <c r="F143" s="35">
        <v>80.522000000000006</v>
      </c>
    </row>
    <row r="144" spans="1:6">
      <c r="A144" s="33" t="s">
        <v>142</v>
      </c>
      <c r="B144">
        <v>81.522000000000006</v>
      </c>
      <c r="D144" s="34" t="s">
        <v>27</v>
      </c>
      <c r="E144">
        <v>2012.75</v>
      </c>
      <c r="F144" s="35">
        <v>81.022000000000006</v>
      </c>
    </row>
    <row r="145" spans="1:6">
      <c r="A145" s="33" t="s">
        <v>143</v>
      </c>
      <c r="B145">
        <v>81.471999999999994</v>
      </c>
      <c r="D145" s="34" t="s">
        <v>27</v>
      </c>
      <c r="E145">
        <v>2012.8330000000001</v>
      </c>
      <c r="F145" s="35">
        <v>80.721999999999994</v>
      </c>
    </row>
    <row r="146" spans="1:6">
      <c r="A146" s="33" t="s">
        <v>144</v>
      </c>
      <c r="B146">
        <v>81.522000000000006</v>
      </c>
      <c r="D146" s="34" t="s">
        <v>27</v>
      </c>
      <c r="E146">
        <v>2012.9169999999999</v>
      </c>
      <c r="F146" s="35">
        <v>81.471999999999994</v>
      </c>
    </row>
    <row r="147" spans="1:6">
      <c r="A147" s="32" t="s">
        <v>76</v>
      </c>
      <c r="D147" s="34" t="s">
        <v>27</v>
      </c>
      <c r="E147">
        <v>2013</v>
      </c>
      <c r="F147" s="35">
        <v>81.421999999999997</v>
      </c>
    </row>
    <row r="148" spans="1:6">
      <c r="A148" s="33" t="s">
        <v>132</v>
      </c>
      <c r="B148">
        <v>81.372</v>
      </c>
      <c r="D148" s="34" t="s">
        <v>27</v>
      </c>
      <c r="E148">
        <v>2013.0833</v>
      </c>
      <c r="F148" s="35">
        <v>81.471999999999994</v>
      </c>
    </row>
    <row r="149" spans="1:6">
      <c r="A149" s="33" t="s">
        <v>133</v>
      </c>
      <c r="B149">
        <v>80.772000000000006</v>
      </c>
      <c r="D149" s="34" t="s">
        <v>27</v>
      </c>
      <c r="E149">
        <v>2013.1669999999999</v>
      </c>
      <c r="F149" s="35">
        <v>81.421999999999997</v>
      </c>
    </row>
    <row r="150" spans="1:6">
      <c r="A150" s="33" t="s">
        <v>134</v>
      </c>
      <c r="B150">
        <v>80.671999999999997</v>
      </c>
      <c r="D150" s="34" t="s">
        <v>27</v>
      </c>
      <c r="E150">
        <v>2013.25</v>
      </c>
      <c r="F150" s="35">
        <v>81.522000000000006</v>
      </c>
    </row>
    <row r="151" spans="1:6">
      <c r="A151" s="33" t="s">
        <v>135</v>
      </c>
      <c r="B151">
        <v>80.322000000000003</v>
      </c>
      <c r="D151" s="34" t="s">
        <v>27</v>
      </c>
      <c r="E151">
        <v>2013.3330000000001</v>
      </c>
      <c r="F151" s="35">
        <v>81.522000000000006</v>
      </c>
    </row>
    <row r="152" spans="1:6">
      <c r="A152" s="33" t="s">
        <v>136</v>
      </c>
      <c r="B152">
        <v>80.322000000000003</v>
      </c>
      <c r="D152" s="34" t="s">
        <v>27</v>
      </c>
      <c r="E152">
        <v>2013.4169999999999</v>
      </c>
      <c r="F152" s="35">
        <v>81.322000000000003</v>
      </c>
    </row>
    <row r="153" spans="1:6">
      <c r="A153" s="33" t="s">
        <v>137</v>
      </c>
      <c r="B153">
        <v>80.471999999999994</v>
      </c>
      <c r="D153" s="34" t="s">
        <v>27</v>
      </c>
      <c r="E153">
        <v>2013.5</v>
      </c>
      <c r="F153" s="35">
        <v>81.322000000000003</v>
      </c>
    </row>
    <row r="154" spans="1:6">
      <c r="A154" s="33" t="s">
        <v>139</v>
      </c>
      <c r="B154">
        <v>80.522000000000006</v>
      </c>
      <c r="D154" s="34" t="s">
        <v>27</v>
      </c>
      <c r="E154">
        <v>2013.5830000000001</v>
      </c>
      <c r="F154" s="35">
        <v>81.522000000000006</v>
      </c>
    </row>
    <row r="155" spans="1:6">
      <c r="A155" s="33" t="s">
        <v>140</v>
      </c>
      <c r="B155">
        <v>80.421999999999997</v>
      </c>
      <c r="D155" s="34" t="s">
        <v>27</v>
      </c>
      <c r="E155">
        <v>2013.6669999999999</v>
      </c>
      <c r="F155" s="35">
        <v>81.322000000000003</v>
      </c>
    </row>
    <row r="156" spans="1:6">
      <c r="A156" s="33" t="s">
        <v>141</v>
      </c>
      <c r="B156">
        <v>80.522000000000006</v>
      </c>
      <c r="D156" s="34" t="s">
        <v>27</v>
      </c>
      <c r="E156">
        <v>2013.75</v>
      </c>
      <c r="F156" s="35">
        <v>81.322000000000003</v>
      </c>
    </row>
    <row r="157" spans="1:6">
      <c r="A157" s="33" t="s">
        <v>142</v>
      </c>
      <c r="B157">
        <v>81.022000000000006</v>
      </c>
      <c r="D157" s="34" t="s">
        <v>27</v>
      </c>
      <c r="E157">
        <v>2013.8330000000001</v>
      </c>
      <c r="F157" s="35">
        <v>81.272000000000006</v>
      </c>
    </row>
    <row r="158" spans="1:6">
      <c r="A158" s="33" t="s">
        <v>143</v>
      </c>
      <c r="B158">
        <v>80.721999999999994</v>
      </c>
      <c r="D158" s="34" t="s">
        <v>27</v>
      </c>
      <c r="E158">
        <v>2013.9169999999999</v>
      </c>
      <c r="F158" s="35">
        <v>80.921999999999997</v>
      </c>
    </row>
    <row r="159" spans="1:6">
      <c r="A159" s="33" t="s">
        <v>144</v>
      </c>
      <c r="B159">
        <v>81.471999999999994</v>
      </c>
      <c r="D159" s="34" t="s">
        <v>27</v>
      </c>
      <c r="E159">
        <v>2014</v>
      </c>
      <c r="F159" s="35">
        <v>80.921999999999997</v>
      </c>
    </row>
    <row r="160" spans="1:6">
      <c r="A160" s="32" t="s">
        <v>77</v>
      </c>
      <c r="D160" s="34" t="s">
        <v>27</v>
      </c>
      <c r="E160">
        <v>2014.0833</v>
      </c>
      <c r="F160" s="35">
        <v>80.921999999999997</v>
      </c>
    </row>
    <row r="161" spans="1:6">
      <c r="A161" s="33" t="s">
        <v>132</v>
      </c>
      <c r="B161">
        <v>81.421999999999997</v>
      </c>
      <c r="D161" s="34" t="s">
        <v>27</v>
      </c>
      <c r="E161">
        <v>2014.1669999999999</v>
      </c>
      <c r="F161" s="35">
        <v>81.122</v>
      </c>
    </row>
    <row r="162" spans="1:6">
      <c r="A162" s="33" t="s">
        <v>133</v>
      </c>
      <c r="B162">
        <v>81.471999999999994</v>
      </c>
      <c r="D162" s="34" t="s">
        <v>27</v>
      </c>
      <c r="E162">
        <v>2014.25</v>
      </c>
      <c r="F162" s="35">
        <v>81.221999999999994</v>
      </c>
    </row>
    <row r="163" spans="1:6">
      <c r="A163" s="33" t="s">
        <v>134</v>
      </c>
      <c r="B163">
        <v>81.421999999999997</v>
      </c>
      <c r="D163" s="34" t="s">
        <v>27</v>
      </c>
      <c r="E163">
        <v>2014.3330000000001</v>
      </c>
      <c r="F163" s="35">
        <v>81.122</v>
      </c>
    </row>
    <row r="164" spans="1:6">
      <c r="A164" s="33" t="s">
        <v>135</v>
      </c>
      <c r="B164">
        <v>81.522000000000006</v>
      </c>
      <c r="D164" s="34" t="s">
        <v>27</v>
      </c>
      <c r="E164">
        <v>2014.4169999999999</v>
      </c>
      <c r="F164" s="35">
        <v>81.921999999999997</v>
      </c>
    </row>
    <row r="165" spans="1:6">
      <c r="A165" s="33" t="s">
        <v>136</v>
      </c>
      <c r="B165">
        <v>81.522000000000006</v>
      </c>
      <c r="D165" s="34" t="s">
        <v>27</v>
      </c>
      <c r="E165">
        <v>2014.5</v>
      </c>
      <c r="F165" s="35">
        <v>81.622</v>
      </c>
    </row>
    <row r="166" spans="1:6">
      <c r="A166" s="33" t="s">
        <v>137</v>
      </c>
      <c r="B166">
        <v>81.322000000000003</v>
      </c>
      <c r="D166" s="34" t="s">
        <v>27</v>
      </c>
      <c r="E166">
        <v>2014.5830000000001</v>
      </c>
      <c r="F166" s="35">
        <v>81.421999999999997</v>
      </c>
    </row>
    <row r="167" spans="1:6">
      <c r="A167" s="33" t="s">
        <v>139</v>
      </c>
      <c r="B167">
        <v>81.322000000000003</v>
      </c>
      <c r="D167" s="34" t="s">
        <v>27</v>
      </c>
      <c r="E167">
        <v>2014.6669999999999</v>
      </c>
      <c r="F167" s="35">
        <v>81.421999999999997</v>
      </c>
    </row>
    <row r="168" spans="1:6">
      <c r="A168" s="33" t="s">
        <v>140</v>
      </c>
      <c r="B168">
        <v>81.522000000000006</v>
      </c>
      <c r="D168" s="34" t="s">
        <v>27</v>
      </c>
      <c r="E168">
        <v>2014.75</v>
      </c>
      <c r="F168" s="35">
        <v>81.421999999999997</v>
      </c>
    </row>
    <row r="169" spans="1:6">
      <c r="A169" s="33" t="s">
        <v>141</v>
      </c>
      <c r="B169">
        <v>81.322000000000003</v>
      </c>
      <c r="D169" s="34" t="s">
        <v>27</v>
      </c>
      <c r="E169">
        <v>2014.8330000000001</v>
      </c>
      <c r="F169" s="35">
        <v>81.471999999999994</v>
      </c>
    </row>
    <row r="170" spans="1:6">
      <c r="A170" s="33" t="s">
        <v>142</v>
      </c>
      <c r="B170">
        <v>81.322000000000003</v>
      </c>
      <c r="D170" s="34" t="s">
        <v>27</v>
      </c>
      <c r="E170">
        <v>2014.9169999999999</v>
      </c>
      <c r="F170" s="35">
        <v>81.322000000000003</v>
      </c>
    </row>
    <row r="171" spans="1:6">
      <c r="A171" s="33" t="s">
        <v>143</v>
      </c>
      <c r="B171">
        <v>81.272000000000006</v>
      </c>
      <c r="D171" s="34" t="s">
        <v>27</v>
      </c>
      <c r="E171">
        <v>2015</v>
      </c>
      <c r="F171" s="35">
        <v>81.311999999999998</v>
      </c>
    </row>
    <row r="172" spans="1:6">
      <c r="A172" s="33" t="s">
        <v>144</v>
      </c>
      <c r="B172">
        <v>80.921999999999997</v>
      </c>
      <c r="D172" s="34" t="s">
        <v>27</v>
      </c>
      <c r="E172">
        <v>2015.0833</v>
      </c>
      <c r="F172" s="35">
        <v>81.162000000000006</v>
      </c>
    </row>
    <row r="173" spans="1:6">
      <c r="A173" s="32" t="s">
        <v>78</v>
      </c>
      <c r="D173" s="34" t="s">
        <v>27</v>
      </c>
      <c r="E173">
        <v>2015.1669999999999</v>
      </c>
      <c r="F173" s="35">
        <v>81.262</v>
      </c>
    </row>
    <row r="174" spans="1:6">
      <c r="A174" s="33" t="s">
        <v>132</v>
      </c>
      <c r="B174">
        <v>80.921999999999997</v>
      </c>
      <c r="D174" s="34" t="s">
        <v>27</v>
      </c>
      <c r="E174">
        <v>2015.25</v>
      </c>
      <c r="F174" s="35">
        <v>80.912000000000006</v>
      </c>
    </row>
    <row r="175" spans="1:6">
      <c r="A175" s="33" t="s">
        <v>133</v>
      </c>
      <c r="B175">
        <v>80.921999999999997</v>
      </c>
      <c r="D175" s="34" t="s">
        <v>27</v>
      </c>
      <c r="E175">
        <v>2015.3330000000001</v>
      </c>
      <c r="F175" s="35">
        <v>80.861999999999995</v>
      </c>
    </row>
    <row r="176" spans="1:6">
      <c r="A176" s="33" t="s">
        <v>134</v>
      </c>
      <c r="B176">
        <v>81.122</v>
      </c>
      <c r="D176" s="34" t="s">
        <v>27</v>
      </c>
      <c r="E176">
        <v>2015.4169999999999</v>
      </c>
      <c r="F176" s="35">
        <v>81.481999999999999</v>
      </c>
    </row>
    <row r="177" spans="1:6">
      <c r="A177" s="33" t="s">
        <v>135</v>
      </c>
      <c r="B177">
        <v>81.221999999999994</v>
      </c>
      <c r="D177" s="34" t="s">
        <v>27</v>
      </c>
      <c r="E177">
        <v>2015.5</v>
      </c>
      <c r="F177" s="35">
        <v>81.811999999999998</v>
      </c>
    </row>
    <row r="178" spans="1:6">
      <c r="A178" s="33" t="s">
        <v>136</v>
      </c>
      <c r="B178">
        <v>81.122</v>
      </c>
      <c r="D178" s="34" t="s">
        <v>27</v>
      </c>
      <c r="E178">
        <v>2015.5830000000001</v>
      </c>
      <c r="F178" s="35">
        <v>82.111999999999995</v>
      </c>
    </row>
    <row r="179" spans="1:6">
      <c r="A179" s="33" t="s">
        <v>137</v>
      </c>
      <c r="B179">
        <v>81.921999999999997</v>
      </c>
      <c r="D179" s="34" t="s">
        <v>27</v>
      </c>
      <c r="E179">
        <v>2015.6669999999999</v>
      </c>
      <c r="F179" s="35">
        <v>81.762</v>
      </c>
    </row>
    <row r="180" spans="1:6">
      <c r="A180" s="33" t="s">
        <v>139</v>
      </c>
      <c r="B180">
        <v>81.622</v>
      </c>
      <c r="D180" s="34" t="s">
        <v>27</v>
      </c>
      <c r="E180">
        <v>2015.75</v>
      </c>
      <c r="F180" s="35">
        <v>81.561999999999998</v>
      </c>
    </row>
    <row r="181" spans="1:6">
      <c r="A181" s="33" t="s">
        <v>140</v>
      </c>
      <c r="B181">
        <v>81.421999999999997</v>
      </c>
      <c r="D181" s="34" t="s">
        <v>27</v>
      </c>
      <c r="E181">
        <v>2015.8330000000001</v>
      </c>
      <c r="F181" s="35">
        <v>81.412000000000006</v>
      </c>
    </row>
    <row r="182" spans="1:6">
      <c r="A182" s="33" t="s">
        <v>141</v>
      </c>
      <c r="B182">
        <v>81.421999999999997</v>
      </c>
      <c r="D182" s="34" t="s">
        <v>27</v>
      </c>
      <c r="E182">
        <v>2015.9169999999999</v>
      </c>
      <c r="F182" s="35">
        <v>81.262</v>
      </c>
    </row>
    <row r="183" spans="1:6">
      <c r="A183" s="33" t="s">
        <v>142</v>
      </c>
      <c r="B183">
        <v>81.421999999999997</v>
      </c>
      <c r="D183" s="34" t="s">
        <v>27</v>
      </c>
      <c r="E183">
        <v>2016</v>
      </c>
      <c r="F183" s="35">
        <v>81.012</v>
      </c>
    </row>
    <row r="184" spans="1:6">
      <c r="A184" s="33" t="s">
        <v>143</v>
      </c>
      <c r="B184">
        <v>81.471999999999994</v>
      </c>
      <c r="D184" s="34" t="s">
        <v>27</v>
      </c>
      <c r="E184">
        <v>2016.0833</v>
      </c>
      <c r="F184" s="35">
        <v>80.712000000000003</v>
      </c>
    </row>
    <row r="185" spans="1:6">
      <c r="A185" s="33" t="s">
        <v>144</v>
      </c>
      <c r="B185">
        <v>81.322000000000003</v>
      </c>
      <c r="D185" s="34" t="s">
        <v>27</v>
      </c>
      <c r="E185">
        <v>2016.1669999999999</v>
      </c>
      <c r="F185" s="35">
        <v>80.811999999999998</v>
      </c>
    </row>
    <row r="186" spans="1:6">
      <c r="A186" s="32" t="s">
        <v>79</v>
      </c>
      <c r="D186" s="34" t="s">
        <v>27</v>
      </c>
      <c r="E186">
        <v>2016.25</v>
      </c>
      <c r="F186" s="35">
        <v>80.712000000000003</v>
      </c>
    </row>
    <row r="187" spans="1:6">
      <c r="A187" s="33" t="s">
        <v>132</v>
      </c>
      <c r="B187">
        <v>81.311999999999998</v>
      </c>
      <c r="D187" s="34" t="s">
        <v>27</v>
      </c>
      <c r="E187">
        <v>2016.3330000000001</v>
      </c>
      <c r="F187" s="35">
        <v>80.712000000000003</v>
      </c>
    </row>
    <row r="188" spans="1:6">
      <c r="A188" s="33" t="s">
        <v>133</v>
      </c>
      <c r="B188">
        <v>81.162000000000006</v>
      </c>
      <c r="D188" s="34" t="s">
        <v>27</v>
      </c>
      <c r="E188">
        <v>2016.4169999999999</v>
      </c>
      <c r="F188" s="35">
        <v>80.662000000000006</v>
      </c>
    </row>
    <row r="189" spans="1:6">
      <c r="A189" s="33" t="s">
        <v>134</v>
      </c>
      <c r="B189">
        <v>81.262</v>
      </c>
      <c r="D189" s="34" t="s">
        <v>27</v>
      </c>
      <c r="E189">
        <v>2016.5</v>
      </c>
      <c r="F189" s="35">
        <v>80.611999999999995</v>
      </c>
    </row>
    <row r="190" spans="1:6">
      <c r="A190" s="33" t="s">
        <v>135</v>
      </c>
      <c r="B190">
        <v>80.912000000000006</v>
      </c>
      <c r="D190" s="34" t="s">
        <v>27</v>
      </c>
      <c r="E190">
        <v>2016.5830000000001</v>
      </c>
      <c r="F190" s="35">
        <v>82.012</v>
      </c>
    </row>
    <row r="191" spans="1:6">
      <c r="A191" s="33" t="s">
        <v>136</v>
      </c>
      <c r="B191">
        <v>80.861999999999995</v>
      </c>
      <c r="D191" s="34" t="s">
        <v>27</v>
      </c>
      <c r="E191">
        <v>2016.6669999999999</v>
      </c>
      <c r="F191" s="35">
        <v>81.811999999999998</v>
      </c>
    </row>
    <row r="192" spans="1:6">
      <c r="A192" s="33" t="s">
        <v>137</v>
      </c>
      <c r="B192">
        <v>81.481999999999999</v>
      </c>
      <c r="D192" s="34" t="s">
        <v>27</v>
      </c>
      <c r="E192">
        <v>2016.75</v>
      </c>
      <c r="F192" s="35">
        <v>81.561999999999998</v>
      </c>
    </row>
    <row r="193" spans="1:6">
      <c r="A193" s="33" t="s">
        <v>139</v>
      </c>
      <c r="B193">
        <v>81.811999999999998</v>
      </c>
      <c r="D193" s="34" t="s">
        <v>27</v>
      </c>
      <c r="E193">
        <v>2016.8330000000001</v>
      </c>
      <c r="F193" s="35">
        <v>81.712000000000003</v>
      </c>
    </row>
    <row r="194" spans="1:6">
      <c r="A194" s="33" t="s">
        <v>140</v>
      </c>
      <c r="B194">
        <v>82.111999999999995</v>
      </c>
      <c r="D194" s="34" t="s">
        <v>27</v>
      </c>
      <c r="E194">
        <v>2016.9169999999999</v>
      </c>
      <c r="F194" s="35">
        <v>81.912000000000006</v>
      </c>
    </row>
    <row r="195" spans="1:6">
      <c r="A195" s="33" t="s">
        <v>141</v>
      </c>
      <c r="B195">
        <v>81.762</v>
      </c>
      <c r="D195" s="34" t="s">
        <v>27</v>
      </c>
      <c r="E195">
        <v>2017</v>
      </c>
      <c r="F195" s="35">
        <v>82.262</v>
      </c>
    </row>
    <row r="196" spans="1:6">
      <c r="A196" s="33" t="s">
        <v>142</v>
      </c>
      <c r="B196">
        <v>81.561999999999998</v>
      </c>
      <c r="D196" s="34" t="s">
        <v>27</v>
      </c>
      <c r="E196">
        <v>2017.0833</v>
      </c>
      <c r="F196" s="35" t="s">
        <v>138</v>
      </c>
    </row>
    <row r="197" spans="1:6">
      <c r="A197" s="33" t="s">
        <v>143</v>
      </c>
      <c r="B197">
        <v>81.412000000000006</v>
      </c>
      <c r="D197" s="34" t="s">
        <v>27</v>
      </c>
      <c r="E197">
        <v>2017.1669999999999</v>
      </c>
      <c r="F197" s="35">
        <v>82.212000000000003</v>
      </c>
    </row>
    <row r="198" spans="1:6">
      <c r="A198" s="33" t="s">
        <v>144</v>
      </c>
      <c r="B198">
        <v>81.262</v>
      </c>
      <c r="D198" s="34" t="s">
        <v>27</v>
      </c>
      <c r="E198">
        <v>2017.25</v>
      </c>
      <c r="F198" s="35">
        <v>80.512</v>
      </c>
    </row>
    <row r="199" spans="1:6">
      <c r="A199" s="32" t="s">
        <v>80</v>
      </c>
      <c r="D199" s="34" t="s">
        <v>27</v>
      </c>
      <c r="E199">
        <v>2017.3330000000001</v>
      </c>
      <c r="F199" s="35">
        <v>80.512</v>
      </c>
    </row>
    <row r="200" spans="1:6">
      <c r="A200" s="33" t="s">
        <v>132</v>
      </c>
      <c r="B200">
        <v>81.012</v>
      </c>
      <c r="D200" s="34" t="s">
        <v>27</v>
      </c>
      <c r="E200">
        <v>2017.4169999999999</v>
      </c>
      <c r="F200" s="35">
        <v>81.861999999999995</v>
      </c>
    </row>
    <row r="201" spans="1:6">
      <c r="A201" s="33" t="s">
        <v>133</v>
      </c>
      <c r="B201">
        <v>80.712000000000003</v>
      </c>
      <c r="D201" s="34" t="s">
        <v>27</v>
      </c>
      <c r="E201">
        <v>2017.5</v>
      </c>
      <c r="F201" s="35">
        <v>81.262</v>
      </c>
    </row>
    <row r="202" spans="1:6">
      <c r="A202" s="33" t="s">
        <v>134</v>
      </c>
      <c r="B202">
        <v>80.811999999999998</v>
      </c>
      <c r="D202" s="34" t="s">
        <v>27</v>
      </c>
      <c r="E202">
        <v>2017.5830000000001</v>
      </c>
      <c r="F202" s="35">
        <v>82.212000000000003</v>
      </c>
    </row>
    <row r="203" spans="1:6">
      <c r="A203" s="33" t="s">
        <v>135</v>
      </c>
      <c r="B203">
        <v>80.712000000000003</v>
      </c>
      <c r="D203" s="34" t="s">
        <v>27</v>
      </c>
      <c r="E203">
        <v>2017.6669999999999</v>
      </c>
      <c r="F203" s="35">
        <v>81.762</v>
      </c>
    </row>
    <row r="204" spans="1:6">
      <c r="A204" s="33" t="s">
        <v>136</v>
      </c>
      <c r="B204">
        <v>80.712000000000003</v>
      </c>
      <c r="D204" s="34" t="s">
        <v>27</v>
      </c>
      <c r="E204">
        <v>2017.75</v>
      </c>
      <c r="F204" s="35">
        <v>81.861999999999995</v>
      </c>
    </row>
    <row r="205" spans="1:6">
      <c r="A205" s="33" t="s">
        <v>137</v>
      </c>
      <c r="B205">
        <v>80.662000000000006</v>
      </c>
      <c r="D205" s="34" t="s">
        <v>27</v>
      </c>
      <c r="E205">
        <v>2017.8330000000001</v>
      </c>
      <c r="F205" s="35">
        <v>81.361999999999995</v>
      </c>
    </row>
    <row r="206" spans="1:6">
      <c r="A206" s="33" t="s">
        <v>139</v>
      </c>
      <c r="B206">
        <v>80.611999999999995</v>
      </c>
      <c r="D206" s="34" t="s">
        <v>27</v>
      </c>
      <c r="E206">
        <v>2017.9169999999999</v>
      </c>
      <c r="F206" s="35">
        <v>81.762</v>
      </c>
    </row>
    <row r="207" spans="1:6">
      <c r="A207" s="33" t="s">
        <v>140</v>
      </c>
      <c r="B207">
        <v>82.012</v>
      </c>
      <c r="D207" s="34" t="s">
        <v>27</v>
      </c>
      <c r="E207">
        <v>2018</v>
      </c>
      <c r="F207" s="35">
        <v>82.212000000000003</v>
      </c>
    </row>
    <row r="208" spans="1:6">
      <c r="A208" s="33" t="s">
        <v>141</v>
      </c>
      <c r="B208">
        <v>81.811999999999998</v>
      </c>
      <c r="D208" s="34" t="s">
        <v>27</v>
      </c>
      <c r="E208">
        <v>2018.0833</v>
      </c>
      <c r="F208" s="35">
        <v>80.861999999999995</v>
      </c>
    </row>
    <row r="209" spans="1:6">
      <c r="A209" s="33" t="s">
        <v>142</v>
      </c>
      <c r="B209">
        <v>81.561999999999998</v>
      </c>
      <c r="D209" s="34" t="s">
        <v>27</v>
      </c>
      <c r="E209">
        <v>2018.1669999999999</v>
      </c>
      <c r="F209" s="35">
        <v>81.762</v>
      </c>
    </row>
    <row r="210" spans="1:6">
      <c r="A210" s="33" t="s">
        <v>143</v>
      </c>
      <c r="B210">
        <v>81.712000000000003</v>
      </c>
      <c r="D210" s="34" t="s">
        <v>27</v>
      </c>
      <c r="E210">
        <v>2018.25</v>
      </c>
      <c r="F210" s="35">
        <v>82.262</v>
      </c>
    </row>
    <row r="211" spans="1:6">
      <c r="A211" s="33" t="s">
        <v>144</v>
      </c>
      <c r="B211">
        <v>81.912000000000006</v>
      </c>
      <c r="D211" s="34" t="s">
        <v>27</v>
      </c>
      <c r="E211">
        <v>2018.3330000000001</v>
      </c>
      <c r="F211" s="35">
        <v>82.212000000000003</v>
      </c>
    </row>
    <row r="212" spans="1:6">
      <c r="A212" s="32" t="s">
        <v>81</v>
      </c>
      <c r="D212" s="34" t="s">
        <v>27</v>
      </c>
      <c r="E212">
        <v>2018.4169999999999</v>
      </c>
      <c r="F212" s="35">
        <v>81.811999999999998</v>
      </c>
    </row>
    <row r="213" spans="1:6">
      <c r="A213" s="33" t="s">
        <v>132</v>
      </c>
      <c r="B213">
        <v>82.262</v>
      </c>
      <c r="D213" s="34" t="s">
        <v>27</v>
      </c>
      <c r="E213">
        <v>2018.5</v>
      </c>
      <c r="F213" s="35">
        <v>81.912000000000006</v>
      </c>
    </row>
    <row r="214" spans="1:6">
      <c r="A214" s="33" t="s">
        <v>133</v>
      </c>
      <c r="B214" t="s">
        <v>138</v>
      </c>
      <c r="D214" s="34" t="s">
        <v>27</v>
      </c>
      <c r="E214">
        <v>2018.5830000000001</v>
      </c>
      <c r="F214" s="35">
        <v>81.861999999999995</v>
      </c>
    </row>
    <row r="215" spans="1:6">
      <c r="A215" s="33" t="s">
        <v>134</v>
      </c>
      <c r="B215">
        <v>82.212000000000003</v>
      </c>
      <c r="D215" s="34" t="s">
        <v>27</v>
      </c>
      <c r="E215">
        <v>2018.6669999999999</v>
      </c>
      <c r="F215" s="35">
        <v>81.861999999999995</v>
      </c>
    </row>
    <row r="216" spans="1:6">
      <c r="A216" s="33" t="s">
        <v>135</v>
      </c>
      <c r="B216">
        <v>80.512</v>
      </c>
      <c r="D216" s="34" t="s">
        <v>27</v>
      </c>
      <c r="E216">
        <v>2018.75</v>
      </c>
      <c r="F216" s="35">
        <v>81.762</v>
      </c>
    </row>
    <row r="217" spans="1:6">
      <c r="A217" s="33" t="s">
        <v>136</v>
      </c>
      <c r="B217">
        <v>80.512</v>
      </c>
      <c r="D217" s="34" t="s">
        <v>27</v>
      </c>
      <c r="E217">
        <v>2018.8330000000001</v>
      </c>
      <c r="F217" s="35">
        <v>81.712000000000003</v>
      </c>
    </row>
    <row r="218" spans="1:6">
      <c r="A218" s="33" t="s">
        <v>137</v>
      </c>
      <c r="B218">
        <v>81.861999999999995</v>
      </c>
      <c r="D218" s="34" t="s">
        <v>27</v>
      </c>
      <c r="E218">
        <v>2018.9169999999999</v>
      </c>
      <c r="F218" s="35">
        <v>81.762</v>
      </c>
    </row>
    <row r="219" spans="1:6">
      <c r="A219" s="33" t="s">
        <v>139</v>
      </c>
      <c r="B219">
        <v>81.262</v>
      </c>
      <c r="D219" s="34" t="s">
        <v>27</v>
      </c>
      <c r="E219">
        <v>2019</v>
      </c>
      <c r="F219" s="35">
        <v>81.012</v>
      </c>
    </row>
    <row r="220" spans="1:6">
      <c r="A220" s="33" t="s">
        <v>140</v>
      </c>
      <c r="B220">
        <v>82.212000000000003</v>
      </c>
      <c r="D220" s="34" t="s">
        <v>27</v>
      </c>
      <c r="E220">
        <v>2019.0833</v>
      </c>
      <c r="F220" s="35">
        <v>80.712000000000003</v>
      </c>
    </row>
    <row r="221" spans="1:6">
      <c r="A221" s="33" t="s">
        <v>141</v>
      </c>
      <c r="B221">
        <v>81.762</v>
      </c>
      <c r="D221" s="34" t="s">
        <v>27</v>
      </c>
      <c r="E221">
        <v>2019.1669999999999</v>
      </c>
      <c r="F221" s="35">
        <v>80.811999999999998</v>
      </c>
    </row>
    <row r="222" spans="1:6">
      <c r="A222" s="33" t="s">
        <v>142</v>
      </c>
      <c r="B222">
        <v>81.861999999999995</v>
      </c>
      <c r="D222" s="34" t="s">
        <v>27</v>
      </c>
      <c r="E222">
        <v>2019.25</v>
      </c>
      <c r="F222" s="35">
        <v>80.712000000000003</v>
      </c>
    </row>
    <row r="223" spans="1:6">
      <c r="A223" s="33" t="s">
        <v>143</v>
      </c>
      <c r="B223">
        <v>81.361999999999995</v>
      </c>
      <c r="D223" s="34" t="s">
        <v>27</v>
      </c>
      <c r="E223">
        <v>2019.3330000000001</v>
      </c>
      <c r="F223" s="35">
        <v>80.712000000000003</v>
      </c>
    </row>
    <row r="224" spans="1:6">
      <c r="A224" s="33" t="s">
        <v>144</v>
      </c>
      <c r="B224">
        <v>81.762</v>
      </c>
      <c r="D224" s="34" t="s">
        <v>27</v>
      </c>
      <c r="E224">
        <v>2019.4169999999999</v>
      </c>
      <c r="F224" s="35">
        <v>80.662000000000006</v>
      </c>
    </row>
    <row r="225" spans="1:6">
      <c r="A225" s="32" t="s">
        <v>82</v>
      </c>
      <c r="D225" s="34" t="s">
        <v>27</v>
      </c>
      <c r="E225">
        <v>2019.5</v>
      </c>
      <c r="F225" s="35">
        <v>81.831999999999994</v>
      </c>
    </row>
    <row r="226" spans="1:6">
      <c r="A226" s="33" t="s">
        <v>132</v>
      </c>
      <c r="B226">
        <v>82.212000000000003</v>
      </c>
      <c r="D226" s="34" t="s">
        <v>27</v>
      </c>
      <c r="E226">
        <v>2019.5830000000001</v>
      </c>
      <c r="F226" s="35">
        <v>80.512</v>
      </c>
    </row>
    <row r="227" spans="1:6">
      <c r="A227" s="33" t="s">
        <v>133</v>
      </c>
      <c r="B227">
        <v>80.861999999999995</v>
      </c>
      <c r="D227" s="34" t="s">
        <v>27</v>
      </c>
      <c r="E227">
        <v>2019.6669999999999</v>
      </c>
      <c r="F227" s="35">
        <v>81.361999999999995</v>
      </c>
    </row>
    <row r="228" spans="1:6">
      <c r="A228" s="33" t="s">
        <v>134</v>
      </c>
      <c r="B228">
        <v>81.762</v>
      </c>
      <c r="D228" s="34" t="s">
        <v>27</v>
      </c>
      <c r="E228">
        <v>2019.75</v>
      </c>
      <c r="F228" s="35">
        <v>82.212000000000003</v>
      </c>
    </row>
    <row r="229" spans="1:6">
      <c r="A229" s="33" t="s">
        <v>135</v>
      </c>
      <c r="B229">
        <v>82.262</v>
      </c>
      <c r="D229" s="34" t="s">
        <v>27</v>
      </c>
      <c r="E229">
        <v>2019.8330000000001</v>
      </c>
      <c r="F229" s="35">
        <v>82.262</v>
      </c>
    </row>
    <row r="230" spans="1:6">
      <c r="A230" s="33" t="s">
        <v>136</v>
      </c>
      <c r="B230">
        <v>82.212000000000003</v>
      </c>
      <c r="D230" s="34" t="s">
        <v>27</v>
      </c>
      <c r="E230">
        <v>2019.9169999999999</v>
      </c>
      <c r="F230" s="35">
        <v>81.762</v>
      </c>
    </row>
    <row r="231" spans="1:6">
      <c r="A231" s="33" t="s">
        <v>137</v>
      </c>
      <c r="B231">
        <v>81.811999999999998</v>
      </c>
      <c r="D231" s="34" t="s">
        <v>27</v>
      </c>
      <c r="E231">
        <v>2020</v>
      </c>
      <c r="F231" s="35">
        <v>81.762</v>
      </c>
    </row>
    <row r="232" spans="1:6">
      <c r="A232" s="33" t="s">
        <v>139</v>
      </c>
      <c r="B232">
        <v>81.912000000000006</v>
      </c>
      <c r="D232" s="34" t="s">
        <v>27</v>
      </c>
      <c r="E232">
        <v>2020.0833</v>
      </c>
      <c r="F232" s="35">
        <v>81.861999999999995</v>
      </c>
    </row>
    <row r="233" spans="1:6">
      <c r="A233" s="33" t="s">
        <v>140</v>
      </c>
      <c r="B233">
        <v>81.861999999999995</v>
      </c>
      <c r="D233" s="34" t="s">
        <v>27</v>
      </c>
      <c r="E233">
        <v>2020.1669999999999</v>
      </c>
      <c r="F233" s="35">
        <v>81.262</v>
      </c>
    </row>
    <row r="234" spans="1:6">
      <c r="A234" s="33" t="s">
        <v>141</v>
      </c>
      <c r="B234">
        <v>81.861999999999995</v>
      </c>
      <c r="D234" s="34" t="s">
        <v>27</v>
      </c>
      <c r="E234">
        <v>2020.25</v>
      </c>
      <c r="F234" s="35">
        <v>80.861999999999995</v>
      </c>
    </row>
    <row r="235" spans="1:6">
      <c r="A235" s="33" t="s">
        <v>142</v>
      </c>
      <c r="B235">
        <v>81.762</v>
      </c>
      <c r="D235" s="34" t="s">
        <v>27</v>
      </c>
      <c r="E235">
        <v>2020.3330000000001</v>
      </c>
      <c r="F235" s="35">
        <v>81.762</v>
      </c>
    </row>
    <row r="236" spans="1:6">
      <c r="A236" s="33" t="s">
        <v>143</v>
      </c>
      <c r="B236">
        <v>81.712000000000003</v>
      </c>
      <c r="D236" s="34" t="s">
        <v>27</v>
      </c>
      <c r="E236">
        <v>2020.4169999999999</v>
      </c>
      <c r="F236" s="35" t="s">
        <v>138</v>
      </c>
    </row>
    <row r="237" spans="1:6">
      <c r="A237" s="33" t="s">
        <v>144</v>
      </c>
      <c r="B237">
        <v>81.762</v>
      </c>
      <c r="D237" s="34" t="s">
        <v>27</v>
      </c>
      <c r="E237">
        <v>2020.5</v>
      </c>
      <c r="F237" s="35" t="s">
        <v>138</v>
      </c>
    </row>
    <row r="238" spans="1:6">
      <c r="A238" s="32" t="s">
        <v>83</v>
      </c>
      <c r="D238" s="34" t="s">
        <v>27</v>
      </c>
      <c r="E238">
        <v>2020.5830000000001</v>
      </c>
      <c r="F238" s="35" t="s">
        <v>138</v>
      </c>
    </row>
    <row r="239" spans="1:6">
      <c r="A239" s="33" t="s">
        <v>132</v>
      </c>
      <c r="B239">
        <v>81.012</v>
      </c>
      <c r="D239" s="34" t="s">
        <v>27</v>
      </c>
      <c r="E239">
        <v>2020.6669999999999</v>
      </c>
      <c r="F239" s="35" t="s">
        <v>138</v>
      </c>
    </row>
    <row r="240" spans="1:6">
      <c r="A240" s="33" t="s">
        <v>133</v>
      </c>
      <c r="B240">
        <v>80.712000000000003</v>
      </c>
      <c r="D240" s="34" t="s">
        <v>27</v>
      </c>
      <c r="E240">
        <v>2020.75</v>
      </c>
      <c r="F240" s="35" t="s">
        <v>138</v>
      </c>
    </row>
    <row r="241" spans="1:6">
      <c r="A241" s="33" t="s">
        <v>134</v>
      </c>
      <c r="B241">
        <v>80.811999999999998</v>
      </c>
      <c r="D241" s="34" t="s">
        <v>27</v>
      </c>
      <c r="E241">
        <v>2020.8330000000001</v>
      </c>
      <c r="F241" s="35" t="s">
        <v>138</v>
      </c>
    </row>
    <row r="242" spans="1:6">
      <c r="A242" s="33" t="s">
        <v>135</v>
      </c>
      <c r="B242">
        <v>80.712000000000003</v>
      </c>
      <c r="D242" s="34" t="s">
        <v>27</v>
      </c>
      <c r="E242">
        <v>2020.9169999999999</v>
      </c>
      <c r="F242" s="35" t="s">
        <v>138</v>
      </c>
    </row>
    <row r="243" spans="1:6">
      <c r="A243" s="33" t="s">
        <v>136</v>
      </c>
      <c r="B243">
        <v>80.712000000000003</v>
      </c>
      <c r="D243" s="34" t="s">
        <v>27</v>
      </c>
      <c r="E243">
        <v>2021</v>
      </c>
      <c r="F243" s="35" t="s">
        <v>138</v>
      </c>
    </row>
    <row r="244" spans="1:6">
      <c r="A244" s="33" t="s">
        <v>137</v>
      </c>
      <c r="B244">
        <v>80.662000000000006</v>
      </c>
      <c r="D244" s="34" t="s">
        <v>38</v>
      </c>
      <c r="E244">
        <v>2011</v>
      </c>
      <c r="F244" s="35">
        <v>93.438000000000002</v>
      </c>
    </row>
    <row r="245" spans="1:6">
      <c r="A245" s="33" t="s">
        <v>139</v>
      </c>
      <c r="B245">
        <v>81.831999999999994</v>
      </c>
      <c r="D245" s="34" t="s">
        <v>38</v>
      </c>
      <c r="E245">
        <v>2011.0833</v>
      </c>
      <c r="F245" s="35">
        <v>93.238</v>
      </c>
    </row>
    <row r="246" spans="1:6">
      <c r="A246" s="33" t="s">
        <v>140</v>
      </c>
      <c r="B246">
        <v>80.512</v>
      </c>
      <c r="D246" s="34" t="s">
        <v>38</v>
      </c>
      <c r="E246">
        <v>2011.1669999999999</v>
      </c>
      <c r="F246" s="35">
        <v>93.238</v>
      </c>
    </row>
    <row r="247" spans="1:6">
      <c r="A247" s="33" t="s">
        <v>141</v>
      </c>
      <c r="B247">
        <v>81.361999999999995</v>
      </c>
      <c r="D247" s="34" t="s">
        <v>38</v>
      </c>
      <c r="E247">
        <v>2011.25</v>
      </c>
      <c r="F247" s="35">
        <v>93.238</v>
      </c>
    </row>
    <row r="248" spans="1:6">
      <c r="A248" s="33" t="s">
        <v>142</v>
      </c>
      <c r="B248">
        <v>82.212000000000003</v>
      </c>
      <c r="D248" s="34" t="s">
        <v>38</v>
      </c>
      <c r="E248">
        <v>2011.3330000000001</v>
      </c>
      <c r="F248" s="35">
        <v>93.238</v>
      </c>
    </row>
    <row r="249" spans="1:6">
      <c r="A249" s="33" t="s">
        <v>143</v>
      </c>
      <c r="B249">
        <v>82.262</v>
      </c>
      <c r="D249" s="34" t="s">
        <v>38</v>
      </c>
      <c r="E249">
        <v>2011.4169999999999</v>
      </c>
      <c r="F249" s="35">
        <v>93.438000000000002</v>
      </c>
    </row>
    <row r="250" spans="1:6">
      <c r="A250" s="33" t="s">
        <v>144</v>
      </c>
      <c r="B250">
        <v>81.762</v>
      </c>
      <c r="D250" s="34" t="s">
        <v>38</v>
      </c>
      <c r="E250">
        <v>2011.5</v>
      </c>
      <c r="F250" s="35">
        <v>93.938000000000002</v>
      </c>
    </row>
    <row r="251" spans="1:6">
      <c r="A251" s="32" t="s">
        <v>84</v>
      </c>
      <c r="D251" s="34" t="s">
        <v>38</v>
      </c>
      <c r="E251">
        <v>2011.5830000000001</v>
      </c>
      <c r="F251" s="35">
        <v>93.888000000000005</v>
      </c>
    </row>
    <row r="252" spans="1:6">
      <c r="A252" s="33" t="s">
        <v>132</v>
      </c>
      <c r="B252">
        <v>81.762</v>
      </c>
      <c r="D252" s="34" t="s">
        <v>38</v>
      </c>
      <c r="E252">
        <v>2011.6669999999999</v>
      </c>
      <c r="F252" s="35">
        <v>93.837999999999994</v>
      </c>
    </row>
    <row r="253" spans="1:6">
      <c r="A253" s="33" t="s">
        <v>133</v>
      </c>
      <c r="B253">
        <v>81.861999999999995</v>
      </c>
      <c r="D253" s="34" t="s">
        <v>38</v>
      </c>
      <c r="E253">
        <v>2011.75</v>
      </c>
      <c r="F253" s="35">
        <v>93.787999999999997</v>
      </c>
    </row>
    <row r="254" spans="1:6">
      <c r="A254" s="33" t="s">
        <v>134</v>
      </c>
      <c r="B254">
        <v>81.262</v>
      </c>
      <c r="D254" s="34" t="s">
        <v>38</v>
      </c>
      <c r="E254">
        <v>2011.8330000000001</v>
      </c>
      <c r="F254" s="35">
        <v>93.638000000000005</v>
      </c>
    </row>
    <row r="255" spans="1:6">
      <c r="A255" s="33" t="s">
        <v>135</v>
      </c>
      <c r="B255">
        <v>80.861999999999995</v>
      </c>
      <c r="D255" s="34" t="s">
        <v>38</v>
      </c>
      <c r="E255">
        <v>2011.9169999999999</v>
      </c>
      <c r="F255" s="35">
        <v>93.738</v>
      </c>
    </row>
    <row r="256" spans="1:6">
      <c r="A256" s="33" t="s">
        <v>136</v>
      </c>
      <c r="B256">
        <v>81.762</v>
      </c>
      <c r="D256" s="34" t="s">
        <v>38</v>
      </c>
      <c r="E256">
        <v>2012</v>
      </c>
      <c r="F256" s="35">
        <v>93.138000000000005</v>
      </c>
    </row>
    <row r="257" spans="1:6">
      <c r="A257" s="33" t="s">
        <v>137</v>
      </c>
      <c r="B257" t="s">
        <v>138</v>
      </c>
      <c r="D257" s="34" t="s">
        <v>38</v>
      </c>
      <c r="E257">
        <v>2012.0833</v>
      </c>
      <c r="F257" s="35">
        <v>92.938000000000002</v>
      </c>
    </row>
    <row r="258" spans="1:6">
      <c r="A258" s="33" t="s">
        <v>139</v>
      </c>
      <c r="B258" t="s">
        <v>138</v>
      </c>
      <c r="D258" s="34" t="s">
        <v>38</v>
      </c>
      <c r="E258">
        <v>2012.1669999999999</v>
      </c>
      <c r="F258" s="35">
        <v>92.837999999999994</v>
      </c>
    </row>
    <row r="259" spans="1:6">
      <c r="A259" s="33" t="s">
        <v>140</v>
      </c>
      <c r="B259" t="s">
        <v>138</v>
      </c>
      <c r="D259" s="34" t="s">
        <v>38</v>
      </c>
      <c r="E259">
        <v>2012.25</v>
      </c>
      <c r="F259" s="35">
        <v>92.837999999999994</v>
      </c>
    </row>
    <row r="260" spans="1:6">
      <c r="A260" s="33" t="s">
        <v>141</v>
      </c>
      <c r="B260" t="s">
        <v>138</v>
      </c>
      <c r="D260" s="34" t="s">
        <v>38</v>
      </c>
      <c r="E260">
        <v>2012.3330000000001</v>
      </c>
      <c r="F260" s="35">
        <v>92.787999999999997</v>
      </c>
    </row>
    <row r="261" spans="1:6">
      <c r="A261" s="33" t="s">
        <v>142</v>
      </c>
      <c r="B261" t="s">
        <v>138</v>
      </c>
      <c r="D261" s="34" t="s">
        <v>38</v>
      </c>
      <c r="E261">
        <v>2012.4169999999999</v>
      </c>
      <c r="F261" s="35">
        <v>93.238</v>
      </c>
    </row>
    <row r="262" spans="1:6">
      <c r="A262" s="33" t="s">
        <v>143</v>
      </c>
      <c r="B262" t="s">
        <v>138</v>
      </c>
      <c r="D262" s="34" t="s">
        <v>38</v>
      </c>
      <c r="E262">
        <v>2012.5</v>
      </c>
      <c r="F262" s="35">
        <v>93.238</v>
      </c>
    </row>
    <row r="263" spans="1:6">
      <c r="A263" s="33" t="s">
        <v>144</v>
      </c>
      <c r="B263" t="s">
        <v>138</v>
      </c>
      <c r="D263" s="34" t="s">
        <v>38</v>
      </c>
      <c r="E263">
        <v>2012.5830000000001</v>
      </c>
      <c r="F263" s="35">
        <v>92.938000000000002</v>
      </c>
    </row>
    <row r="264" spans="1:6">
      <c r="A264" s="23" t="s">
        <v>38</v>
      </c>
      <c r="D264" s="34" t="s">
        <v>38</v>
      </c>
      <c r="E264">
        <v>2012.6669999999999</v>
      </c>
      <c r="F264" s="35">
        <v>93.238</v>
      </c>
    </row>
    <row r="265" spans="1:6">
      <c r="A265" s="32" t="s">
        <v>75</v>
      </c>
      <c r="D265" s="34" t="s">
        <v>38</v>
      </c>
      <c r="E265">
        <v>2012.75</v>
      </c>
      <c r="F265" s="35">
        <v>93.238</v>
      </c>
    </row>
    <row r="266" spans="1:6">
      <c r="A266" s="33" t="s">
        <v>132</v>
      </c>
      <c r="B266">
        <v>93.438000000000002</v>
      </c>
      <c r="D266" s="34" t="s">
        <v>38</v>
      </c>
      <c r="E266">
        <v>2012.8330000000001</v>
      </c>
      <c r="F266" s="35">
        <v>92.988</v>
      </c>
    </row>
    <row r="267" spans="1:6">
      <c r="A267" s="33" t="s">
        <v>133</v>
      </c>
      <c r="B267">
        <v>93.238</v>
      </c>
      <c r="D267" s="34" t="s">
        <v>38</v>
      </c>
      <c r="E267">
        <v>2012.9169999999999</v>
      </c>
      <c r="F267" s="35">
        <v>93.938000000000002</v>
      </c>
    </row>
    <row r="268" spans="1:6">
      <c r="A268" s="33" t="s">
        <v>134</v>
      </c>
      <c r="B268">
        <v>93.238</v>
      </c>
      <c r="D268" s="34" t="s">
        <v>38</v>
      </c>
      <c r="E268">
        <v>2013</v>
      </c>
      <c r="F268" s="35">
        <v>93.938000000000002</v>
      </c>
    </row>
    <row r="269" spans="1:6">
      <c r="A269" s="33" t="s">
        <v>135</v>
      </c>
      <c r="B269">
        <v>93.238</v>
      </c>
      <c r="D269" s="34" t="s">
        <v>38</v>
      </c>
      <c r="E269">
        <v>2013.0833</v>
      </c>
      <c r="F269" s="35">
        <v>93.938000000000002</v>
      </c>
    </row>
    <row r="270" spans="1:6">
      <c r="A270" s="33" t="s">
        <v>136</v>
      </c>
      <c r="B270">
        <v>93.238</v>
      </c>
      <c r="D270" s="34" t="s">
        <v>38</v>
      </c>
      <c r="E270">
        <v>2013.1669999999999</v>
      </c>
      <c r="F270" s="35">
        <v>93.837999999999994</v>
      </c>
    </row>
    <row r="271" spans="1:6">
      <c r="A271" s="33" t="s">
        <v>137</v>
      </c>
      <c r="B271">
        <v>93.438000000000002</v>
      </c>
      <c r="D271" s="34" t="s">
        <v>38</v>
      </c>
      <c r="E271">
        <v>2013.25</v>
      </c>
      <c r="F271" s="35">
        <v>93.938000000000002</v>
      </c>
    </row>
    <row r="272" spans="1:6">
      <c r="A272" s="33" t="s">
        <v>139</v>
      </c>
      <c r="B272">
        <v>93.938000000000002</v>
      </c>
      <c r="D272" s="34" t="s">
        <v>38</v>
      </c>
      <c r="E272">
        <v>2013.3330000000001</v>
      </c>
      <c r="F272" s="35">
        <v>93.938000000000002</v>
      </c>
    </row>
    <row r="273" spans="1:6">
      <c r="A273" s="33" t="s">
        <v>140</v>
      </c>
      <c r="B273">
        <v>93.888000000000005</v>
      </c>
      <c r="D273" s="34" t="s">
        <v>38</v>
      </c>
      <c r="E273">
        <v>2013.4169999999999</v>
      </c>
      <c r="F273" s="35">
        <v>93.787999999999997</v>
      </c>
    </row>
    <row r="274" spans="1:6">
      <c r="A274" s="33" t="s">
        <v>141</v>
      </c>
      <c r="B274">
        <v>93.837999999999994</v>
      </c>
      <c r="D274" s="34" t="s">
        <v>38</v>
      </c>
      <c r="E274">
        <v>2013.5</v>
      </c>
      <c r="F274" s="35">
        <v>93.837999999999994</v>
      </c>
    </row>
    <row r="275" spans="1:6">
      <c r="A275" s="33" t="s">
        <v>142</v>
      </c>
      <c r="B275">
        <v>93.787999999999997</v>
      </c>
      <c r="D275" s="34" t="s">
        <v>38</v>
      </c>
      <c r="E275">
        <v>2013.5830000000001</v>
      </c>
      <c r="F275" s="35">
        <v>93.938000000000002</v>
      </c>
    </row>
    <row r="276" spans="1:6">
      <c r="A276" s="33" t="s">
        <v>143</v>
      </c>
      <c r="B276">
        <v>93.638000000000005</v>
      </c>
      <c r="D276" s="34" t="s">
        <v>38</v>
      </c>
      <c r="E276">
        <v>2013.6669999999999</v>
      </c>
      <c r="F276" s="35">
        <v>93.837999999999994</v>
      </c>
    </row>
    <row r="277" spans="1:6">
      <c r="A277" s="33" t="s">
        <v>144</v>
      </c>
      <c r="B277">
        <v>93.738</v>
      </c>
      <c r="D277" s="34" t="s">
        <v>38</v>
      </c>
      <c r="E277">
        <v>2013.75</v>
      </c>
      <c r="F277" s="35">
        <v>93.638000000000005</v>
      </c>
    </row>
    <row r="278" spans="1:6">
      <c r="A278" s="32" t="s">
        <v>76</v>
      </c>
      <c r="D278" s="34" t="s">
        <v>38</v>
      </c>
      <c r="E278">
        <v>2013.8330000000001</v>
      </c>
      <c r="F278" s="35">
        <v>93.287999999999997</v>
      </c>
    </row>
    <row r="279" spans="1:6">
      <c r="A279" s="33" t="s">
        <v>132</v>
      </c>
      <c r="B279">
        <v>93.138000000000005</v>
      </c>
      <c r="D279" s="34" t="s">
        <v>38</v>
      </c>
      <c r="E279">
        <v>2013.9169999999999</v>
      </c>
      <c r="F279" s="35">
        <v>93.787999999999997</v>
      </c>
    </row>
    <row r="280" spans="1:6">
      <c r="A280" s="33" t="s">
        <v>133</v>
      </c>
      <c r="B280">
        <v>92.938000000000002</v>
      </c>
      <c r="D280" s="34" t="s">
        <v>38</v>
      </c>
      <c r="E280">
        <v>2014</v>
      </c>
      <c r="F280" s="35">
        <v>93.837999999999994</v>
      </c>
    </row>
    <row r="281" spans="1:6">
      <c r="A281" s="33" t="s">
        <v>134</v>
      </c>
      <c r="B281">
        <v>92.837999999999994</v>
      </c>
      <c r="D281" s="34" t="s">
        <v>38</v>
      </c>
      <c r="E281">
        <v>2014.0833</v>
      </c>
      <c r="F281" s="35">
        <v>93.738</v>
      </c>
    </row>
    <row r="282" spans="1:6">
      <c r="A282" s="33" t="s">
        <v>135</v>
      </c>
      <c r="B282">
        <v>92.837999999999994</v>
      </c>
      <c r="D282" s="34" t="s">
        <v>38</v>
      </c>
      <c r="E282">
        <v>2014.1669999999999</v>
      </c>
      <c r="F282" s="35">
        <v>93.787999999999997</v>
      </c>
    </row>
    <row r="283" spans="1:6">
      <c r="A283" s="33" t="s">
        <v>136</v>
      </c>
      <c r="B283">
        <v>92.787999999999997</v>
      </c>
      <c r="D283" s="34" t="s">
        <v>38</v>
      </c>
      <c r="E283">
        <v>2014.25</v>
      </c>
      <c r="F283" s="35">
        <v>93.738</v>
      </c>
    </row>
    <row r="284" spans="1:6">
      <c r="A284" s="33" t="s">
        <v>137</v>
      </c>
      <c r="B284">
        <v>93.238</v>
      </c>
      <c r="D284" s="34" t="s">
        <v>38</v>
      </c>
      <c r="E284">
        <v>2014.3330000000001</v>
      </c>
      <c r="F284" s="35">
        <v>93.638000000000005</v>
      </c>
    </row>
    <row r="285" spans="1:6">
      <c r="A285" s="33" t="s">
        <v>139</v>
      </c>
      <c r="B285">
        <v>93.238</v>
      </c>
      <c r="D285" s="34" t="s">
        <v>38</v>
      </c>
      <c r="E285">
        <v>2014.4169999999999</v>
      </c>
      <c r="F285" s="35">
        <v>93.878</v>
      </c>
    </row>
    <row r="286" spans="1:6">
      <c r="A286" s="33" t="s">
        <v>140</v>
      </c>
      <c r="B286">
        <v>92.938000000000002</v>
      </c>
      <c r="D286" s="34" t="s">
        <v>38</v>
      </c>
      <c r="E286">
        <v>2014.5</v>
      </c>
      <c r="F286" s="35">
        <v>93.938000000000002</v>
      </c>
    </row>
    <row r="287" spans="1:6">
      <c r="A287" s="33" t="s">
        <v>141</v>
      </c>
      <c r="B287">
        <v>93.238</v>
      </c>
      <c r="D287" s="34" t="s">
        <v>38</v>
      </c>
      <c r="E287">
        <v>2014.5830000000001</v>
      </c>
      <c r="F287" s="35">
        <v>93.938000000000002</v>
      </c>
    </row>
    <row r="288" spans="1:6">
      <c r="A288" s="33" t="s">
        <v>142</v>
      </c>
      <c r="B288">
        <v>93.238</v>
      </c>
      <c r="D288" s="34" t="s">
        <v>38</v>
      </c>
      <c r="E288">
        <v>2014.6669999999999</v>
      </c>
      <c r="F288" s="35">
        <v>93.738</v>
      </c>
    </row>
    <row r="289" spans="1:6">
      <c r="A289" s="33" t="s">
        <v>143</v>
      </c>
      <c r="B289">
        <v>92.988</v>
      </c>
      <c r="D289" s="34" t="s">
        <v>38</v>
      </c>
      <c r="E289">
        <v>2014.75</v>
      </c>
      <c r="F289" s="35">
        <v>93.438000000000002</v>
      </c>
    </row>
    <row r="290" spans="1:6">
      <c r="A290" s="33" t="s">
        <v>144</v>
      </c>
      <c r="B290">
        <v>93.938000000000002</v>
      </c>
      <c r="D290" s="34" t="s">
        <v>38</v>
      </c>
      <c r="E290">
        <v>2014.8330000000001</v>
      </c>
      <c r="F290" s="35">
        <v>93.638000000000005</v>
      </c>
    </row>
    <row r="291" spans="1:6">
      <c r="A291" s="32" t="s">
        <v>77</v>
      </c>
      <c r="D291" s="34" t="s">
        <v>38</v>
      </c>
      <c r="E291">
        <v>2014.9169999999999</v>
      </c>
      <c r="F291" s="35">
        <v>93.738</v>
      </c>
    </row>
    <row r="292" spans="1:6">
      <c r="A292" s="33" t="s">
        <v>132</v>
      </c>
      <c r="B292">
        <v>93.938000000000002</v>
      </c>
      <c r="D292" s="34" t="s">
        <v>38</v>
      </c>
      <c r="E292">
        <v>2015</v>
      </c>
      <c r="F292" s="35">
        <v>93.578000000000003</v>
      </c>
    </row>
    <row r="293" spans="1:6">
      <c r="A293" s="33" t="s">
        <v>133</v>
      </c>
      <c r="B293">
        <v>93.938000000000002</v>
      </c>
      <c r="D293" s="34" t="s">
        <v>38</v>
      </c>
      <c r="E293">
        <v>2015.0833</v>
      </c>
      <c r="F293" s="35">
        <v>93.278000000000006</v>
      </c>
    </row>
    <row r="294" spans="1:6">
      <c r="A294" s="33" t="s">
        <v>134</v>
      </c>
      <c r="B294">
        <v>93.837999999999994</v>
      </c>
      <c r="D294" s="34" t="s">
        <v>38</v>
      </c>
      <c r="E294">
        <v>2015.1669999999999</v>
      </c>
      <c r="F294" s="35">
        <v>93.177999999999997</v>
      </c>
    </row>
    <row r="295" spans="1:6">
      <c r="A295" s="33" t="s">
        <v>135</v>
      </c>
      <c r="B295">
        <v>93.938000000000002</v>
      </c>
      <c r="D295" s="34" t="s">
        <v>38</v>
      </c>
      <c r="E295">
        <v>2015.25</v>
      </c>
      <c r="F295" s="35">
        <v>92.977999999999994</v>
      </c>
    </row>
    <row r="296" spans="1:6">
      <c r="A296" s="33" t="s">
        <v>136</v>
      </c>
      <c r="B296">
        <v>93.938000000000002</v>
      </c>
      <c r="D296" s="34" t="s">
        <v>38</v>
      </c>
      <c r="E296">
        <v>2015.3330000000001</v>
      </c>
      <c r="F296" s="35">
        <v>93.078000000000003</v>
      </c>
    </row>
    <row r="297" spans="1:6">
      <c r="A297" s="33" t="s">
        <v>137</v>
      </c>
      <c r="B297">
        <v>93.787999999999997</v>
      </c>
      <c r="D297" s="34" t="s">
        <v>38</v>
      </c>
      <c r="E297">
        <v>2015.4169999999999</v>
      </c>
      <c r="F297" s="35">
        <v>93.328000000000003</v>
      </c>
    </row>
    <row r="298" spans="1:6">
      <c r="A298" s="33" t="s">
        <v>139</v>
      </c>
      <c r="B298">
        <v>93.837999999999994</v>
      </c>
      <c r="D298" s="34" t="s">
        <v>38</v>
      </c>
      <c r="E298">
        <v>2015.5</v>
      </c>
      <c r="F298" s="35">
        <v>93.927999999999997</v>
      </c>
    </row>
    <row r="299" spans="1:6">
      <c r="A299" s="33" t="s">
        <v>140</v>
      </c>
      <c r="B299">
        <v>93.938000000000002</v>
      </c>
      <c r="D299" s="34" t="s">
        <v>38</v>
      </c>
      <c r="E299">
        <v>2015.5830000000001</v>
      </c>
      <c r="F299" s="35">
        <v>93.977999999999994</v>
      </c>
    </row>
    <row r="300" spans="1:6">
      <c r="A300" s="33" t="s">
        <v>141</v>
      </c>
      <c r="B300">
        <v>93.837999999999994</v>
      </c>
      <c r="D300" s="34" t="s">
        <v>38</v>
      </c>
      <c r="E300">
        <v>2015.6669999999999</v>
      </c>
      <c r="F300" s="35">
        <v>93.878</v>
      </c>
    </row>
    <row r="301" spans="1:6">
      <c r="A301" s="33" t="s">
        <v>142</v>
      </c>
      <c r="B301">
        <v>93.638000000000005</v>
      </c>
      <c r="D301" s="34" t="s">
        <v>38</v>
      </c>
      <c r="E301">
        <v>2015.75</v>
      </c>
      <c r="F301" s="35">
        <v>93.977999999999994</v>
      </c>
    </row>
    <row r="302" spans="1:6">
      <c r="A302" s="33" t="s">
        <v>143</v>
      </c>
      <c r="B302">
        <v>93.287999999999997</v>
      </c>
      <c r="D302" s="34" t="s">
        <v>38</v>
      </c>
      <c r="E302">
        <v>2015.8330000000001</v>
      </c>
      <c r="F302" s="35">
        <v>93.677999999999997</v>
      </c>
    </row>
    <row r="303" spans="1:6">
      <c r="A303" s="33" t="s">
        <v>144</v>
      </c>
      <c r="B303">
        <v>93.787999999999997</v>
      </c>
      <c r="D303" s="34" t="s">
        <v>38</v>
      </c>
      <c r="E303">
        <v>2015.9169999999999</v>
      </c>
      <c r="F303" s="35">
        <v>93.528000000000006</v>
      </c>
    </row>
    <row r="304" spans="1:6">
      <c r="A304" s="32" t="s">
        <v>78</v>
      </c>
      <c r="D304" s="34" t="s">
        <v>38</v>
      </c>
      <c r="E304">
        <v>2016</v>
      </c>
      <c r="F304" s="35">
        <v>93.278000000000006</v>
      </c>
    </row>
    <row r="305" spans="1:6">
      <c r="A305" s="33" t="s">
        <v>132</v>
      </c>
      <c r="B305">
        <v>93.837999999999994</v>
      </c>
      <c r="D305" s="34" t="s">
        <v>38</v>
      </c>
      <c r="E305">
        <v>2016.0833</v>
      </c>
      <c r="F305" s="35">
        <v>93.177999999999997</v>
      </c>
    </row>
    <row r="306" spans="1:6">
      <c r="A306" s="33" t="s">
        <v>133</v>
      </c>
      <c r="B306">
        <v>93.738</v>
      </c>
      <c r="D306" s="34" t="s">
        <v>38</v>
      </c>
      <c r="E306">
        <v>2016.1669999999999</v>
      </c>
      <c r="F306" s="35">
        <v>93.227999999999994</v>
      </c>
    </row>
    <row r="307" spans="1:6">
      <c r="A307" s="33" t="s">
        <v>134</v>
      </c>
      <c r="B307">
        <v>93.787999999999997</v>
      </c>
      <c r="D307" s="34" t="s">
        <v>38</v>
      </c>
      <c r="E307">
        <v>2016.25</v>
      </c>
      <c r="F307" s="35">
        <v>93.227999999999994</v>
      </c>
    </row>
    <row r="308" spans="1:6">
      <c r="A308" s="33" t="s">
        <v>135</v>
      </c>
      <c r="B308">
        <v>93.738</v>
      </c>
      <c r="D308" s="34" t="s">
        <v>38</v>
      </c>
      <c r="E308">
        <v>2016.3330000000001</v>
      </c>
      <c r="F308" s="35">
        <v>93.177999999999997</v>
      </c>
    </row>
    <row r="309" spans="1:6">
      <c r="A309" s="33" t="s">
        <v>136</v>
      </c>
      <c r="B309">
        <v>93.638000000000005</v>
      </c>
      <c r="D309" s="34" t="s">
        <v>38</v>
      </c>
      <c r="E309">
        <v>2016.4169999999999</v>
      </c>
      <c r="F309" s="35">
        <v>93.378</v>
      </c>
    </row>
    <row r="310" spans="1:6">
      <c r="A310" s="33" t="s">
        <v>137</v>
      </c>
      <c r="B310">
        <v>93.878</v>
      </c>
      <c r="D310" s="34" t="s">
        <v>38</v>
      </c>
      <c r="E310">
        <v>2016.5</v>
      </c>
      <c r="F310" s="35">
        <v>93.177999999999997</v>
      </c>
    </row>
    <row r="311" spans="1:6">
      <c r="A311" s="33" t="s">
        <v>139</v>
      </c>
      <c r="B311">
        <v>93.938000000000002</v>
      </c>
      <c r="D311" s="34" t="s">
        <v>38</v>
      </c>
      <c r="E311">
        <v>2016.5830000000001</v>
      </c>
      <c r="F311" s="35">
        <v>93.477999999999994</v>
      </c>
    </row>
    <row r="312" spans="1:6">
      <c r="A312" s="33" t="s">
        <v>140</v>
      </c>
      <c r="B312">
        <v>93.938000000000002</v>
      </c>
      <c r="D312" s="34" t="s">
        <v>38</v>
      </c>
      <c r="E312">
        <v>2016.6669999999999</v>
      </c>
      <c r="F312" s="35">
        <v>93.378</v>
      </c>
    </row>
    <row r="313" spans="1:6">
      <c r="A313" s="33" t="s">
        <v>141</v>
      </c>
      <c r="B313">
        <v>93.738</v>
      </c>
      <c r="D313" s="34" t="s">
        <v>38</v>
      </c>
      <c r="E313">
        <v>2016.75</v>
      </c>
      <c r="F313" s="35">
        <v>93.177999999999997</v>
      </c>
    </row>
    <row r="314" spans="1:6">
      <c r="A314" s="33" t="s">
        <v>142</v>
      </c>
      <c r="B314">
        <v>93.438000000000002</v>
      </c>
      <c r="D314" s="34" t="s">
        <v>38</v>
      </c>
      <c r="E314">
        <v>2016.8330000000001</v>
      </c>
      <c r="F314" s="35">
        <v>93.177999999999997</v>
      </c>
    </row>
    <row r="315" spans="1:6">
      <c r="A315" s="33" t="s">
        <v>143</v>
      </c>
      <c r="B315">
        <v>93.638000000000005</v>
      </c>
      <c r="D315" s="34" t="s">
        <v>38</v>
      </c>
      <c r="E315">
        <v>2016.9169999999999</v>
      </c>
      <c r="F315" s="35">
        <v>93.878</v>
      </c>
    </row>
    <row r="316" spans="1:6">
      <c r="A316" s="33" t="s">
        <v>144</v>
      </c>
      <c r="B316">
        <v>93.738</v>
      </c>
      <c r="D316" s="34" t="s">
        <v>38</v>
      </c>
      <c r="E316">
        <v>2017</v>
      </c>
      <c r="F316" s="35">
        <v>94.378</v>
      </c>
    </row>
    <row r="317" spans="1:6">
      <c r="A317" s="32" t="s">
        <v>79</v>
      </c>
      <c r="D317" s="34" t="s">
        <v>38</v>
      </c>
      <c r="E317">
        <v>2017.0833</v>
      </c>
      <c r="F317" s="35" t="s">
        <v>138</v>
      </c>
    </row>
    <row r="318" spans="1:6">
      <c r="A318" s="33" t="s">
        <v>132</v>
      </c>
      <c r="B318">
        <v>93.578000000000003</v>
      </c>
      <c r="D318" s="34" t="s">
        <v>38</v>
      </c>
      <c r="E318">
        <v>2017.1669999999999</v>
      </c>
      <c r="F318" s="35">
        <v>92.977999999999994</v>
      </c>
    </row>
    <row r="319" spans="1:6">
      <c r="A319" s="33" t="s">
        <v>133</v>
      </c>
      <c r="B319">
        <v>93.278000000000006</v>
      </c>
      <c r="D319" s="34" t="s">
        <v>38</v>
      </c>
      <c r="E319">
        <v>2017.25</v>
      </c>
      <c r="F319" s="35">
        <v>92.378</v>
      </c>
    </row>
    <row r="320" spans="1:6">
      <c r="A320" s="33" t="s">
        <v>134</v>
      </c>
      <c r="B320">
        <v>93.177999999999997</v>
      </c>
      <c r="D320" s="34" t="s">
        <v>38</v>
      </c>
      <c r="E320">
        <v>2017.3330000000001</v>
      </c>
      <c r="F320" s="35">
        <v>92.378</v>
      </c>
    </row>
    <row r="321" spans="1:6">
      <c r="A321" s="33" t="s">
        <v>135</v>
      </c>
      <c r="B321">
        <v>92.977999999999994</v>
      </c>
      <c r="D321" s="34" t="s">
        <v>38</v>
      </c>
      <c r="E321">
        <v>2017.4169999999999</v>
      </c>
      <c r="F321" s="35">
        <v>92.477999999999994</v>
      </c>
    </row>
    <row r="322" spans="1:6">
      <c r="A322" s="33" t="s">
        <v>136</v>
      </c>
      <c r="B322">
        <v>93.078000000000003</v>
      </c>
      <c r="D322" s="34" t="s">
        <v>38</v>
      </c>
      <c r="E322">
        <v>2017.5</v>
      </c>
      <c r="F322" s="35">
        <v>92.378</v>
      </c>
    </row>
    <row r="323" spans="1:6">
      <c r="A323" s="33" t="s">
        <v>137</v>
      </c>
      <c r="B323">
        <v>93.328000000000003</v>
      </c>
      <c r="D323" s="34" t="s">
        <v>38</v>
      </c>
      <c r="E323">
        <v>2017.5830000000001</v>
      </c>
      <c r="F323" s="35">
        <v>92.977999999999994</v>
      </c>
    </row>
    <row r="324" spans="1:6">
      <c r="A324" s="33" t="s">
        <v>139</v>
      </c>
      <c r="B324">
        <v>93.927999999999997</v>
      </c>
      <c r="D324" s="34" t="s">
        <v>38</v>
      </c>
      <c r="E324">
        <v>2017.6669999999999</v>
      </c>
      <c r="F324" s="35">
        <v>92.378</v>
      </c>
    </row>
    <row r="325" spans="1:6">
      <c r="A325" s="33" t="s">
        <v>140</v>
      </c>
      <c r="B325">
        <v>93.977999999999994</v>
      </c>
      <c r="D325" s="34" t="s">
        <v>38</v>
      </c>
      <c r="E325">
        <v>2017.75</v>
      </c>
      <c r="F325" s="35">
        <v>92.977999999999994</v>
      </c>
    </row>
    <row r="326" spans="1:6">
      <c r="A326" s="33" t="s">
        <v>141</v>
      </c>
      <c r="B326">
        <v>93.878</v>
      </c>
      <c r="D326" s="34" t="s">
        <v>38</v>
      </c>
      <c r="E326">
        <v>2017.8330000000001</v>
      </c>
      <c r="F326" s="35">
        <v>93.447999999999993</v>
      </c>
    </row>
    <row r="327" spans="1:6">
      <c r="A327" s="33" t="s">
        <v>142</v>
      </c>
      <c r="B327">
        <v>93.977999999999994</v>
      </c>
      <c r="D327" s="34" t="s">
        <v>38</v>
      </c>
      <c r="E327">
        <v>2017.9169999999999</v>
      </c>
      <c r="F327" s="35">
        <v>93.078000000000003</v>
      </c>
    </row>
    <row r="328" spans="1:6">
      <c r="A328" s="33" t="s">
        <v>143</v>
      </c>
      <c r="B328">
        <v>93.677999999999997</v>
      </c>
      <c r="D328" s="34" t="s">
        <v>38</v>
      </c>
      <c r="E328">
        <v>2018</v>
      </c>
      <c r="F328" s="35">
        <v>92.977999999999994</v>
      </c>
    </row>
    <row r="329" spans="1:6">
      <c r="A329" s="33" t="s">
        <v>144</v>
      </c>
      <c r="B329">
        <v>93.528000000000006</v>
      </c>
      <c r="D329" s="34" t="s">
        <v>38</v>
      </c>
      <c r="E329">
        <v>2018.0833</v>
      </c>
      <c r="F329" s="35">
        <v>92.828000000000003</v>
      </c>
    </row>
    <row r="330" spans="1:6">
      <c r="A330" s="32" t="s">
        <v>80</v>
      </c>
      <c r="D330" s="34" t="s">
        <v>38</v>
      </c>
      <c r="E330">
        <v>2018.1669999999999</v>
      </c>
      <c r="F330" s="35">
        <v>92.977999999999994</v>
      </c>
    </row>
    <row r="331" spans="1:6">
      <c r="A331" s="33" t="s">
        <v>132</v>
      </c>
      <c r="B331">
        <v>93.278000000000006</v>
      </c>
      <c r="D331" s="34" t="s">
        <v>38</v>
      </c>
      <c r="E331">
        <v>2018.25</v>
      </c>
      <c r="F331" s="35">
        <v>93.078000000000003</v>
      </c>
    </row>
    <row r="332" spans="1:6">
      <c r="A332" s="33" t="s">
        <v>133</v>
      </c>
      <c r="B332">
        <v>93.177999999999997</v>
      </c>
      <c r="D332" s="34" t="s">
        <v>38</v>
      </c>
      <c r="E332">
        <v>2018.3330000000001</v>
      </c>
      <c r="F332" s="35">
        <v>92.977999999999994</v>
      </c>
    </row>
    <row r="333" spans="1:6">
      <c r="A333" s="33" t="s">
        <v>134</v>
      </c>
      <c r="B333">
        <v>93.227999999999994</v>
      </c>
      <c r="D333" s="34" t="s">
        <v>38</v>
      </c>
      <c r="E333">
        <v>2018.4169999999999</v>
      </c>
      <c r="F333" s="35">
        <v>93.778000000000006</v>
      </c>
    </row>
    <row r="334" spans="1:6">
      <c r="A334" s="33" t="s">
        <v>135</v>
      </c>
      <c r="B334">
        <v>93.227999999999994</v>
      </c>
      <c r="D334" s="34" t="s">
        <v>38</v>
      </c>
      <c r="E334">
        <v>2018.5</v>
      </c>
      <c r="F334" s="35">
        <v>94.727999999999994</v>
      </c>
    </row>
    <row r="335" spans="1:6">
      <c r="A335" s="33" t="s">
        <v>136</v>
      </c>
      <c r="B335">
        <v>93.177999999999997</v>
      </c>
      <c r="D335" s="34" t="s">
        <v>38</v>
      </c>
      <c r="E335">
        <v>2018.5830000000001</v>
      </c>
      <c r="F335" s="35">
        <v>93.177999999999997</v>
      </c>
    </row>
    <row r="336" spans="1:6">
      <c r="A336" s="33" t="s">
        <v>137</v>
      </c>
      <c r="B336">
        <v>93.378</v>
      </c>
      <c r="D336" s="34" t="s">
        <v>38</v>
      </c>
      <c r="E336">
        <v>2018.6669999999999</v>
      </c>
      <c r="F336" s="35">
        <v>93.128</v>
      </c>
    </row>
    <row r="337" spans="1:6">
      <c r="A337" s="33" t="s">
        <v>139</v>
      </c>
      <c r="B337">
        <v>93.177999999999997</v>
      </c>
      <c r="D337" s="34" t="s">
        <v>38</v>
      </c>
      <c r="E337">
        <v>2018.75</v>
      </c>
      <c r="F337" s="35">
        <v>93.128</v>
      </c>
    </row>
    <row r="338" spans="1:6">
      <c r="A338" s="33" t="s">
        <v>140</v>
      </c>
      <c r="B338">
        <v>93.477999999999994</v>
      </c>
      <c r="D338" s="34" t="s">
        <v>38</v>
      </c>
      <c r="E338">
        <v>2018.8330000000001</v>
      </c>
      <c r="F338" s="35">
        <v>93.078000000000003</v>
      </c>
    </row>
    <row r="339" spans="1:6">
      <c r="A339" s="33" t="s">
        <v>141</v>
      </c>
      <c r="B339">
        <v>93.378</v>
      </c>
      <c r="D339" s="34" t="s">
        <v>38</v>
      </c>
      <c r="E339">
        <v>2018.9169999999999</v>
      </c>
      <c r="F339" s="35">
        <v>93.078000000000003</v>
      </c>
    </row>
    <row r="340" spans="1:6">
      <c r="A340" s="33" t="s">
        <v>142</v>
      </c>
      <c r="B340">
        <v>93.177999999999997</v>
      </c>
      <c r="D340" s="34" t="s">
        <v>38</v>
      </c>
      <c r="E340">
        <v>2019</v>
      </c>
      <c r="F340" s="35">
        <v>93.278000000000006</v>
      </c>
    </row>
    <row r="341" spans="1:6">
      <c r="A341" s="33" t="s">
        <v>143</v>
      </c>
      <c r="B341">
        <v>93.177999999999997</v>
      </c>
      <c r="D341" s="34" t="s">
        <v>38</v>
      </c>
      <c r="E341">
        <v>2019.0833</v>
      </c>
      <c r="F341" s="35">
        <v>93.177999999999997</v>
      </c>
    </row>
    <row r="342" spans="1:6">
      <c r="A342" s="33" t="s">
        <v>144</v>
      </c>
      <c r="B342">
        <v>93.878</v>
      </c>
      <c r="D342" s="34" t="s">
        <v>38</v>
      </c>
      <c r="E342">
        <v>2019.1669999999999</v>
      </c>
      <c r="F342" s="35">
        <v>93.128</v>
      </c>
    </row>
    <row r="343" spans="1:6">
      <c r="A343" s="32" t="s">
        <v>81</v>
      </c>
      <c r="D343" s="34" t="s">
        <v>38</v>
      </c>
      <c r="E343">
        <v>2019.25</v>
      </c>
      <c r="F343" s="35">
        <v>93.227999999999994</v>
      </c>
    </row>
    <row r="344" spans="1:6">
      <c r="A344" s="33" t="s">
        <v>132</v>
      </c>
      <c r="B344">
        <v>94.378</v>
      </c>
      <c r="D344" s="34" t="s">
        <v>38</v>
      </c>
      <c r="E344">
        <v>2019.3330000000001</v>
      </c>
      <c r="F344" s="35">
        <v>93.177999999999997</v>
      </c>
    </row>
    <row r="345" spans="1:6">
      <c r="A345" s="33" t="s">
        <v>133</v>
      </c>
      <c r="B345" t="s">
        <v>138</v>
      </c>
      <c r="D345" s="34" t="s">
        <v>38</v>
      </c>
      <c r="E345">
        <v>2019.4169999999999</v>
      </c>
      <c r="F345" s="35">
        <v>93.378</v>
      </c>
    </row>
    <row r="346" spans="1:6">
      <c r="A346" s="33" t="s">
        <v>134</v>
      </c>
      <c r="B346">
        <v>92.977999999999994</v>
      </c>
      <c r="D346" s="34" t="s">
        <v>38</v>
      </c>
      <c r="E346">
        <v>2019.5</v>
      </c>
      <c r="F346" s="35">
        <v>93.778000000000006</v>
      </c>
    </row>
    <row r="347" spans="1:6">
      <c r="A347" s="33" t="s">
        <v>135</v>
      </c>
      <c r="B347">
        <v>92.378</v>
      </c>
      <c r="D347" s="34" t="s">
        <v>38</v>
      </c>
      <c r="E347">
        <v>2019.5830000000001</v>
      </c>
      <c r="F347" s="35">
        <v>92.378</v>
      </c>
    </row>
    <row r="348" spans="1:6">
      <c r="A348" s="33" t="s">
        <v>136</v>
      </c>
      <c r="B348">
        <v>92.378</v>
      </c>
      <c r="D348" s="34" t="s">
        <v>38</v>
      </c>
      <c r="E348">
        <v>2019.6669999999999</v>
      </c>
      <c r="F348" s="35">
        <v>93.447999999999993</v>
      </c>
    </row>
    <row r="349" spans="1:6">
      <c r="A349" s="33" t="s">
        <v>137</v>
      </c>
      <c r="B349">
        <v>92.477999999999994</v>
      </c>
      <c r="D349" s="34" t="s">
        <v>38</v>
      </c>
      <c r="E349">
        <v>2019.75</v>
      </c>
      <c r="F349" s="35">
        <v>92.977999999999994</v>
      </c>
    </row>
    <row r="350" spans="1:6">
      <c r="A350" s="33" t="s">
        <v>139</v>
      </c>
      <c r="B350">
        <v>92.378</v>
      </c>
      <c r="D350" s="34" t="s">
        <v>38</v>
      </c>
      <c r="E350">
        <v>2019.8330000000001</v>
      </c>
      <c r="F350" s="35">
        <v>93.078000000000003</v>
      </c>
    </row>
    <row r="351" spans="1:6">
      <c r="A351" s="33" t="s">
        <v>140</v>
      </c>
      <c r="B351">
        <v>92.977999999999994</v>
      </c>
      <c r="D351" s="34" t="s">
        <v>38</v>
      </c>
      <c r="E351">
        <v>2019.9169999999999</v>
      </c>
      <c r="F351" s="35">
        <v>93.078000000000003</v>
      </c>
    </row>
    <row r="352" spans="1:6">
      <c r="A352" s="33" t="s">
        <v>141</v>
      </c>
      <c r="B352">
        <v>92.378</v>
      </c>
      <c r="D352" s="34" t="s">
        <v>38</v>
      </c>
      <c r="E352">
        <v>2020</v>
      </c>
      <c r="F352" s="35">
        <v>92.378</v>
      </c>
    </row>
    <row r="353" spans="1:6">
      <c r="A353" s="33" t="s">
        <v>142</v>
      </c>
      <c r="B353">
        <v>92.977999999999994</v>
      </c>
      <c r="D353" s="34" t="s">
        <v>38</v>
      </c>
      <c r="E353">
        <v>2020.0833</v>
      </c>
      <c r="F353" s="35">
        <v>93.078000000000003</v>
      </c>
    </row>
    <row r="354" spans="1:6">
      <c r="A354" s="33" t="s">
        <v>143</v>
      </c>
      <c r="B354">
        <v>93.447999999999993</v>
      </c>
      <c r="D354" s="34" t="s">
        <v>38</v>
      </c>
      <c r="E354">
        <v>2020.1669999999999</v>
      </c>
      <c r="F354" s="35">
        <v>92.378</v>
      </c>
    </row>
    <row r="355" spans="1:6">
      <c r="A355" s="33" t="s">
        <v>144</v>
      </c>
      <c r="B355">
        <v>93.078000000000003</v>
      </c>
      <c r="D355" s="34" t="s">
        <v>38</v>
      </c>
      <c r="E355">
        <v>2020.25</v>
      </c>
      <c r="F355" s="35">
        <v>92.828000000000003</v>
      </c>
    </row>
    <row r="356" spans="1:6">
      <c r="A356" s="32" t="s">
        <v>82</v>
      </c>
      <c r="D356" s="34" t="s">
        <v>38</v>
      </c>
      <c r="E356">
        <v>2020.3330000000001</v>
      </c>
      <c r="F356" s="35">
        <v>92.378</v>
      </c>
    </row>
    <row r="357" spans="1:6">
      <c r="A357" s="33" t="s">
        <v>132</v>
      </c>
      <c r="B357">
        <v>92.977999999999994</v>
      </c>
      <c r="D357" s="34" t="s">
        <v>38</v>
      </c>
      <c r="E357">
        <v>2020.4169999999999</v>
      </c>
      <c r="F357" s="35" t="s">
        <v>138</v>
      </c>
    </row>
    <row r="358" spans="1:6">
      <c r="A358" s="33" t="s">
        <v>133</v>
      </c>
      <c r="B358">
        <v>92.828000000000003</v>
      </c>
      <c r="D358" s="34" t="s">
        <v>38</v>
      </c>
      <c r="E358">
        <v>2020.5</v>
      </c>
      <c r="F358" s="35" t="s">
        <v>138</v>
      </c>
    </row>
    <row r="359" spans="1:6">
      <c r="A359" s="33" t="s">
        <v>134</v>
      </c>
      <c r="B359">
        <v>92.977999999999994</v>
      </c>
      <c r="D359" s="34" t="s">
        <v>38</v>
      </c>
      <c r="E359">
        <v>2020.5830000000001</v>
      </c>
      <c r="F359" s="35" t="s">
        <v>138</v>
      </c>
    </row>
    <row r="360" spans="1:6">
      <c r="A360" s="33" t="s">
        <v>135</v>
      </c>
      <c r="B360">
        <v>93.078000000000003</v>
      </c>
      <c r="D360" s="34" t="s">
        <v>38</v>
      </c>
      <c r="E360">
        <v>2020.6669999999999</v>
      </c>
      <c r="F360" s="35" t="s">
        <v>138</v>
      </c>
    </row>
    <row r="361" spans="1:6">
      <c r="A361" s="33" t="s">
        <v>136</v>
      </c>
      <c r="B361">
        <v>92.977999999999994</v>
      </c>
      <c r="D361" s="34" t="s">
        <v>38</v>
      </c>
      <c r="E361">
        <v>2020.75</v>
      </c>
      <c r="F361" s="35" t="s">
        <v>138</v>
      </c>
    </row>
    <row r="362" spans="1:6">
      <c r="A362" s="33" t="s">
        <v>137</v>
      </c>
      <c r="B362">
        <v>93.778000000000006</v>
      </c>
      <c r="D362" s="34" t="s">
        <v>38</v>
      </c>
      <c r="E362">
        <v>2020.8330000000001</v>
      </c>
      <c r="F362" s="35" t="s">
        <v>138</v>
      </c>
    </row>
    <row r="363" spans="1:6">
      <c r="A363" s="33" t="s">
        <v>139</v>
      </c>
      <c r="B363">
        <v>94.727999999999994</v>
      </c>
      <c r="D363" s="34" t="s">
        <v>38</v>
      </c>
      <c r="E363">
        <v>2020.9169999999999</v>
      </c>
      <c r="F363" s="35" t="s">
        <v>138</v>
      </c>
    </row>
    <row r="364" spans="1:6">
      <c r="A364" s="33" t="s">
        <v>140</v>
      </c>
      <c r="B364">
        <v>93.177999999999997</v>
      </c>
      <c r="D364" s="34" t="s">
        <v>38</v>
      </c>
      <c r="E364">
        <v>2021</v>
      </c>
      <c r="F364" s="35" t="s">
        <v>138</v>
      </c>
    </row>
    <row r="365" spans="1:6">
      <c r="A365" s="33" t="s">
        <v>141</v>
      </c>
      <c r="B365">
        <v>93.128</v>
      </c>
    </row>
    <row r="366" spans="1:6">
      <c r="A366" s="33" t="s">
        <v>142</v>
      </c>
      <c r="B366">
        <v>93.128</v>
      </c>
    </row>
    <row r="367" spans="1:6">
      <c r="A367" s="33" t="s">
        <v>143</v>
      </c>
      <c r="B367">
        <v>93.078000000000003</v>
      </c>
    </row>
    <row r="368" spans="1:6">
      <c r="A368" s="33" t="s">
        <v>144</v>
      </c>
      <c r="B368">
        <v>93.078000000000003</v>
      </c>
    </row>
    <row r="369" spans="1:2">
      <c r="A369" s="32" t="s">
        <v>83</v>
      </c>
    </row>
    <row r="370" spans="1:2">
      <c r="A370" s="33" t="s">
        <v>132</v>
      </c>
      <c r="B370">
        <v>93.278000000000006</v>
      </c>
    </row>
    <row r="371" spans="1:2">
      <c r="A371" s="33" t="s">
        <v>133</v>
      </c>
      <c r="B371">
        <v>93.177999999999997</v>
      </c>
    </row>
    <row r="372" spans="1:2">
      <c r="A372" s="33" t="s">
        <v>134</v>
      </c>
      <c r="B372">
        <v>93.128</v>
      </c>
    </row>
    <row r="373" spans="1:2">
      <c r="A373" s="33" t="s">
        <v>135</v>
      </c>
      <c r="B373">
        <v>93.227999999999994</v>
      </c>
    </row>
    <row r="374" spans="1:2">
      <c r="A374" s="33" t="s">
        <v>136</v>
      </c>
      <c r="B374">
        <v>93.177999999999997</v>
      </c>
    </row>
    <row r="375" spans="1:2">
      <c r="A375" s="33" t="s">
        <v>137</v>
      </c>
      <c r="B375">
        <v>93.378</v>
      </c>
    </row>
    <row r="376" spans="1:2">
      <c r="A376" s="33" t="s">
        <v>139</v>
      </c>
      <c r="B376">
        <v>93.778000000000006</v>
      </c>
    </row>
    <row r="377" spans="1:2">
      <c r="A377" s="33" t="s">
        <v>140</v>
      </c>
      <c r="B377">
        <v>92.378</v>
      </c>
    </row>
    <row r="378" spans="1:2">
      <c r="A378" s="33" t="s">
        <v>141</v>
      </c>
      <c r="B378">
        <v>93.447999999999993</v>
      </c>
    </row>
    <row r="379" spans="1:2">
      <c r="A379" s="33" t="s">
        <v>142</v>
      </c>
      <c r="B379">
        <v>92.977999999999994</v>
      </c>
    </row>
    <row r="380" spans="1:2">
      <c r="A380" s="33" t="s">
        <v>143</v>
      </c>
      <c r="B380">
        <v>93.078000000000003</v>
      </c>
    </row>
    <row r="381" spans="1:2">
      <c r="A381" s="33" t="s">
        <v>144</v>
      </c>
      <c r="B381">
        <v>93.078000000000003</v>
      </c>
    </row>
    <row r="382" spans="1:2">
      <c r="A382" s="32" t="s">
        <v>84</v>
      </c>
    </row>
    <row r="383" spans="1:2">
      <c r="A383" s="33" t="s">
        <v>132</v>
      </c>
      <c r="B383">
        <v>92.378</v>
      </c>
    </row>
    <row r="384" spans="1:2">
      <c r="A384" s="33" t="s">
        <v>133</v>
      </c>
      <c r="B384">
        <v>93.078000000000003</v>
      </c>
    </row>
    <row r="385" spans="1:2">
      <c r="A385" s="33" t="s">
        <v>134</v>
      </c>
      <c r="B385">
        <v>92.378</v>
      </c>
    </row>
    <row r="386" spans="1:2">
      <c r="A386" s="33" t="s">
        <v>135</v>
      </c>
      <c r="B386">
        <v>92.828000000000003</v>
      </c>
    </row>
    <row r="387" spans="1:2">
      <c r="A387" s="33" t="s">
        <v>136</v>
      </c>
      <c r="B387">
        <v>92.378</v>
      </c>
    </row>
    <row r="388" spans="1:2">
      <c r="A388" s="33" t="s">
        <v>137</v>
      </c>
      <c r="B388" t="s">
        <v>138</v>
      </c>
    </row>
    <row r="389" spans="1:2">
      <c r="A389" s="33" t="s">
        <v>139</v>
      </c>
      <c r="B389" t="s">
        <v>138</v>
      </c>
    </row>
    <row r="390" spans="1:2">
      <c r="A390" s="33" t="s">
        <v>140</v>
      </c>
      <c r="B390" t="s">
        <v>138</v>
      </c>
    </row>
    <row r="391" spans="1:2">
      <c r="A391" s="33" t="s">
        <v>141</v>
      </c>
      <c r="B391" t="s">
        <v>138</v>
      </c>
    </row>
    <row r="392" spans="1:2">
      <c r="A392" s="33" t="s">
        <v>142</v>
      </c>
      <c r="B392" t="s">
        <v>138</v>
      </c>
    </row>
    <row r="393" spans="1:2">
      <c r="A393" s="33" t="s">
        <v>143</v>
      </c>
      <c r="B393" t="s">
        <v>138</v>
      </c>
    </row>
    <row r="394" spans="1:2">
      <c r="A394" s="33" t="s">
        <v>144</v>
      </c>
      <c r="B394" t="s">
        <v>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 2 0 2 1 - 0 6 - 1 8 T 1 6 : 2 5 : 4 2 . 1 6 2 2 5 9 4 + 0 2 : 0 0 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4 3 5 3 0 b 7 - 4 a c 2 - 4 e c 7 - a 2 e 8 - a c c 2 4 b a a e 2 7 2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8 1 e e d b f e - 8 4 4 3 - 4 b 8 5 - b 2 f f - 5 5 3 4 9 2 3 e 1 d c b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3 a 1 4 d d 1 - f 7 a 2 - 4 5 1 5 - 8 7 3 6 - 1 2 7 9 e b e 0 9 3 c f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< / M e a s u r e N a m e > < D i s p l a y N a m e > 1 Q _ S O G < / D i s p l a y N a m e > < V i s i b l e > T r u e < / V i s i b l e > < / i t e m > < i t e m > < M e a s u r e N a m e > 3 Q _ S O G < / M e a s u r e N a m e > < D i s p l a y N a m e > 3 Q _ S O G 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6679F01-772B-4D3D-A7CA-76D3B8EFA7CF}"/>
</file>

<file path=customXml/itemProps2.xml><?xml version="1.0" encoding="utf-8"?>
<ds:datastoreItem xmlns:ds="http://schemas.openxmlformats.org/officeDocument/2006/customXml" ds:itemID="{A7D64FB4-B461-413D-A420-CD744D3E08A4}"/>
</file>

<file path=customXml/itemProps3.xml><?xml version="1.0" encoding="utf-8"?>
<ds:datastoreItem xmlns:ds="http://schemas.openxmlformats.org/officeDocument/2006/customXml" ds:itemID="{5C04EDD1-122D-43DD-932A-22A90D783D6D}"/>
</file>

<file path=customXml/itemProps4.xml><?xml version="1.0" encoding="utf-8"?>
<ds:datastoreItem xmlns:ds="http://schemas.openxmlformats.org/officeDocument/2006/customXml" ds:itemID="{045A8C5F-0E07-4F04-8D22-54DAA9D198AE}"/>
</file>

<file path=customXml/itemProps5.xml><?xml version="1.0" encoding="utf-8"?>
<ds:datastoreItem xmlns:ds="http://schemas.openxmlformats.org/officeDocument/2006/customXml" ds:itemID="{AC09A970-3BAE-45BB-A061-8303A2620D48}"/>
</file>

<file path=customXml/itemProps6.xml><?xml version="1.0" encoding="utf-8"?>
<ds:datastoreItem xmlns:ds="http://schemas.openxmlformats.org/officeDocument/2006/customXml" ds:itemID="{4963CC37-A8D8-43CF-962F-00E4589F427E}"/>
</file>

<file path=customXml/itemProps7.xml><?xml version="1.0" encoding="utf-8"?>
<ds:datastoreItem xmlns:ds="http://schemas.openxmlformats.org/officeDocument/2006/customXml" ds:itemID="{D7A5E0B5-F4AB-4753-90A9-8363A2EED186}"/>
</file>

<file path=customXml/itemProps8.xml><?xml version="1.0" encoding="utf-8"?>
<ds:datastoreItem xmlns:ds="http://schemas.openxmlformats.org/officeDocument/2006/customXml" ds:itemID="{9BC02BF6-4227-490E-AAEA-B16951DCD5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Sara Barbieri</cp:lastModifiedBy>
  <cp:revision/>
  <dcterms:created xsi:type="dcterms:W3CDTF">2021-05-20T07:48:10Z</dcterms:created>
  <dcterms:modified xsi:type="dcterms:W3CDTF">2022-09-20T17:54:17Z</dcterms:modified>
  <cp:category/>
  <cp:contentStatus/>
</cp:coreProperties>
</file>