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005117_polimi_it/Documents/TEAM_Idrogeo/PTUA_2022/STATO_QUANTITATIVO/DB_Corpi_Idrici/"/>
    </mc:Choice>
  </mc:AlternateContent>
  <xr:revisionPtr revIDLastSave="774" documentId="13_ncr:1_{BD3395E7-E7B5-4920-BE1E-B0A8AF07EDCA}" xr6:coauthVersionLast="47" xr6:coauthVersionMax="47" xr10:uidLastSave="{9B341E1F-33DF-4807-850C-027FFDD2FD93}"/>
  <bookViews>
    <workbookView xWindow="-108" yWindow="-108" windowWidth="23256" windowHeight="12576" firstSheet="4" activeTab="2" xr2:uid="{78D2EB71-37E8-41A9-A26B-3404B443F1A0}"/>
  </bookViews>
  <sheets>
    <sheet name="ANAGRAFICA" sheetId="1" r:id="rId1"/>
    <sheet name="Foglio1" sheetId="3" r:id="rId2"/>
    <sheet name="PIEZOMETRIE" sheetId="2" r:id="rId3"/>
    <sheet name="Grafici" sheetId="16" r:id="rId4"/>
    <sheet name="Completezza" sheetId="12" r:id="rId5"/>
    <sheet name="Continuità" sheetId="14" r:id="rId6"/>
    <sheet name="Mann-Kendall" sheetId="15" r:id="rId7"/>
  </sheets>
  <definedNames>
    <definedName name="_xlnm._FilterDatabase" localSheetId="4" hidden="1">Completezza!$A$1:$P$622</definedName>
    <definedName name="_xlnm._FilterDatabase" localSheetId="2" hidden="1">PIEZOMETRIE!$A$1:$P$708</definedName>
    <definedName name="_xlcn.WorksheetConnection_PIEZOMETRIEA1H7151" hidden="1">PIEZOMETRIE!$A$1:$H$708</definedName>
    <definedName name="_xlcn.WorksheetConnection_PIEZOMETRIEC1G7081" hidden="1">PIEZOMETRIE!$C$1:$G$708</definedName>
  </definedNames>
  <calcPr calcId="191028"/>
  <pivotCaches>
    <pivotCache cacheId="16579" r:id="rId8"/>
    <pivotCache cacheId="16580" r:id="rId9"/>
    <pivotCache cacheId="16581" r:id="rId10"/>
    <pivotCache cacheId="16582" r:id="rId11"/>
    <pivotCache cacheId="16583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lo" name="Intervallo" connection="WorksheetConnection_PIEZOMETRIE!$A$1:$H$715"/>
          <x15:modelTable id="Intervallo 1" name="Intervallo 1" connection="WorksheetConnection_PIEZOMETRIE!$C$1:$G$708"/>
        </x15:modelTables>
        <x15:extLst>
          <ext xmlns:x16="http://schemas.microsoft.com/office/spreadsheetml/2014/11/main" uri="{9835A34E-60A6-4A7C-AAB8-D5F71C897F49}">
            <x16:modelTimeGroupings>
              <x16:modelTimeGrouping tableName="Intervallo 1" columnName="DATA" columnId="DATA">
                <x16:calculatedTimeColumn columnName="DATA (anno)" columnId="DATA (anno)" contentType="years" isSelected="1"/>
                <x16:calculatedTimeColumn columnName="DATA (trimestre)" columnId="DATA (trimestre)" contentType="quarters" isSelected="1"/>
                <x16:calculatedTimeColumn columnName="DATA (indice mese)" columnId="DATA (indice mese)" contentType="monthsindex" isSelected="1"/>
                <x16:calculatedTimeColumn columnName="DATA (mese)" columnId="DATA (mese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3" i="12" l="1"/>
  <c r="AA15" i="12"/>
  <c r="AA12" i="12"/>
  <c r="AA13" i="12" l="1"/>
  <c r="AA14" i="12"/>
  <c r="V14" i="12"/>
  <c r="Y14" i="12" s="1"/>
  <c r="V15" i="12"/>
  <c r="Y15" i="12" s="1"/>
  <c r="V16" i="12"/>
  <c r="Y16" i="12" s="1"/>
  <c r="V17" i="12"/>
  <c r="Y17" i="12" s="1"/>
  <c r="V13" i="12"/>
  <c r="W11" i="14"/>
  <c r="W12" i="14"/>
  <c r="W13" i="14"/>
  <c r="W14" i="14"/>
  <c r="W15" i="14"/>
  <c r="W16" i="14"/>
  <c r="W17" i="14"/>
  <c r="K135" i="14"/>
  <c r="L135" i="14"/>
  <c r="M135" i="14"/>
  <c r="N135" i="14"/>
  <c r="O135" i="14"/>
  <c r="P135" i="14"/>
  <c r="J135" i="14"/>
  <c r="J4" i="14"/>
  <c r="K4" i="14"/>
  <c r="L4" i="14"/>
  <c r="M4" i="14"/>
  <c r="N4" i="14"/>
  <c r="O4" i="14"/>
  <c r="P4" i="14"/>
  <c r="J5" i="14"/>
  <c r="K5" i="14"/>
  <c r="L5" i="14"/>
  <c r="M5" i="14"/>
  <c r="N5" i="14"/>
  <c r="O5" i="14"/>
  <c r="P5" i="14"/>
  <c r="J6" i="14"/>
  <c r="K6" i="14"/>
  <c r="L6" i="14"/>
  <c r="M6" i="14"/>
  <c r="N6" i="14"/>
  <c r="O6" i="14"/>
  <c r="P6" i="14"/>
  <c r="J7" i="14"/>
  <c r="K7" i="14"/>
  <c r="L7" i="14"/>
  <c r="M7" i="14"/>
  <c r="N7" i="14"/>
  <c r="O7" i="14"/>
  <c r="P7" i="14"/>
  <c r="J8" i="14"/>
  <c r="K8" i="14"/>
  <c r="L8" i="14"/>
  <c r="M8" i="14"/>
  <c r="N8" i="14"/>
  <c r="O8" i="14"/>
  <c r="P8" i="14"/>
  <c r="J9" i="14"/>
  <c r="K9" i="14"/>
  <c r="L9" i="14"/>
  <c r="M9" i="14"/>
  <c r="N9" i="14"/>
  <c r="O9" i="14"/>
  <c r="P9" i="14"/>
  <c r="J10" i="14"/>
  <c r="K10" i="14"/>
  <c r="L10" i="14"/>
  <c r="M10" i="14"/>
  <c r="N10" i="14"/>
  <c r="O10" i="14"/>
  <c r="P10" i="14"/>
  <c r="J11" i="14"/>
  <c r="K11" i="14"/>
  <c r="L11" i="14"/>
  <c r="M11" i="14"/>
  <c r="N11" i="14"/>
  <c r="O11" i="14"/>
  <c r="P11" i="14"/>
  <c r="J12" i="14"/>
  <c r="K12" i="14"/>
  <c r="L12" i="14"/>
  <c r="M12" i="14"/>
  <c r="N12" i="14"/>
  <c r="O12" i="14"/>
  <c r="P12" i="14"/>
  <c r="J13" i="14"/>
  <c r="K13" i="14"/>
  <c r="L13" i="14"/>
  <c r="M13" i="14"/>
  <c r="N13" i="14"/>
  <c r="O13" i="14"/>
  <c r="P13" i="14"/>
  <c r="J14" i="14"/>
  <c r="K14" i="14"/>
  <c r="L14" i="14"/>
  <c r="M14" i="14"/>
  <c r="N14" i="14"/>
  <c r="O14" i="14"/>
  <c r="P14" i="14"/>
  <c r="J15" i="14"/>
  <c r="K15" i="14"/>
  <c r="L15" i="14"/>
  <c r="M15" i="14"/>
  <c r="N15" i="14"/>
  <c r="O15" i="14"/>
  <c r="P15" i="14"/>
  <c r="J16" i="14"/>
  <c r="K16" i="14"/>
  <c r="L16" i="14"/>
  <c r="M16" i="14"/>
  <c r="N16" i="14"/>
  <c r="O16" i="14"/>
  <c r="P16" i="14"/>
  <c r="J17" i="14"/>
  <c r="K17" i="14"/>
  <c r="L17" i="14"/>
  <c r="M17" i="14"/>
  <c r="N17" i="14"/>
  <c r="O17" i="14"/>
  <c r="P17" i="14"/>
  <c r="J18" i="14"/>
  <c r="K18" i="14"/>
  <c r="L18" i="14"/>
  <c r="M18" i="14"/>
  <c r="N18" i="14"/>
  <c r="O18" i="14"/>
  <c r="P18" i="14"/>
  <c r="J19" i="14"/>
  <c r="K19" i="14"/>
  <c r="L19" i="14"/>
  <c r="M19" i="14"/>
  <c r="N19" i="14"/>
  <c r="O19" i="14"/>
  <c r="P19" i="14"/>
  <c r="J20" i="14"/>
  <c r="K20" i="14"/>
  <c r="L20" i="14"/>
  <c r="M20" i="14"/>
  <c r="N20" i="14"/>
  <c r="O20" i="14"/>
  <c r="P20" i="14"/>
  <c r="J21" i="14"/>
  <c r="K21" i="14"/>
  <c r="L21" i="14"/>
  <c r="M21" i="14"/>
  <c r="N21" i="14"/>
  <c r="O21" i="14"/>
  <c r="P21" i="14"/>
  <c r="J22" i="14"/>
  <c r="K22" i="14"/>
  <c r="L22" i="14"/>
  <c r="M22" i="14"/>
  <c r="N22" i="14"/>
  <c r="O22" i="14"/>
  <c r="P22" i="14"/>
  <c r="J23" i="14"/>
  <c r="K23" i="14"/>
  <c r="L23" i="14"/>
  <c r="M23" i="14"/>
  <c r="N23" i="14"/>
  <c r="O23" i="14"/>
  <c r="P23" i="14"/>
  <c r="J24" i="14"/>
  <c r="K24" i="14"/>
  <c r="L24" i="14"/>
  <c r="M24" i="14"/>
  <c r="N24" i="14"/>
  <c r="O24" i="14"/>
  <c r="P24" i="14"/>
  <c r="J25" i="14"/>
  <c r="K25" i="14"/>
  <c r="L25" i="14"/>
  <c r="M25" i="14"/>
  <c r="N25" i="14"/>
  <c r="O25" i="14"/>
  <c r="P25" i="14"/>
  <c r="J26" i="14"/>
  <c r="K26" i="14"/>
  <c r="L26" i="14"/>
  <c r="M26" i="14"/>
  <c r="N26" i="14"/>
  <c r="O26" i="14"/>
  <c r="P26" i="14"/>
  <c r="J27" i="14"/>
  <c r="K27" i="14"/>
  <c r="L27" i="14"/>
  <c r="M27" i="14"/>
  <c r="N27" i="14"/>
  <c r="O27" i="14"/>
  <c r="P27" i="14"/>
  <c r="J28" i="14"/>
  <c r="K28" i="14"/>
  <c r="L28" i="14"/>
  <c r="M28" i="14"/>
  <c r="N28" i="14"/>
  <c r="O28" i="14"/>
  <c r="P28" i="14"/>
  <c r="J29" i="14"/>
  <c r="K29" i="14"/>
  <c r="L29" i="14"/>
  <c r="M29" i="14"/>
  <c r="N29" i="14"/>
  <c r="O29" i="14"/>
  <c r="P29" i="14"/>
  <c r="J30" i="14"/>
  <c r="K30" i="14"/>
  <c r="L30" i="14"/>
  <c r="M30" i="14"/>
  <c r="N30" i="14"/>
  <c r="O30" i="14"/>
  <c r="P30" i="14"/>
  <c r="J31" i="14"/>
  <c r="K31" i="14"/>
  <c r="L31" i="14"/>
  <c r="M31" i="14"/>
  <c r="N31" i="14"/>
  <c r="O31" i="14"/>
  <c r="P31" i="14"/>
  <c r="J32" i="14"/>
  <c r="K32" i="14"/>
  <c r="L32" i="14"/>
  <c r="M32" i="14"/>
  <c r="N32" i="14"/>
  <c r="O32" i="14"/>
  <c r="P32" i="14"/>
  <c r="J33" i="14"/>
  <c r="K33" i="14"/>
  <c r="L33" i="14"/>
  <c r="M33" i="14"/>
  <c r="N33" i="14"/>
  <c r="O33" i="14"/>
  <c r="P33" i="14"/>
  <c r="J34" i="14"/>
  <c r="K34" i="14"/>
  <c r="L34" i="14"/>
  <c r="M34" i="14"/>
  <c r="N34" i="14"/>
  <c r="O34" i="14"/>
  <c r="P34" i="14"/>
  <c r="J35" i="14"/>
  <c r="K35" i="14"/>
  <c r="L35" i="14"/>
  <c r="M35" i="14"/>
  <c r="N35" i="14"/>
  <c r="O35" i="14"/>
  <c r="P35" i="14"/>
  <c r="J36" i="14"/>
  <c r="K36" i="14"/>
  <c r="L36" i="14"/>
  <c r="M36" i="14"/>
  <c r="N36" i="14"/>
  <c r="O36" i="14"/>
  <c r="P36" i="14"/>
  <c r="J37" i="14"/>
  <c r="K37" i="14"/>
  <c r="L37" i="14"/>
  <c r="M37" i="14"/>
  <c r="N37" i="14"/>
  <c r="O37" i="14"/>
  <c r="P37" i="14"/>
  <c r="J38" i="14"/>
  <c r="K38" i="14"/>
  <c r="L38" i="14"/>
  <c r="M38" i="14"/>
  <c r="N38" i="14"/>
  <c r="O38" i="14"/>
  <c r="P38" i="14"/>
  <c r="J39" i="14"/>
  <c r="K39" i="14"/>
  <c r="L39" i="14"/>
  <c r="M39" i="14"/>
  <c r="N39" i="14"/>
  <c r="O39" i="14"/>
  <c r="P39" i="14"/>
  <c r="J40" i="14"/>
  <c r="K40" i="14"/>
  <c r="L40" i="14"/>
  <c r="M40" i="14"/>
  <c r="N40" i="14"/>
  <c r="O40" i="14"/>
  <c r="P40" i="14"/>
  <c r="J41" i="14"/>
  <c r="K41" i="14"/>
  <c r="L41" i="14"/>
  <c r="M41" i="14"/>
  <c r="N41" i="14"/>
  <c r="O41" i="14"/>
  <c r="P41" i="14"/>
  <c r="J42" i="14"/>
  <c r="K42" i="14"/>
  <c r="L42" i="14"/>
  <c r="M42" i="14"/>
  <c r="N42" i="14"/>
  <c r="O42" i="14"/>
  <c r="P42" i="14"/>
  <c r="J43" i="14"/>
  <c r="K43" i="14"/>
  <c r="L43" i="14"/>
  <c r="M43" i="14"/>
  <c r="N43" i="14"/>
  <c r="O43" i="14"/>
  <c r="P43" i="14"/>
  <c r="J44" i="14"/>
  <c r="K44" i="14"/>
  <c r="L44" i="14"/>
  <c r="M44" i="14"/>
  <c r="N44" i="14"/>
  <c r="O44" i="14"/>
  <c r="P44" i="14"/>
  <c r="J45" i="14"/>
  <c r="K45" i="14"/>
  <c r="L45" i="14"/>
  <c r="M45" i="14"/>
  <c r="N45" i="14"/>
  <c r="O45" i="14"/>
  <c r="P45" i="14"/>
  <c r="J46" i="14"/>
  <c r="K46" i="14"/>
  <c r="L46" i="14"/>
  <c r="M46" i="14"/>
  <c r="N46" i="14"/>
  <c r="O46" i="14"/>
  <c r="P46" i="14"/>
  <c r="J47" i="14"/>
  <c r="K47" i="14"/>
  <c r="L47" i="14"/>
  <c r="M47" i="14"/>
  <c r="N47" i="14"/>
  <c r="O47" i="14"/>
  <c r="P47" i="14"/>
  <c r="J48" i="14"/>
  <c r="K48" i="14"/>
  <c r="L48" i="14"/>
  <c r="M48" i="14"/>
  <c r="N48" i="14"/>
  <c r="O48" i="14"/>
  <c r="P48" i="14"/>
  <c r="J49" i="14"/>
  <c r="K49" i="14"/>
  <c r="L49" i="14"/>
  <c r="M49" i="14"/>
  <c r="N49" i="14"/>
  <c r="O49" i="14"/>
  <c r="P49" i="14"/>
  <c r="J50" i="14"/>
  <c r="K50" i="14"/>
  <c r="L50" i="14"/>
  <c r="M50" i="14"/>
  <c r="N50" i="14"/>
  <c r="O50" i="14"/>
  <c r="P50" i="14"/>
  <c r="J51" i="14"/>
  <c r="K51" i="14"/>
  <c r="L51" i="14"/>
  <c r="M51" i="14"/>
  <c r="N51" i="14"/>
  <c r="O51" i="14"/>
  <c r="P51" i="14"/>
  <c r="J52" i="14"/>
  <c r="K52" i="14"/>
  <c r="L52" i="14"/>
  <c r="M52" i="14"/>
  <c r="N52" i="14"/>
  <c r="O52" i="14"/>
  <c r="P52" i="14"/>
  <c r="J53" i="14"/>
  <c r="K53" i="14"/>
  <c r="L53" i="14"/>
  <c r="M53" i="14"/>
  <c r="N53" i="14"/>
  <c r="O53" i="14"/>
  <c r="P53" i="14"/>
  <c r="J54" i="14"/>
  <c r="K54" i="14"/>
  <c r="L54" i="14"/>
  <c r="M54" i="14"/>
  <c r="N54" i="14"/>
  <c r="O54" i="14"/>
  <c r="P54" i="14"/>
  <c r="J55" i="14"/>
  <c r="K55" i="14"/>
  <c r="L55" i="14"/>
  <c r="M55" i="14"/>
  <c r="N55" i="14"/>
  <c r="O55" i="14"/>
  <c r="P55" i="14"/>
  <c r="J56" i="14"/>
  <c r="K56" i="14"/>
  <c r="L56" i="14"/>
  <c r="M56" i="14"/>
  <c r="N56" i="14"/>
  <c r="O56" i="14"/>
  <c r="P56" i="14"/>
  <c r="J57" i="14"/>
  <c r="K57" i="14"/>
  <c r="L57" i="14"/>
  <c r="M57" i="14"/>
  <c r="N57" i="14"/>
  <c r="O57" i="14"/>
  <c r="P57" i="14"/>
  <c r="J58" i="14"/>
  <c r="K58" i="14"/>
  <c r="L58" i="14"/>
  <c r="M58" i="14"/>
  <c r="N58" i="14"/>
  <c r="O58" i="14"/>
  <c r="P58" i="14"/>
  <c r="J59" i="14"/>
  <c r="K59" i="14"/>
  <c r="L59" i="14"/>
  <c r="M59" i="14"/>
  <c r="N59" i="14"/>
  <c r="O59" i="14"/>
  <c r="P59" i="14"/>
  <c r="J60" i="14"/>
  <c r="K60" i="14"/>
  <c r="L60" i="14"/>
  <c r="M60" i="14"/>
  <c r="N60" i="14"/>
  <c r="O60" i="14"/>
  <c r="P60" i="14"/>
  <c r="J61" i="14"/>
  <c r="K61" i="14"/>
  <c r="L61" i="14"/>
  <c r="M61" i="14"/>
  <c r="N61" i="14"/>
  <c r="O61" i="14"/>
  <c r="P61" i="14"/>
  <c r="J62" i="14"/>
  <c r="K62" i="14"/>
  <c r="L62" i="14"/>
  <c r="M62" i="14"/>
  <c r="N62" i="14"/>
  <c r="O62" i="14"/>
  <c r="P62" i="14"/>
  <c r="J63" i="14"/>
  <c r="K63" i="14"/>
  <c r="L63" i="14"/>
  <c r="M63" i="14"/>
  <c r="N63" i="14"/>
  <c r="O63" i="14"/>
  <c r="P63" i="14"/>
  <c r="J64" i="14"/>
  <c r="K64" i="14"/>
  <c r="L64" i="14"/>
  <c r="M64" i="14"/>
  <c r="N64" i="14"/>
  <c r="O64" i="14"/>
  <c r="P64" i="14"/>
  <c r="J65" i="14"/>
  <c r="K65" i="14"/>
  <c r="L65" i="14"/>
  <c r="M65" i="14"/>
  <c r="N65" i="14"/>
  <c r="O65" i="14"/>
  <c r="P65" i="14"/>
  <c r="J66" i="14"/>
  <c r="K66" i="14"/>
  <c r="L66" i="14"/>
  <c r="M66" i="14"/>
  <c r="N66" i="14"/>
  <c r="O66" i="14"/>
  <c r="P66" i="14"/>
  <c r="J67" i="14"/>
  <c r="K67" i="14"/>
  <c r="L67" i="14"/>
  <c r="M67" i="14"/>
  <c r="N67" i="14"/>
  <c r="O67" i="14"/>
  <c r="P67" i="14"/>
  <c r="J68" i="14"/>
  <c r="K68" i="14"/>
  <c r="L68" i="14"/>
  <c r="M68" i="14"/>
  <c r="N68" i="14"/>
  <c r="O68" i="14"/>
  <c r="P68" i="14"/>
  <c r="J69" i="14"/>
  <c r="K69" i="14"/>
  <c r="L69" i="14"/>
  <c r="M69" i="14"/>
  <c r="N69" i="14"/>
  <c r="O69" i="14"/>
  <c r="P69" i="14"/>
  <c r="J70" i="14"/>
  <c r="K70" i="14"/>
  <c r="L70" i="14"/>
  <c r="M70" i="14"/>
  <c r="N70" i="14"/>
  <c r="O70" i="14"/>
  <c r="P70" i="14"/>
  <c r="J71" i="14"/>
  <c r="K71" i="14"/>
  <c r="L71" i="14"/>
  <c r="M71" i="14"/>
  <c r="N71" i="14"/>
  <c r="O71" i="14"/>
  <c r="P71" i="14"/>
  <c r="J72" i="14"/>
  <c r="K72" i="14"/>
  <c r="L72" i="14"/>
  <c r="M72" i="14"/>
  <c r="N72" i="14"/>
  <c r="O72" i="14"/>
  <c r="P72" i="14"/>
  <c r="J73" i="14"/>
  <c r="K73" i="14"/>
  <c r="L73" i="14"/>
  <c r="M73" i="14"/>
  <c r="N73" i="14"/>
  <c r="O73" i="14"/>
  <c r="P73" i="14"/>
  <c r="J74" i="14"/>
  <c r="K74" i="14"/>
  <c r="L74" i="14"/>
  <c r="M74" i="14"/>
  <c r="N74" i="14"/>
  <c r="O74" i="14"/>
  <c r="P74" i="14"/>
  <c r="J75" i="14"/>
  <c r="K75" i="14"/>
  <c r="L75" i="14"/>
  <c r="M75" i="14"/>
  <c r="N75" i="14"/>
  <c r="O75" i="14"/>
  <c r="P75" i="14"/>
  <c r="J76" i="14"/>
  <c r="K76" i="14"/>
  <c r="L76" i="14"/>
  <c r="M76" i="14"/>
  <c r="N76" i="14"/>
  <c r="O76" i="14"/>
  <c r="P76" i="14"/>
  <c r="J77" i="14"/>
  <c r="K77" i="14"/>
  <c r="L77" i="14"/>
  <c r="M77" i="14"/>
  <c r="N77" i="14"/>
  <c r="O77" i="14"/>
  <c r="P77" i="14"/>
  <c r="J78" i="14"/>
  <c r="K78" i="14"/>
  <c r="L78" i="14"/>
  <c r="M78" i="14"/>
  <c r="N78" i="14"/>
  <c r="O78" i="14"/>
  <c r="P78" i="14"/>
  <c r="J79" i="14"/>
  <c r="K79" i="14"/>
  <c r="L79" i="14"/>
  <c r="M79" i="14"/>
  <c r="N79" i="14"/>
  <c r="O79" i="14"/>
  <c r="P79" i="14"/>
  <c r="J80" i="14"/>
  <c r="K80" i="14"/>
  <c r="L80" i="14"/>
  <c r="M80" i="14"/>
  <c r="N80" i="14"/>
  <c r="O80" i="14"/>
  <c r="P80" i="14"/>
  <c r="J81" i="14"/>
  <c r="K81" i="14"/>
  <c r="L81" i="14"/>
  <c r="M81" i="14"/>
  <c r="N81" i="14"/>
  <c r="O81" i="14"/>
  <c r="P81" i="14"/>
  <c r="J82" i="14"/>
  <c r="K82" i="14"/>
  <c r="L82" i="14"/>
  <c r="M82" i="14"/>
  <c r="N82" i="14"/>
  <c r="O82" i="14"/>
  <c r="P82" i="14"/>
  <c r="J83" i="14"/>
  <c r="K83" i="14"/>
  <c r="L83" i="14"/>
  <c r="M83" i="14"/>
  <c r="N83" i="14"/>
  <c r="O83" i="14"/>
  <c r="P83" i="14"/>
  <c r="J84" i="14"/>
  <c r="K84" i="14"/>
  <c r="L84" i="14"/>
  <c r="M84" i="14"/>
  <c r="N84" i="14"/>
  <c r="O84" i="14"/>
  <c r="P84" i="14"/>
  <c r="J85" i="14"/>
  <c r="K85" i="14"/>
  <c r="L85" i="14"/>
  <c r="M85" i="14"/>
  <c r="N85" i="14"/>
  <c r="O85" i="14"/>
  <c r="P85" i="14"/>
  <c r="J86" i="14"/>
  <c r="K86" i="14"/>
  <c r="L86" i="14"/>
  <c r="M86" i="14"/>
  <c r="N86" i="14"/>
  <c r="O86" i="14"/>
  <c r="P86" i="14"/>
  <c r="J87" i="14"/>
  <c r="K87" i="14"/>
  <c r="L87" i="14"/>
  <c r="M87" i="14"/>
  <c r="N87" i="14"/>
  <c r="O87" i="14"/>
  <c r="P87" i="14"/>
  <c r="J88" i="14"/>
  <c r="K88" i="14"/>
  <c r="L88" i="14"/>
  <c r="M88" i="14"/>
  <c r="N88" i="14"/>
  <c r="O88" i="14"/>
  <c r="P88" i="14"/>
  <c r="J89" i="14"/>
  <c r="K89" i="14"/>
  <c r="L89" i="14"/>
  <c r="M89" i="14"/>
  <c r="N89" i="14"/>
  <c r="O89" i="14"/>
  <c r="P89" i="14"/>
  <c r="J90" i="14"/>
  <c r="K90" i="14"/>
  <c r="L90" i="14"/>
  <c r="M90" i="14"/>
  <c r="N90" i="14"/>
  <c r="O90" i="14"/>
  <c r="P90" i="14"/>
  <c r="J91" i="14"/>
  <c r="K91" i="14"/>
  <c r="L91" i="14"/>
  <c r="M91" i="14"/>
  <c r="N91" i="14"/>
  <c r="O91" i="14"/>
  <c r="P91" i="14"/>
  <c r="J92" i="14"/>
  <c r="K92" i="14"/>
  <c r="L92" i="14"/>
  <c r="M92" i="14"/>
  <c r="N92" i="14"/>
  <c r="O92" i="14"/>
  <c r="P92" i="14"/>
  <c r="J93" i="14"/>
  <c r="K93" i="14"/>
  <c r="L93" i="14"/>
  <c r="M93" i="14"/>
  <c r="N93" i="14"/>
  <c r="O93" i="14"/>
  <c r="P93" i="14"/>
  <c r="J94" i="14"/>
  <c r="K94" i="14"/>
  <c r="L94" i="14"/>
  <c r="M94" i="14"/>
  <c r="N94" i="14"/>
  <c r="O94" i="14"/>
  <c r="P94" i="14"/>
  <c r="J95" i="14"/>
  <c r="K95" i="14"/>
  <c r="L95" i="14"/>
  <c r="M95" i="14"/>
  <c r="N95" i="14"/>
  <c r="O95" i="14"/>
  <c r="P95" i="14"/>
  <c r="J96" i="14"/>
  <c r="K96" i="14"/>
  <c r="L96" i="14"/>
  <c r="M96" i="14"/>
  <c r="N96" i="14"/>
  <c r="O96" i="14"/>
  <c r="P96" i="14"/>
  <c r="J97" i="14"/>
  <c r="K97" i="14"/>
  <c r="L97" i="14"/>
  <c r="M97" i="14"/>
  <c r="N97" i="14"/>
  <c r="O97" i="14"/>
  <c r="P97" i="14"/>
  <c r="J98" i="14"/>
  <c r="K98" i="14"/>
  <c r="L98" i="14"/>
  <c r="M98" i="14"/>
  <c r="N98" i="14"/>
  <c r="O98" i="14"/>
  <c r="P98" i="14"/>
  <c r="J99" i="14"/>
  <c r="K99" i="14"/>
  <c r="L99" i="14"/>
  <c r="M99" i="14"/>
  <c r="N99" i="14"/>
  <c r="O99" i="14"/>
  <c r="P99" i="14"/>
  <c r="J100" i="14"/>
  <c r="K100" i="14"/>
  <c r="L100" i="14"/>
  <c r="M100" i="14"/>
  <c r="N100" i="14"/>
  <c r="O100" i="14"/>
  <c r="P100" i="14"/>
  <c r="J101" i="14"/>
  <c r="K101" i="14"/>
  <c r="L101" i="14"/>
  <c r="M101" i="14"/>
  <c r="N101" i="14"/>
  <c r="O101" i="14"/>
  <c r="P101" i="14"/>
  <c r="J102" i="14"/>
  <c r="K102" i="14"/>
  <c r="L102" i="14"/>
  <c r="M102" i="14"/>
  <c r="N102" i="14"/>
  <c r="O102" i="14"/>
  <c r="P102" i="14"/>
  <c r="J103" i="14"/>
  <c r="K103" i="14"/>
  <c r="L103" i="14"/>
  <c r="M103" i="14"/>
  <c r="N103" i="14"/>
  <c r="O103" i="14"/>
  <c r="P103" i="14"/>
  <c r="J104" i="14"/>
  <c r="K104" i="14"/>
  <c r="L104" i="14"/>
  <c r="M104" i="14"/>
  <c r="N104" i="14"/>
  <c r="O104" i="14"/>
  <c r="P104" i="14"/>
  <c r="J105" i="14"/>
  <c r="K105" i="14"/>
  <c r="L105" i="14"/>
  <c r="M105" i="14"/>
  <c r="N105" i="14"/>
  <c r="O105" i="14"/>
  <c r="P105" i="14"/>
  <c r="J106" i="14"/>
  <c r="K106" i="14"/>
  <c r="L106" i="14"/>
  <c r="M106" i="14"/>
  <c r="N106" i="14"/>
  <c r="O106" i="14"/>
  <c r="P106" i="14"/>
  <c r="J107" i="14"/>
  <c r="K107" i="14"/>
  <c r="L107" i="14"/>
  <c r="M107" i="14"/>
  <c r="N107" i="14"/>
  <c r="O107" i="14"/>
  <c r="P107" i="14"/>
  <c r="J108" i="14"/>
  <c r="K108" i="14"/>
  <c r="L108" i="14"/>
  <c r="M108" i="14"/>
  <c r="N108" i="14"/>
  <c r="O108" i="14"/>
  <c r="P108" i="14"/>
  <c r="J109" i="14"/>
  <c r="K109" i="14"/>
  <c r="L109" i="14"/>
  <c r="M109" i="14"/>
  <c r="N109" i="14"/>
  <c r="O109" i="14"/>
  <c r="P109" i="14"/>
  <c r="J110" i="14"/>
  <c r="K110" i="14"/>
  <c r="L110" i="14"/>
  <c r="M110" i="14"/>
  <c r="N110" i="14"/>
  <c r="O110" i="14"/>
  <c r="P110" i="14"/>
  <c r="J111" i="14"/>
  <c r="K111" i="14"/>
  <c r="L111" i="14"/>
  <c r="M111" i="14"/>
  <c r="N111" i="14"/>
  <c r="O111" i="14"/>
  <c r="P111" i="14"/>
  <c r="J112" i="14"/>
  <c r="K112" i="14"/>
  <c r="L112" i="14"/>
  <c r="M112" i="14"/>
  <c r="N112" i="14"/>
  <c r="O112" i="14"/>
  <c r="P112" i="14"/>
  <c r="J113" i="14"/>
  <c r="K113" i="14"/>
  <c r="L113" i="14"/>
  <c r="M113" i="14"/>
  <c r="N113" i="14"/>
  <c r="O113" i="14"/>
  <c r="P113" i="14"/>
  <c r="J114" i="14"/>
  <c r="K114" i="14"/>
  <c r="L114" i="14"/>
  <c r="M114" i="14"/>
  <c r="N114" i="14"/>
  <c r="O114" i="14"/>
  <c r="P114" i="14"/>
  <c r="J115" i="14"/>
  <c r="K115" i="14"/>
  <c r="L115" i="14"/>
  <c r="M115" i="14"/>
  <c r="N115" i="14"/>
  <c r="O115" i="14"/>
  <c r="P115" i="14"/>
  <c r="J116" i="14"/>
  <c r="K116" i="14"/>
  <c r="L116" i="14"/>
  <c r="M116" i="14"/>
  <c r="N116" i="14"/>
  <c r="O116" i="14"/>
  <c r="P116" i="14"/>
  <c r="J117" i="14"/>
  <c r="K117" i="14"/>
  <c r="L117" i="14"/>
  <c r="M117" i="14"/>
  <c r="N117" i="14"/>
  <c r="O117" i="14"/>
  <c r="P117" i="14"/>
  <c r="J118" i="14"/>
  <c r="K118" i="14"/>
  <c r="L118" i="14"/>
  <c r="M118" i="14"/>
  <c r="N118" i="14"/>
  <c r="O118" i="14"/>
  <c r="P118" i="14"/>
  <c r="J119" i="14"/>
  <c r="K119" i="14"/>
  <c r="L119" i="14"/>
  <c r="M119" i="14"/>
  <c r="N119" i="14"/>
  <c r="O119" i="14"/>
  <c r="P119" i="14"/>
  <c r="J120" i="14"/>
  <c r="K120" i="14"/>
  <c r="L120" i="14"/>
  <c r="M120" i="14"/>
  <c r="N120" i="14"/>
  <c r="O120" i="14"/>
  <c r="P120" i="14"/>
  <c r="J121" i="14"/>
  <c r="K121" i="14"/>
  <c r="L121" i="14"/>
  <c r="M121" i="14"/>
  <c r="N121" i="14"/>
  <c r="O121" i="14"/>
  <c r="P121" i="14"/>
  <c r="J122" i="14"/>
  <c r="K122" i="14"/>
  <c r="L122" i="14"/>
  <c r="M122" i="14"/>
  <c r="N122" i="14"/>
  <c r="O122" i="14"/>
  <c r="P122" i="14"/>
  <c r="J123" i="14"/>
  <c r="K123" i="14"/>
  <c r="L123" i="14"/>
  <c r="M123" i="14"/>
  <c r="N123" i="14"/>
  <c r="O123" i="14"/>
  <c r="P123" i="14"/>
  <c r="J124" i="14"/>
  <c r="K124" i="14"/>
  <c r="L124" i="14"/>
  <c r="M124" i="14"/>
  <c r="N124" i="14"/>
  <c r="O124" i="14"/>
  <c r="P124" i="14"/>
  <c r="J125" i="14"/>
  <c r="K125" i="14"/>
  <c r="L125" i="14"/>
  <c r="M125" i="14"/>
  <c r="N125" i="14"/>
  <c r="O125" i="14"/>
  <c r="P125" i="14"/>
  <c r="J126" i="14"/>
  <c r="K126" i="14"/>
  <c r="L126" i="14"/>
  <c r="M126" i="14"/>
  <c r="N126" i="14"/>
  <c r="O126" i="14"/>
  <c r="P126" i="14"/>
  <c r="J127" i="14"/>
  <c r="K127" i="14"/>
  <c r="L127" i="14"/>
  <c r="M127" i="14"/>
  <c r="N127" i="14"/>
  <c r="O127" i="14"/>
  <c r="P127" i="14"/>
  <c r="J128" i="14"/>
  <c r="K128" i="14"/>
  <c r="L128" i="14"/>
  <c r="M128" i="14"/>
  <c r="N128" i="14"/>
  <c r="O128" i="14"/>
  <c r="P128" i="14"/>
  <c r="J129" i="14"/>
  <c r="K129" i="14"/>
  <c r="L129" i="14"/>
  <c r="M129" i="14"/>
  <c r="N129" i="14"/>
  <c r="O129" i="14"/>
  <c r="P129" i="14"/>
  <c r="J130" i="14"/>
  <c r="K130" i="14"/>
  <c r="L130" i="14"/>
  <c r="M130" i="14"/>
  <c r="N130" i="14"/>
  <c r="O130" i="14"/>
  <c r="P130" i="14"/>
  <c r="J131" i="14"/>
  <c r="K131" i="14"/>
  <c r="L131" i="14"/>
  <c r="M131" i="14"/>
  <c r="N131" i="14"/>
  <c r="O131" i="14"/>
  <c r="P131" i="14"/>
  <c r="J132" i="14"/>
  <c r="K132" i="14"/>
  <c r="L132" i="14"/>
  <c r="M132" i="14"/>
  <c r="N132" i="14"/>
  <c r="O132" i="14"/>
  <c r="P132" i="14"/>
  <c r="J133" i="14"/>
  <c r="K133" i="14"/>
  <c r="L133" i="14"/>
  <c r="M133" i="14"/>
  <c r="N133" i="14"/>
  <c r="O133" i="14"/>
  <c r="P133" i="14"/>
  <c r="J134" i="14"/>
  <c r="K134" i="14"/>
  <c r="L134" i="14"/>
  <c r="M134" i="14"/>
  <c r="N134" i="14"/>
  <c r="O134" i="14"/>
  <c r="P134" i="14"/>
  <c r="K3" i="14"/>
  <c r="L3" i="14"/>
  <c r="M3" i="14"/>
  <c r="N3" i="14"/>
  <c r="O3" i="14"/>
  <c r="P3" i="14"/>
  <c r="J3" i="14"/>
  <c r="I3" i="2"/>
  <c r="J3" i="2"/>
  <c r="K3" i="2"/>
  <c r="L3" i="2"/>
  <c r="I4" i="2"/>
  <c r="J4" i="2"/>
  <c r="K4" i="2"/>
  <c r="L4" i="2"/>
  <c r="I5" i="2"/>
  <c r="J5" i="2"/>
  <c r="K5" i="2"/>
  <c r="L5" i="2"/>
  <c r="I6" i="2"/>
  <c r="J6" i="2"/>
  <c r="K6" i="2"/>
  <c r="L6" i="2"/>
  <c r="I7" i="2"/>
  <c r="J7" i="2"/>
  <c r="K7" i="2"/>
  <c r="L7" i="2"/>
  <c r="I8" i="2"/>
  <c r="J8" i="2"/>
  <c r="K8" i="2"/>
  <c r="L8" i="2"/>
  <c r="I9" i="2"/>
  <c r="J9" i="2"/>
  <c r="K9" i="2"/>
  <c r="L9" i="2"/>
  <c r="I10" i="2"/>
  <c r="J10" i="2"/>
  <c r="K10" i="2"/>
  <c r="L10" i="2"/>
  <c r="I11" i="2"/>
  <c r="J11" i="2"/>
  <c r="K11" i="2"/>
  <c r="L11" i="2"/>
  <c r="I12" i="2"/>
  <c r="J12" i="2"/>
  <c r="K12" i="2"/>
  <c r="L12" i="2"/>
  <c r="I13" i="2"/>
  <c r="J13" i="2"/>
  <c r="K13" i="2"/>
  <c r="L13" i="2"/>
  <c r="I14" i="2"/>
  <c r="J14" i="2"/>
  <c r="K14" i="2"/>
  <c r="L14" i="2"/>
  <c r="I15" i="2"/>
  <c r="J15" i="2"/>
  <c r="K15" i="2"/>
  <c r="L15" i="2"/>
  <c r="I16" i="2"/>
  <c r="J16" i="2"/>
  <c r="K16" i="2"/>
  <c r="L16" i="2"/>
  <c r="I17" i="2"/>
  <c r="J17" i="2"/>
  <c r="K17" i="2"/>
  <c r="L17" i="2"/>
  <c r="I18" i="2"/>
  <c r="J18" i="2"/>
  <c r="K18" i="2"/>
  <c r="L18" i="2"/>
  <c r="I19" i="2"/>
  <c r="J19" i="2"/>
  <c r="K19" i="2"/>
  <c r="L19" i="2"/>
  <c r="I20" i="2"/>
  <c r="J20" i="2"/>
  <c r="K20" i="2"/>
  <c r="L20" i="2"/>
  <c r="I21" i="2"/>
  <c r="J21" i="2"/>
  <c r="K21" i="2"/>
  <c r="L21" i="2"/>
  <c r="I22" i="2"/>
  <c r="J22" i="2"/>
  <c r="K22" i="2"/>
  <c r="L22" i="2"/>
  <c r="I23" i="2"/>
  <c r="J23" i="2"/>
  <c r="K23" i="2"/>
  <c r="L23" i="2"/>
  <c r="I24" i="2"/>
  <c r="J24" i="2"/>
  <c r="K24" i="2"/>
  <c r="L24" i="2"/>
  <c r="I25" i="2"/>
  <c r="J25" i="2"/>
  <c r="K25" i="2"/>
  <c r="L25" i="2"/>
  <c r="I26" i="2"/>
  <c r="J26" i="2"/>
  <c r="K26" i="2"/>
  <c r="L26" i="2"/>
  <c r="I27" i="2"/>
  <c r="J27" i="2"/>
  <c r="K27" i="2"/>
  <c r="L27" i="2"/>
  <c r="I28" i="2"/>
  <c r="J28" i="2"/>
  <c r="K28" i="2"/>
  <c r="L28" i="2"/>
  <c r="I29" i="2"/>
  <c r="J29" i="2"/>
  <c r="K29" i="2"/>
  <c r="L29" i="2"/>
  <c r="I30" i="2"/>
  <c r="J30" i="2"/>
  <c r="K30" i="2"/>
  <c r="L30" i="2"/>
  <c r="I31" i="2"/>
  <c r="J31" i="2"/>
  <c r="K31" i="2"/>
  <c r="L31" i="2"/>
  <c r="I32" i="2"/>
  <c r="J32" i="2"/>
  <c r="K32" i="2"/>
  <c r="L32" i="2"/>
  <c r="I33" i="2"/>
  <c r="J33" i="2"/>
  <c r="K33" i="2"/>
  <c r="L33" i="2"/>
  <c r="I34" i="2"/>
  <c r="J34" i="2"/>
  <c r="K34" i="2"/>
  <c r="L34" i="2"/>
  <c r="I35" i="2"/>
  <c r="J35" i="2"/>
  <c r="K35" i="2"/>
  <c r="L35" i="2"/>
  <c r="I36" i="2"/>
  <c r="J36" i="2"/>
  <c r="K36" i="2"/>
  <c r="L36" i="2"/>
  <c r="I37" i="2"/>
  <c r="J37" i="2"/>
  <c r="K37" i="2"/>
  <c r="L37" i="2"/>
  <c r="I38" i="2"/>
  <c r="J38" i="2"/>
  <c r="K38" i="2"/>
  <c r="L38" i="2"/>
  <c r="I39" i="2"/>
  <c r="J39" i="2"/>
  <c r="K39" i="2"/>
  <c r="L39" i="2"/>
  <c r="I40" i="2"/>
  <c r="J40" i="2"/>
  <c r="K40" i="2"/>
  <c r="L40" i="2"/>
  <c r="I41" i="2"/>
  <c r="J41" i="2"/>
  <c r="K41" i="2"/>
  <c r="L41" i="2"/>
  <c r="I42" i="2"/>
  <c r="J42" i="2"/>
  <c r="K42" i="2"/>
  <c r="L42" i="2"/>
  <c r="I43" i="2"/>
  <c r="J43" i="2"/>
  <c r="K43" i="2"/>
  <c r="L43" i="2"/>
  <c r="I44" i="2"/>
  <c r="J44" i="2"/>
  <c r="K44" i="2"/>
  <c r="L44" i="2"/>
  <c r="I45" i="2"/>
  <c r="J45" i="2"/>
  <c r="K45" i="2"/>
  <c r="L45" i="2"/>
  <c r="I46" i="2"/>
  <c r="J46" i="2"/>
  <c r="K46" i="2"/>
  <c r="L46" i="2"/>
  <c r="I47" i="2"/>
  <c r="J47" i="2"/>
  <c r="K47" i="2"/>
  <c r="L47" i="2"/>
  <c r="I48" i="2"/>
  <c r="J48" i="2"/>
  <c r="K48" i="2"/>
  <c r="L48" i="2"/>
  <c r="I49" i="2"/>
  <c r="J49" i="2"/>
  <c r="K49" i="2"/>
  <c r="L49" i="2"/>
  <c r="I50" i="2"/>
  <c r="J50" i="2"/>
  <c r="K50" i="2"/>
  <c r="L50" i="2"/>
  <c r="I51" i="2"/>
  <c r="J51" i="2"/>
  <c r="K51" i="2"/>
  <c r="L51" i="2"/>
  <c r="I52" i="2"/>
  <c r="J52" i="2"/>
  <c r="K52" i="2"/>
  <c r="L52" i="2"/>
  <c r="I53" i="2"/>
  <c r="J53" i="2"/>
  <c r="K53" i="2"/>
  <c r="L53" i="2"/>
  <c r="I54" i="2"/>
  <c r="J54" i="2"/>
  <c r="K54" i="2"/>
  <c r="L54" i="2"/>
  <c r="I55" i="2"/>
  <c r="J55" i="2"/>
  <c r="K55" i="2"/>
  <c r="L55" i="2"/>
  <c r="I56" i="2"/>
  <c r="J56" i="2"/>
  <c r="K56" i="2"/>
  <c r="L56" i="2"/>
  <c r="I57" i="2"/>
  <c r="J57" i="2"/>
  <c r="K57" i="2"/>
  <c r="L57" i="2"/>
  <c r="I58" i="2"/>
  <c r="J58" i="2"/>
  <c r="K58" i="2"/>
  <c r="L58" i="2"/>
  <c r="I59" i="2"/>
  <c r="J59" i="2"/>
  <c r="K59" i="2"/>
  <c r="L59" i="2"/>
  <c r="I60" i="2"/>
  <c r="J60" i="2"/>
  <c r="K60" i="2"/>
  <c r="L60" i="2"/>
  <c r="I61" i="2"/>
  <c r="J61" i="2"/>
  <c r="K61" i="2"/>
  <c r="L61" i="2"/>
  <c r="I62" i="2"/>
  <c r="J62" i="2"/>
  <c r="K62" i="2"/>
  <c r="L62" i="2"/>
  <c r="I63" i="2"/>
  <c r="J63" i="2"/>
  <c r="K63" i="2"/>
  <c r="L63" i="2"/>
  <c r="I64" i="2"/>
  <c r="J64" i="2"/>
  <c r="K64" i="2"/>
  <c r="L64" i="2"/>
  <c r="I65" i="2"/>
  <c r="J65" i="2"/>
  <c r="K65" i="2"/>
  <c r="L65" i="2"/>
  <c r="I66" i="2"/>
  <c r="J66" i="2"/>
  <c r="K66" i="2"/>
  <c r="L66" i="2"/>
  <c r="I67" i="2"/>
  <c r="J67" i="2"/>
  <c r="K67" i="2"/>
  <c r="L67" i="2"/>
  <c r="I68" i="2"/>
  <c r="J68" i="2"/>
  <c r="K68" i="2"/>
  <c r="L68" i="2"/>
  <c r="I69" i="2"/>
  <c r="J69" i="2"/>
  <c r="K69" i="2"/>
  <c r="L69" i="2"/>
  <c r="I70" i="2"/>
  <c r="J70" i="2"/>
  <c r="K70" i="2"/>
  <c r="L70" i="2"/>
  <c r="I71" i="2"/>
  <c r="J71" i="2"/>
  <c r="K71" i="2"/>
  <c r="L71" i="2"/>
  <c r="I72" i="2"/>
  <c r="J72" i="2"/>
  <c r="K72" i="2"/>
  <c r="L72" i="2"/>
  <c r="I73" i="2"/>
  <c r="J73" i="2"/>
  <c r="K73" i="2"/>
  <c r="L73" i="2"/>
  <c r="I74" i="2"/>
  <c r="J74" i="2"/>
  <c r="K74" i="2"/>
  <c r="L74" i="2"/>
  <c r="I75" i="2"/>
  <c r="J75" i="2"/>
  <c r="K75" i="2"/>
  <c r="L75" i="2"/>
  <c r="I76" i="2"/>
  <c r="J76" i="2"/>
  <c r="K76" i="2"/>
  <c r="L76" i="2"/>
  <c r="I77" i="2"/>
  <c r="J77" i="2"/>
  <c r="K77" i="2"/>
  <c r="L77" i="2"/>
  <c r="I78" i="2"/>
  <c r="J78" i="2"/>
  <c r="K78" i="2"/>
  <c r="L78" i="2"/>
  <c r="I79" i="2"/>
  <c r="J79" i="2"/>
  <c r="K79" i="2"/>
  <c r="L79" i="2"/>
  <c r="I80" i="2"/>
  <c r="J80" i="2"/>
  <c r="K80" i="2"/>
  <c r="L80" i="2"/>
  <c r="I81" i="2"/>
  <c r="J81" i="2"/>
  <c r="K81" i="2"/>
  <c r="L81" i="2"/>
  <c r="I82" i="2"/>
  <c r="J82" i="2"/>
  <c r="K82" i="2"/>
  <c r="L82" i="2"/>
  <c r="I83" i="2"/>
  <c r="J83" i="2"/>
  <c r="K83" i="2"/>
  <c r="L83" i="2"/>
  <c r="I84" i="2"/>
  <c r="J84" i="2"/>
  <c r="K84" i="2"/>
  <c r="L84" i="2"/>
  <c r="I85" i="2"/>
  <c r="J85" i="2"/>
  <c r="K85" i="2"/>
  <c r="L85" i="2"/>
  <c r="I86" i="2"/>
  <c r="J86" i="2"/>
  <c r="K86" i="2"/>
  <c r="L86" i="2"/>
  <c r="I87" i="2"/>
  <c r="J87" i="2"/>
  <c r="K87" i="2"/>
  <c r="L87" i="2"/>
  <c r="I88" i="2"/>
  <c r="J88" i="2"/>
  <c r="K88" i="2"/>
  <c r="L88" i="2"/>
  <c r="I89" i="2"/>
  <c r="J89" i="2"/>
  <c r="K89" i="2"/>
  <c r="L89" i="2"/>
  <c r="I90" i="2"/>
  <c r="J90" i="2"/>
  <c r="K90" i="2"/>
  <c r="L90" i="2"/>
  <c r="I91" i="2"/>
  <c r="J91" i="2"/>
  <c r="K91" i="2"/>
  <c r="L91" i="2"/>
  <c r="I92" i="2"/>
  <c r="J92" i="2"/>
  <c r="K92" i="2"/>
  <c r="L92" i="2"/>
  <c r="I93" i="2"/>
  <c r="J93" i="2"/>
  <c r="K93" i="2"/>
  <c r="L93" i="2"/>
  <c r="I94" i="2"/>
  <c r="J94" i="2"/>
  <c r="K94" i="2"/>
  <c r="L94" i="2"/>
  <c r="I95" i="2"/>
  <c r="J95" i="2"/>
  <c r="K95" i="2"/>
  <c r="L95" i="2"/>
  <c r="I96" i="2"/>
  <c r="J96" i="2"/>
  <c r="K96" i="2"/>
  <c r="L96" i="2"/>
  <c r="I97" i="2"/>
  <c r="J97" i="2"/>
  <c r="K97" i="2"/>
  <c r="L97" i="2"/>
  <c r="I98" i="2"/>
  <c r="J98" i="2"/>
  <c r="K98" i="2"/>
  <c r="L98" i="2"/>
  <c r="I99" i="2"/>
  <c r="J99" i="2"/>
  <c r="K99" i="2"/>
  <c r="L99" i="2"/>
  <c r="I100" i="2"/>
  <c r="J100" i="2"/>
  <c r="K100" i="2"/>
  <c r="L100" i="2"/>
  <c r="I101" i="2"/>
  <c r="J101" i="2"/>
  <c r="K101" i="2"/>
  <c r="L101" i="2"/>
  <c r="I102" i="2"/>
  <c r="J102" i="2"/>
  <c r="K102" i="2"/>
  <c r="L102" i="2"/>
  <c r="I103" i="2"/>
  <c r="J103" i="2"/>
  <c r="K103" i="2"/>
  <c r="L103" i="2"/>
  <c r="I104" i="2"/>
  <c r="J104" i="2"/>
  <c r="K104" i="2"/>
  <c r="L104" i="2"/>
  <c r="I105" i="2"/>
  <c r="J105" i="2"/>
  <c r="K105" i="2"/>
  <c r="L105" i="2"/>
  <c r="I106" i="2"/>
  <c r="J106" i="2"/>
  <c r="K106" i="2"/>
  <c r="L106" i="2"/>
  <c r="I107" i="2"/>
  <c r="J107" i="2"/>
  <c r="K107" i="2"/>
  <c r="L107" i="2"/>
  <c r="I108" i="2"/>
  <c r="J108" i="2"/>
  <c r="K108" i="2"/>
  <c r="L108" i="2"/>
  <c r="I109" i="2"/>
  <c r="J109" i="2"/>
  <c r="K109" i="2"/>
  <c r="L109" i="2"/>
  <c r="I110" i="2"/>
  <c r="J110" i="2"/>
  <c r="K110" i="2"/>
  <c r="L110" i="2"/>
  <c r="I111" i="2"/>
  <c r="J111" i="2"/>
  <c r="K111" i="2"/>
  <c r="L111" i="2"/>
  <c r="I112" i="2"/>
  <c r="J112" i="2"/>
  <c r="K112" i="2"/>
  <c r="L112" i="2"/>
  <c r="I113" i="2"/>
  <c r="J113" i="2"/>
  <c r="K113" i="2"/>
  <c r="L113" i="2"/>
  <c r="I114" i="2"/>
  <c r="J114" i="2"/>
  <c r="K114" i="2"/>
  <c r="L114" i="2"/>
  <c r="I115" i="2"/>
  <c r="J115" i="2"/>
  <c r="K115" i="2"/>
  <c r="L115" i="2"/>
  <c r="I116" i="2"/>
  <c r="J116" i="2"/>
  <c r="K116" i="2"/>
  <c r="L116" i="2"/>
  <c r="I117" i="2"/>
  <c r="J117" i="2"/>
  <c r="K117" i="2"/>
  <c r="L117" i="2"/>
  <c r="I118" i="2"/>
  <c r="J118" i="2"/>
  <c r="K118" i="2"/>
  <c r="L118" i="2"/>
  <c r="I119" i="2"/>
  <c r="J119" i="2"/>
  <c r="K119" i="2"/>
  <c r="L119" i="2"/>
  <c r="I120" i="2"/>
  <c r="J120" i="2"/>
  <c r="K120" i="2"/>
  <c r="L120" i="2"/>
  <c r="I121" i="2"/>
  <c r="J121" i="2"/>
  <c r="K121" i="2"/>
  <c r="L121" i="2"/>
  <c r="I122" i="2"/>
  <c r="J122" i="2"/>
  <c r="K122" i="2"/>
  <c r="L122" i="2"/>
  <c r="I123" i="2"/>
  <c r="J123" i="2"/>
  <c r="K123" i="2"/>
  <c r="L123" i="2"/>
  <c r="I124" i="2"/>
  <c r="J124" i="2"/>
  <c r="K124" i="2"/>
  <c r="L124" i="2"/>
  <c r="I125" i="2"/>
  <c r="J125" i="2"/>
  <c r="K125" i="2"/>
  <c r="L125" i="2"/>
  <c r="I126" i="2"/>
  <c r="J126" i="2"/>
  <c r="K126" i="2"/>
  <c r="L126" i="2"/>
  <c r="I127" i="2"/>
  <c r="J127" i="2"/>
  <c r="K127" i="2"/>
  <c r="L127" i="2"/>
  <c r="I128" i="2"/>
  <c r="J128" i="2"/>
  <c r="K128" i="2"/>
  <c r="L128" i="2"/>
  <c r="I129" i="2"/>
  <c r="J129" i="2"/>
  <c r="K129" i="2"/>
  <c r="L129" i="2"/>
  <c r="I130" i="2"/>
  <c r="J130" i="2"/>
  <c r="K130" i="2"/>
  <c r="L130" i="2"/>
  <c r="I131" i="2"/>
  <c r="J131" i="2"/>
  <c r="K131" i="2"/>
  <c r="L131" i="2"/>
  <c r="I132" i="2"/>
  <c r="J132" i="2"/>
  <c r="K132" i="2"/>
  <c r="L132" i="2"/>
  <c r="I133" i="2"/>
  <c r="J133" i="2"/>
  <c r="K133" i="2"/>
  <c r="L133" i="2"/>
  <c r="I134" i="2"/>
  <c r="J134" i="2"/>
  <c r="K134" i="2"/>
  <c r="L134" i="2"/>
  <c r="I135" i="2"/>
  <c r="J135" i="2"/>
  <c r="K135" i="2"/>
  <c r="L135" i="2"/>
  <c r="I136" i="2"/>
  <c r="J136" i="2"/>
  <c r="K136" i="2"/>
  <c r="L136" i="2"/>
  <c r="I137" i="2"/>
  <c r="J137" i="2"/>
  <c r="K137" i="2"/>
  <c r="L137" i="2"/>
  <c r="I138" i="2"/>
  <c r="J138" i="2"/>
  <c r="K138" i="2"/>
  <c r="L138" i="2"/>
  <c r="I139" i="2"/>
  <c r="J139" i="2"/>
  <c r="K139" i="2"/>
  <c r="L139" i="2"/>
  <c r="I140" i="2"/>
  <c r="J140" i="2"/>
  <c r="K140" i="2"/>
  <c r="L140" i="2"/>
  <c r="I141" i="2"/>
  <c r="J141" i="2"/>
  <c r="K141" i="2"/>
  <c r="L141" i="2"/>
  <c r="I142" i="2"/>
  <c r="J142" i="2"/>
  <c r="K142" i="2"/>
  <c r="L142" i="2"/>
  <c r="I143" i="2"/>
  <c r="J143" i="2"/>
  <c r="K143" i="2"/>
  <c r="L143" i="2"/>
  <c r="I144" i="2"/>
  <c r="J144" i="2"/>
  <c r="K144" i="2"/>
  <c r="L144" i="2"/>
  <c r="I145" i="2"/>
  <c r="J145" i="2"/>
  <c r="K145" i="2"/>
  <c r="L145" i="2"/>
  <c r="I146" i="2"/>
  <c r="J146" i="2"/>
  <c r="K146" i="2"/>
  <c r="L146" i="2"/>
  <c r="I147" i="2"/>
  <c r="J147" i="2"/>
  <c r="K147" i="2"/>
  <c r="L147" i="2"/>
  <c r="I148" i="2"/>
  <c r="J148" i="2"/>
  <c r="K148" i="2"/>
  <c r="L148" i="2"/>
  <c r="I149" i="2"/>
  <c r="J149" i="2"/>
  <c r="K149" i="2"/>
  <c r="L149" i="2"/>
  <c r="I150" i="2"/>
  <c r="J150" i="2"/>
  <c r="K150" i="2"/>
  <c r="L150" i="2"/>
  <c r="I151" i="2"/>
  <c r="J151" i="2"/>
  <c r="K151" i="2"/>
  <c r="L151" i="2"/>
  <c r="I152" i="2"/>
  <c r="J152" i="2"/>
  <c r="K152" i="2"/>
  <c r="L152" i="2"/>
  <c r="I153" i="2"/>
  <c r="J153" i="2"/>
  <c r="K153" i="2"/>
  <c r="L153" i="2"/>
  <c r="I154" i="2"/>
  <c r="J154" i="2"/>
  <c r="K154" i="2"/>
  <c r="L154" i="2"/>
  <c r="I155" i="2"/>
  <c r="J155" i="2"/>
  <c r="K155" i="2"/>
  <c r="L155" i="2"/>
  <c r="I156" i="2"/>
  <c r="J156" i="2"/>
  <c r="K156" i="2"/>
  <c r="L156" i="2"/>
  <c r="I157" i="2"/>
  <c r="J157" i="2"/>
  <c r="K157" i="2"/>
  <c r="L157" i="2"/>
  <c r="I158" i="2"/>
  <c r="J158" i="2"/>
  <c r="K158" i="2"/>
  <c r="L158" i="2"/>
  <c r="I159" i="2"/>
  <c r="J159" i="2"/>
  <c r="K159" i="2"/>
  <c r="L159" i="2"/>
  <c r="I160" i="2"/>
  <c r="J160" i="2"/>
  <c r="K160" i="2"/>
  <c r="L160" i="2"/>
  <c r="I161" i="2"/>
  <c r="J161" i="2"/>
  <c r="K161" i="2"/>
  <c r="L161" i="2"/>
  <c r="I162" i="2"/>
  <c r="J162" i="2"/>
  <c r="K162" i="2"/>
  <c r="L162" i="2"/>
  <c r="I163" i="2"/>
  <c r="J163" i="2"/>
  <c r="K163" i="2"/>
  <c r="L163" i="2"/>
  <c r="I164" i="2"/>
  <c r="J164" i="2"/>
  <c r="K164" i="2"/>
  <c r="L164" i="2"/>
  <c r="I165" i="2"/>
  <c r="J165" i="2"/>
  <c r="K165" i="2"/>
  <c r="L165" i="2"/>
  <c r="I166" i="2"/>
  <c r="J166" i="2"/>
  <c r="K166" i="2"/>
  <c r="L166" i="2"/>
  <c r="I167" i="2"/>
  <c r="J167" i="2"/>
  <c r="K167" i="2"/>
  <c r="L167" i="2"/>
  <c r="I168" i="2"/>
  <c r="J168" i="2"/>
  <c r="K168" i="2"/>
  <c r="L168" i="2"/>
  <c r="I169" i="2"/>
  <c r="J169" i="2"/>
  <c r="K169" i="2"/>
  <c r="L169" i="2"/>
  <c r="I170" i="2"/>
  <c r="J170" i="2"/>
  <c r="K170" i="2"/>
  <c r="L170" i="2"/>
  <c r="I171" i="2"/>
  <c r="J171" i="2"/>
  <c r="K171" i="2"/>
  <c r="L171" i="2"/>
  <c r="I172" i="2"/>
  <c r="J172" i="2"/>
  <c r="K172" i="2"/>
  <c r="L172" i="2"/>
  <c r="I173" i="2"/>
  <c r="J173" i="2"/>
  <c r="K173" i="2"/>
  <c r="L173" i="2"/>
  <c r="I174" i="2"/>
  <c r="J174" i="2"/>
  <c r="K174" i="2"/>
  <c r="L174" i="2"/>
  <c r="I175" i="2"/>
  <c r="J175" i="2"/>
  <c r="K175" i="2"/>
  <c r="L175" i="2"/>
  <c r="I176" i="2"/>
  <c r="J176" i="2"/>
  <c r="K176" i="2"/>
  <c r="L176" i="2"/>
  <c r="I177" i="2"/>
  <c r="J177" i="2"/>
  <c r="K177" i="2"/>
  <c r="L177" i="2"/>
  <c r="I178" i="2"/>
  <c r="J178" i="2"/>
  <c r="K178" i="2"/>
  <c r="L178" i="2"/>
  <c r="I179" i="2"/>
  <c r="J179" i="2"/>
  <c r="K179" i="2"/>
  <c r="L179" i="2"/>
  <c r="I180" i="2"/>
  <c r="J180" i="2"/>
  <c r="K180" i="2"/>
  <c r="L180" i="2"/>
  <c r="I181" i="2"/>
  <c r="J181" i="2"/>
  <c r="K181" i="2"/>
  <c r="L181" i="2"/>
  <c r="I182" i="2"/>
  <c r="J182" i="2"/>
  <c r="K182" i="2"/>
  <c r="L182" i="2"/>
  <c r="I183" i="2"/>
  <c r="J183" i="2"/>
  <c r="K183" i="2"/>
  <c r="L183" i="2"/>
  <c r="I184" i="2"/>
  <c r="J184" i="2"/>
  <c r="K184" i="2"/>
  <c r="L184" i="2"/>
  <c r="I185" i="2"/>
  <c r="J185" i="2"/>
  <c r="K185" i="2"/>
  <c r="L185" i="2"/>
  <c r="I186" i="2"/>
  <c r="J186" i="2"/>
  <c r="K186" i="2"/>
  <c r="L186" i="2"/>
  <c r="I187" i="2"/>
  <c r="J187" i="2"/>
  <c r="K187" i="2"/>
  <c r="L187" i="2"/>
  <c r="I188" i="2"/>
  <c r="J188" i="2"/>
  <c r="K188" i="2"/>
  <c r="L188" i="2"/>
  <c r="I189" i="2"/>
  <c r="J189" i="2"/>
  <c r="K189" i="2"/>
  <c r="L189" i="2"/>
  <c r="I190" i="2"/>
  <c r="J190" i="2"/>
  <c r="K190" i="2"/>
  <c r="L190" i="2"/>
  <c r="I191" i="2"/>
  <c r="J191" i="2"/>
  <c r="K191" i="2"/>
  <c r="L191" i="2"/>
  <c r="I192" i="2"/>
  <c r="J192" i="2"/>
  <c r="K192" i="2"/>
  <c r="L192" i="2"/>
  <c r="I193" i="2"/>
  <c r="J193" i="2"/>
  <c r="K193" i="2"/>
  <c r="L193" i="2"/>
  <c r="I194" i="2"/>
  <c r="J194" i="2"/>
  <c r="K194" i="2"/>
  <c r="L194" i="2"/>
  <c r="I195" i="2"/>
  <c r="J195" i="2"/>
  <c r="K195" i="2"/>
  <c r="L195" i="2"/>
  <c r="I196" i="2"/>
  <c r="J196" i="2"/>
  <c r="K196" i="2"/>
  <c r="L196" i="2"/>
  <c r="I197" i="2"/>
  <c r="J197" i="2"/>
  <c r="K197" i="2"/>
  <c r="L197" i="2"/>
  <c r="I198" i="2"/>
  <c r="J198" i="2"/>
  <c r="K198" i="2"/>
  <c r="L198" i="2"/>
  <c r="I199" i="2"/>
  <c r="J199" i="2"/>
  <c r="K199" i="2"/>
  <c r="L199" i="2"/>
  <c r="I200" i="2"/>
  <c r="J200" i="2"/>
  <c r="K200" i="2"/>
  <c r="L200" i="2"/>
  <c r="I201" i="2"/>
  <c r="J201" i="2"/>
  <c r="K201" i="2"/>
  <c r="L201" i="2"/>
  <c r="I202" i="2"/>
  <c r="J202" i="2"/>
  <c r="K202" i="2"/>
  <c r="L202" i="2"/>
  <c r="I203" i="2"/>
  <c r="J203" i="2"/>
  <c r="K203" i="2"/>
  <c r="L203" i="2"/>
  <c r="I204" i="2"/>
  <c r="J204" i="2"/>
  <c r="K204" i="2"/>
  <c r="L204" i="2"/>
  <c r="I205" i="2"/>
  <c r="J205" i="2"/>
  <c r="K205" i="2"/>
  <c r="L205" i="2"/>
  <c r="I206" i="2"/>
  <c r="J206" i="2"/>
  <c r="K206" i="2"/>
  <c r="L206" i="2"/>
  <c r="I207" i="2"/>
  <c r="J207" i="2"/>
  <c r="K207" i="2"/>
  <c r="L207" i="2"/>
  <c r="I208" i="2"/>
  <c r="J208" i="2"/>
  <c r="K208" i="2"/>
  <c r="L208" i="2"/>
  <c r="I209" i="2"/>
  <c r="J209" i="2"/>
  <c r="K209" i="2"/>
  <c r="L209" i="2"/>
  <c r="I210" i="2"/>
  <c r="J210" i="2"/>
  <c r="K210" i="2"/>
  <c r="L210" i="2"/>
  <c r="I211" i="2"/>
  <c r="J211" i="2"/>
  <c r="K211" i="2"/>
  <c r="L211" i="2"/>
  <c r="I212" i="2"/>
  <c r="J212" i="2"/>
  <c r="K212" i="2"/>
  <c r="L212" i="2"/>
  <c r="I213" i="2"/>
  <c r="J213" i="2"/>
  <c r="K213" i="2"/>
  <c r="L213" i="2"/>
  <c r="I214" i="2"/>
  <c r="J214" i="2"/>
  <c r="K214" i="2"/>
  <c r="L214" i="2"/>
  <c r="I215" i="2"/>
  <c r="J215" i="2"/>
  <c r="K215" i="2"/>
  <c r="L215" i="2"/>
  <c r="I216" i="2"/>
  <c r="J216" i="2"/>
  <c r="K216" i="2"/>
  <c r="L216" i="2"/>
  <c r="I217" i="2"/>
  <c r="J217" i="2"/>
  <c r="K217" i="2"/>
  <c r="L217" i="2"/>
  <c r="I218" i="2"/>
  <c r="J218" i="2"/>
  <c r="K218" i="2"/>
  <c r="L218" i="2"/>
  <c r="I219" i="2"/>
  <c r="J219" i="2"/>
  <c r="K219" i="2"/>
  <c r="L219" i="2"/>
  <c r="I220" i="2"/>
  <c r="J220" i="2"/>
  <c r="K220" i="2"/>
  <c r="L220" i="2"/>
  <c r="I221" i="2"/>
  <c r="J221" i="2"/>
  <c r="K221" i="2"/>
  <c r="L221" i="2"/>
  <c r="I222" i="2"/>
  <c r="J222" i="2"/>
  <c r="K222" i="2"/>
  <c r="L222" i="2"/>
  <c r="I223" i="2"/>
  <c r="J223" i="2"/>
  <c r="K223" i="2"/>
  <c r="L223" i="2"/>
  <c r="I224" i="2"/>
  <c r="J224" i="2"/>
  <c r="K224" i="2"/>
  <c r="L224" i="2"/>
  <c r="I225" i="2"/>
  <c r="J225" i="2"/>
  <c r="K225" i="2"/>
  <c r="L225" i="2"/>
  <c r="I226" i="2"/>
  <c r="J226" i="2"/>
  <c r="K226" i="2"/>
  <c r="L226" i="2"/>
  <c r="I227" i="2"/>
  <c r="J227" i="2"/>
  <c r="K227" i="2"/>
  <c r="L227" i="2"/>
  <c r="I228" i="2"/>
  <c r="J228" i="2"/>
  <c r="K228" i="2"/>
  <c r="L228" i="2"/>
  <c r="I229" i="2"/>
  <c r="J229" i="2"/>
  <c r="K229" i="2"/>
  <c r="L229" i="2"/>
  <c r="I230" i="2"/>
  <c r="J230" i="2"/>
  <c r="K230" i="2"/>
  <c r="L230" i="2"/>
  <c r="I231" i="2"/>
  <c r="J231" i="2"/>
  <c r="K231" i="2"/>
  <c r="L231" i="2"/>
  <c r="I232" i="2"/>
  <c r="J232" i="2"/>
  <c r="K232" i="2"/>
  <c r="L232" i="2"/>
  <c r="I233" i="2"/>
  <c r="J233" i="2"/>
  <c r="K233" i="2"/>
  <c r="L233" i="2"/>
  <c r="I234" i="2"/>
  <c r="J234" i="2"/>
  <c r="K234" i="2"/>
  <c r="L234" i="2"/>
  <c r="I235" i="2"/>
  <c r="J235" i="2"/>
  <c r="K235" i="2"/>
  <c r="L235" i="2"/>
  <c r="I236" i="2"/>
  <c r="J236" i="2"/>
  <c r="K236" i="2"/>
  <c r="L236" i="2"/>
  <c r="I237" i="2"/>
  <c r="J237" i="2"/>
  <c r="K237" i="2"/>
  <c r="L237" i="2"/>
  <c r="I238" i="2"/>
  <c r="J238" i="2"/>
  <c r="K238" i="2"/>
  <c r="L238" i="2"/>
  <c r="I239" i="2"/>
  <c r="J239" i="2"/>
  <c r="K239" i="2"/>
  <c r="L239" i="2"/>
  <c r="I240" i="2"/>
  <c r="J240" i="2"/>
  <c r="K240" i="2"/>
  <c r="L240" i="2"/>
  <c r="I241" i="2"/>
  <c r="J241" i="2"/>
  <c r="K241" i="2"/>
  <c r="L241" i="2"/>
  <c r="I242" i="2"/>
  <c r="J242" i="2"/>
  <c r="K242" i="2"/>
  <c r="L242" i="2"/>
  <c r="I243" i="2"/>
  <c r="J243" i="2"/>
  <c r="K243" i="2"/>
  <c r="L243" i="2"/>
  <c r="I244" i="2"/>
  <c r="J244" i="2"/>
  <c r="K244" i="2"/>
  <c r="L244" i="2"/>
  <c r="I245" i="2"/>
  <c r="J245" i="2"/>
  <c r="K245" i="2"/>
  <c r="L245" i="2"/>
  <c r="I246" i="2"/>
  <c r="J246" i="2"/>
  <c r="K246" i="2"/>
  <c r="L246" i="2"/>
  <c r="I247" i="2"/>
  <c r="J247" i="2"/>
  <c r="K247" i="2"/>
  <c r="L247" i="2"/>
  <c r="I248" i="2"/>
  <c r="J248" i="2"/>
  <c r="K248" i="2"/>
  <c r="L248" i="2"/>
  <c r="I249" i="2"/>
  <c r="J249" i="2"/>
  <c r="K249" i="2"/>
  <c r="L249" i="2"/>
  <c r="I250" i="2"/>
  <c r="J250" i="2"/>
  <c r="K250" i="2"/>
  <c r="L250" i="2"/>
  <c r="I251" i="2"/>
  <c r="J251" i="2"/>
  <c r="K251" i="2"/>
  <c r="L251" i="2"/>
  <c r="I252" i="2"/>
  <c r="J252" i="2"/>
  <c r="K252" i="2"/>
  <c r="L252" i="2"/>
  <c r="I253" i="2"/>
  <c r="J253" i="2"/>
  <c r="K253" i="2"/>
  <c r="L253" i="2"/>
  <c r="I254" i="2"/>
  <c r="J254" i="2"/>
  <c r="K254" i="2"/>
  <c r="L254" i="2"/>
  <c r="I255" i="2"/>
  <c r="J255" i="2"/>
  <c r="K255" i="2"/>
  <c r="L255" i="2"/>
  <c r="I256" i="2"/>
  <c r="J256" i="2"/>
  <c r="K256" i="2"/>
  <c r="L256" i="2"/>
  <c r="I257" i="2"/>
  <c r="J257" i="2"/>
  <c r="K257" i="2"/>
  <c r="L257" i="2"/>
  <c r="I258" i="2"/>
  <c r="J258" i="2"/>
  <c r="K258" i="2"/>
  <c r="L258" i="2"/>
  <c r="I259" i="2"/>
  <c r="J259" i="2"/>
  <c r="K259" i="2"/>
  <c r="L259" i="2"/>
  <c r="I260" i="2"/>
  <c r="J260" i="2"/>
  <c r="K260" i="2"/>
  <c r="L260" i="2"/>
  <c r="I261" i="2"/>
  <c r="J261" i="2"/>
  <c r="K261" i="2"/>
  <c r="L261" i="2"/>
  <c r="I262" i="2"/>
  <c r="J262" i="2"/>
  <c r="K262" i="2"/>
  <c r="L262" i="2"/>
  <c r="I263" i="2"/>
  <c r="J263" i="2"/>
  <c r="K263" i="2"/>
  <c r="L263" i="2"/>
  <c r="I264" i="2"/>
  <c r="J264" i="2"/>
  <c r="K264" i="2"/>
  <c r="L264" i="2"/>
  <c r="I265" i="2"/>
  <c r="J265" i="2"/>
  <c r="K265" i="2"/>
  <c r="L265" i="2"/>
  <c r="I266" i="2"/>
  <c r="J266" i="2"/>
  <c r="K266" i="2"/>
  <c r="L266" i="2"/>
  <c r="I267" i="2"/>
  <c r="J267" i="2"/>
  <c r="K267" i="2"/>
  <c r="L267" i="2"/>
  <c r="I268" i="2"/>
  <c r="J268" i="2"/>
  <c r="K268" i="2"/>
  <c r="L268" i="2"/>
  <c r="I269" i="2"/>
  <c r="J269" i="2"/>
  <c r="K269" i="2"/>
  <c r="L269" i="2"/>
  <c r="I270" i="2"/>
  <c r="J270" i="2"/>
  <c r="K270" i="2"/>
  <c r="L270" i="2"/>
  <c r="I271" i="2"/>
  <c r="J271" i="2"/>
  <c r="K271" i="2"/>
  <c r="L271" i="2"/>
  <c r="I272" i="2"/>
  <c r="J272" i="2"/>
  <c r="K272" i="2"/>
  <c r="L272" i="2"/>
  <c r="I273" i="2"/>
  <c r="J273" i="2"/>
  <c r="K273" i="2"/>
  <c r="L273" i="2"/>
  <c r="I274" i="2"/>
  <c r="J274" i="2"/>
  <c r="K274" i="2"/>
  <c r="L274" i="2"/>
  <c r="I275" i="2"/>
  <c r="J275" i="2"/>
  <c r="K275" i="2"/>
  <c r="L275" i="2"/>
  <c r="I276" i="2"/>
  <c r="J276" i="2"/>
  <c r="K276" i="2"/>
  <c r="L276" i="2"/>
  <c r="I277" i="2"/>
  <c r="J277" i="2"/>
  <c r="K277" i="2"/>
  <c r="L277" i="2"/>
  <c r="I278" i="2"/>
  <c r="J278" i="2"/>
  <c r="K278" i="2"/>
  <c r="L278" i="2"/>
  <c r="I279" i="2"/>
  <c r="J279" i="2"/>
  <c r="K279" i="2"/>
  <c r="L279" i="2"/>
  <c r="I280" i="2"/>
  <c r="J280" i="2"/>
  <c r="K280" i="2"/>
  <c r="L280" i="2"/>
  <c r="I281" i="2"/>
  <c r="J281" i="2"/>
  <c r="K281" i="2"/>
  <c r="L281" i="2"/>
  <c r="I282" i="2"/>
  <c r="J282" i="2"/>
  <c r="K282" i="2"/>
  <c r="L282" i="2"/>
  <c r="I283" i="2"/>
  <c r="J283" i="2"/>
  <c r="K283" i="2"/>
  <c r="L283" i="2"/>
  <c r="I284" i="2"/>
  <c r="J284" i="2"/>
  <c r="K284" i="2"/>
  <c r="L284" i="2"/>
  <c r="I285" i="2"/>
  <c r="J285" i="2"/>
  <c r="K285" i="2"/>
  <c r="L285" i="2"/>
  <c r="I286" i="2"/>
  <c r="J286" i="2"/>
  <c r="K286" i="2"/>
  <c r="L286" i="2"/>
  <c r="I287" i="2"/>
  <c r="J287" i="2"/>
  <c r="K287" i="2"/>
  <c r="L287" i="2"/>
  <c r="I288" i="2"/>
  <c r="J288" i="2"/>
  <c r="K288" i="2"/>
  <c r="L288" i="2"/>
  <c r="I289" i="2"/>
  <c r="J289" i="2"/>
  <c r="K289" i="2"/>
  <c r="L289" i="2"/>
  <c r="I290" i="2"/>
  <c r="J290" i="2"/>
  <c r="K290" i="2"/>
  <c r="L290" i="2"/>
  <c r="I291" i="2"/>
  <c r="J291" i="2"/>
  <c r="K291" i="2"/>
  <c r="L291" i="2"/>
  <c r="I292" i="2"/>
  <c r="J292" i="2"/>
  <c r="K292" i="2"/>
  <c r="L292" i="2"/>
  <c r="I293" i="2"/>
  <c r="J293" i="2"/>
  <c r="K293" i="2"/>
  <c r="L293" i="2"/>
  <c r="I294" i="2"/>
  <c r="J294" i="2"/>
  <c r="K294" i="2"/>
  <c r="L294" i="2"/>
  <c r="I295" i="2"/>
  <c r="J295" i="2"/>
  <c r="K295" i="2"/>
  <c r="L295" i="2"/>
  <c r="I296" i="2"/>
  <c r="J296" i="2"/>
  <c r="K296" i="2"/>
  <c r="L296" i="2"/>
  <c r="I297" i="2"/>
  <c r="J297" i="2"/>
  <c r="K297" i="2"/>
  <c r="L297" i="2"/>
  <c r="I298" i="2"/>
  <c r="J298" i="2"/>
  <c r="K298" i="2"/>
  <c r="L298" i="2"/>
  <c r="I299" i="2"/>
  <c r="J299" i="2"/>
  <c r="K299" i="2"/>
  <c r="L299" i="2"/>
  <c r="I300" i="2"/>
  <c r="J300" i="2"/>
  <c r="K300" i="2"/>
  <c r="L300" i="2"/>
  <c r="I301" i="2"/>
  <c r="J301" i="2"/>
  <c r="K301" i="2"/>
  <c r="L301" i="2"/>
  <c r="I302" i="2"/>
  <c r="J302" i="2"/>
  <c r="K302" i="2"/>
  <c r="L302" i="2"/>
  <c r="I303" i="2"/>
  <c r="J303" i="2"/>
  <c r="K303" i="2"/>
  <c r="L303" i="2"/>
  <c r="I304" i="2"/>
  <c r="J304" i="2"/>
  <c r="K304" i="2"/>
  <c r="L304" i="2"/>
  <c r="I305" i="2"/>
  <c r="J305" i="2"/>
  <c r="K305" i="2"/>
  <c r="L305" i="2"/>
  <c r="I306" i="2"/>
  <c r="J306" i="2"/>
  <c r="K306" i="2"/>
  <c r="L306" i="2"/>
  <c r="I307" i="2"/>
  <c r="J307" i="2"/>
  <c r="K307" i="2"/>
  <c r="L307" i="2"/>
  <c r="I308" i="2"/>
  <c r="J308" i="2"/>
  <c r="K308" i="2"/>
  <c r="L308" i="2"/>
  <c r="I309" i="2"/>
  <c r="J309" i="2"/>
  <c r="K309" i="2"/>
  <c r="L309" i="2"/>
  <c r="I310" i="2"/>
  <c r="J310" i="2"/>
  <c r="K310" i="2"/>
  <c r="L310" i="2"/>
  <c r="I311" i="2"/>
  <c r="J311" i="2"/>
  <c r="K311" i="2"/>
  <c r="L311" i="2"/>
  <c r="I312" i="2"/>
  <c r="J312" i="2"/>
  <c r="K312" i="2"/>
  <c r="L312" i="2"/>
  <c r="I313" i="2"/>
  <c r="J313" i="2"/>
  <c r="K313" i="2"/>
  <c r="L313" i="2"/>
  <c r="I314" i="2"/>
  <c r="J314" i="2"/>
  <c r="K314" i="2"/>
  <c r="L314" i="2"/>
  <c r="I315" i="2"/>
  <c r="J315" i="2"/>
  <c r="K315" i="2"/>
  <c r="L315" i="2"/>
  <c r="I316" i="2"/>
  <c r="J316" i="2"/>
  <c r="K316" i="2"/>
  <c r="L316" i="2"/>
  <c r="I317" i="2"/>
  <c r="J317" i="2"/>
  <c r="K317" i="2"/>
  <c r="L317" i="2"/>
  <c r="I318" i="2"/>
  <c r="J318" i="2"/>
  <c r="K318" i="2"/>
  <c r="L318" i="2"/>
  <c r="I319" i="2"/>
  <c r="J319" i="2"/>
  <c r="K319" i="2"/>
  <c r="L319" i="2"/>
  <c r="I320" i="2"/>
  <c r="J320" i="2"/>
  <c r="K320" i="2"/>
  <c r="L320" i="2"/>
  <c r="I321" i="2"/>
  <c r="J321" i="2"/>
  <c r="K321" i="2"/>
  <c r="L321" i="2"/>
  <c r="I322" i="2"/>
  <c r="J322" i="2"/>
  <c r="K322" i="2"/>
  <c r="L322" i="2"/>
  <c r="I323" i="2"/>
  <c r="J323" i="2"/>
  <c r="K323" i="2"/>
  <c r="L323" i="2"/>
  <c r="I324" i="2"/>
  <c r="J324" i="2"/>
  <c r="K324" i="2"/>
  <c r="L324" i="2"/>
  <c r="I325" i="2"/>
  <c r="J325" i="2"/>
  <c r="K325" i="2"/>
  <c r="L325" i="2"/>
  <c r="I326" i="2"/>
  <c r="J326" i="2"/>
  <c r="K326" i="2"/>
  <c r="L326" i="2"/>
  <c r="I327" i="2"/>
  <c r="J327" i="2"/>
  <c r="K327" i="2"/>
  <c r="L327" i="2"/>
  <c r="I328" i="2"/>
  <c r="J328" i="2"/>
  <c r="K328" i="2"/>
  <c r="L328" i="2"/>
  <c r="I329" i="2"/>
  <c r="J329" i="2"/>
  <c r="K329" i="2"/>
  <c r="L329" i="2"/>
  <c r="I330" i="2"/>
  <c r="J330" i="2"/>
  <c r="K330" i="2"/>
  <c r="L330" i="2"/>
  <c r="I331" i="2"/>
  <c r="J331" i="2"/>
  <c r="K331" i="2"/>
  <c r="L331" i="2"/>
  <c r="I332" i="2"/>
  <c r="J332" i="2"/>
  <c r="K332" i="2"/>
  <c r="L332" i="2"/>
  <c r="I333" i="2"/>
  <c r="J333" i="2"/>
  <c r="K333" i="2"/>
  <c r="L333" i="2"/>
  <c r="I334" i="2"/>
  <c r="J334" i="2"/>
  <c r="K334" i="2"/>
  <c r="L334" i="2"/>
  <c r="I335" i="2"/>
  <c r="J335" i="2"/>
  <c r="K335" i="2"/>
  <c r="L335" i="2"/>
  <c r="I336" i="2"/>
  <c r="J336" i="2"/>
  <c r="K336" i="2"/>
  <c r="L336" i="2"/>
  <c r="I337" i="2"/>
  <c r="J337" i="2"/>
  <c r="K337" i="2"/>
  <c r="L337" i="2"/>
  <c r="I338" i="2"/>
  <c r="J338" i="2"/>
  <c r="K338" i="2"/>
  <c r="L338" i="2"/>
  <c r="I339" i="2"/>
  <c r="J339" i="2"/>
  <c r="K339" i="2"/>
  <c r="L339" i="2"/>
  <c r="I340" i="2"/>
  <c r="J340" i="2"/>
  <c r="K340" i="2"/>
  <c r="L340" i="2"/>
  <c r="I341" i="2"/>
  <c r="J341" i="2"/>
  <c r="K341" i="2"/>
  <c r="L341" i="2"/>
  <c r="I342" i="2"/>
  <c r="J342" i="2"/>
  <c r="K342" i="2"/>
  <c r="L342" i="2"/>
  <c r="I343" i="2"/>
  <c r="J343" i="2"/>
  <c r="K343" i="2"/>
  <c r="L343" i="2"/>
  <c r="I344" i="2"/>
  <c r="J344" i="2"/>
  <c r="K344" i="2"/>
  <c r="L344" i="2"/>
  <c r="I345" i="2"/>
  <c r="J345" i="2"/>
  <c r="K345" i="2"/>
  <c r="L345" i="2"/>
  <c r="I346" i="2"/>
  <c r="J346" i="2"/>
  <c r="K346" i="2"/>
  <c r="L346" i="2"/>
  <c r="I347" i="2"/>
  <c r="J347" i="2"/>
  <c r="K347" i="2"/>
  <c r="L347" i="2"/>
  <c r="I348" i="2"/>
  <c r="J348" i="2"/>
  <c r="K348" i="2"/>
  <c r="L348" i="2"/>
  <c r="I349" i="2"/>
  <c r="J349" i="2"/>
  <c r="K349" i="2"/>
  <c r="L349" i="2"/>
  <c r="I350" i="2"/>
  <c r="J350" i="2"/>
  <c r="K350" i="2"/>
  <c r="L350" i="2"/>
  <c r="I351" i="2"/>
  <c r="J351" i="2"/>
  <c r="K351" i="2"/>
  <c r="L351" i="2"/>
  <c r="I352" i="2"/>
  <c r="J352" i="2"/>
  <c r="K352" i="2"/>
  <c r="L352" i="2"/>
  <c r="I353" i="2"/>
  <c r="J353" i="2"/>
  <c r="K353" i="2"/>
  <c r="L353" i="2"/>
  <c r="I354" i="2"/>
  <c r="J354" i="2"/>
  <c r="K354" i="2"/>
  <c r="L354" i="2"/>
  <c r="I355" i="2"/>
  <c r="J355" i="2"/>
  <c r="K355" i="2"/>
  <c r="L355" i="2"/>
  <c r="I356" i="2"/>
  <c r="J356" i="2"/>
  <c r="K356" i="2"/>
  <c r="L356" i="2"/>
  <c r="I357" i="2"/>
  <c r="J357" i="2"/>
  <c r="K357" i="2"/>
  <c r="L357" i="2"/>
  <c r="I358" i="2"/>
  <c r="J358" i="2"/>
  <c r="K358" i="2"/>
  <c r="L358" i="2"/>
  <c r="I359" i="2"/>
  <c r="J359" i="2"/>
  <c r="K359" i="2"/>
  <c r="L359" i="2"/>
  <c r="I360" i="2"/>
  <c r="J360" i="2"/>
  <c r="K360" i="2"/>
  <c r="L360" i="2"/>
  <c r="I361" i="2"/>
  <c r="J361" i="2"/>
  <c r="K361" i="2"/>
  <c r="L361" i="2"/>
  <c r="I362" i="2"/>
  <c r="J362" i="2"/>
  <c r="K362" i="2"/>
  <c r="L362" i="2"/>
  <c r="I363" i="2"/>
  <c r="J363" i="2"/>
  <c r="K363" i="2"/>
  <c r="L363" i="2"/>
  <c r="I364" i="2"/>
  <c r="J364" i="2"/>
  <c r="K364" i="2"/>
  <c r="L364" i="2"/>
  <c r="I365" i="2"/>
  <c r="J365" i="2"/>
  <c r="K365" i="2"/>
  <c r="L365" i="2"/>
  <c r="I366" i="2"/>
  <c r="J366" i="2"/>
  <c r="K366" i="2"/>
  <c r="L366" i="2"/>
  <c r="I367" i="2"/>
  <c r="J367" i="2"/>
  <c r="K367" i="2"/>
  <c r="L367" i="2"/>
  <c r="I368" i="2"/>
  <c r="J368" i="2"/>
  <c r="K368" i="2"/>
  <c r="L368" i="2"/>
  <c r="I369" i="2"/>
  <c r="J369" i="2"/>
  <c r="K369" i="2"/>
  <c r="L369" i="2"/>
  <c r="I370" i="2"/>
  <c r="J370" i="2"/>
  <c r="K370" i="2"/>
  <c r="L370" i="2"/>
  <c r="I371" i="2"/>
  <c r="J371" i="2"/>
  <c r="K371" i="2"/>
  <c r="L371" i="2"/>
  <c r="I372" i="2"/>
  <c r="J372" i="2"/>
  <c r="K372" i="2"/>
  <c r="L372" i="2"/>
  <c r="I373" i="2"/>
  <c r="J373" i="2"/>
  <c r="K373" i="2"/>
  <c r="L373" i="2"/>
  <c r="I374" i="2"/>
  <c r="J374" i="2"/>
  <c r="K374" i="2"/>
  <c r="L374" i="2"/>
  <c r="I375" i="2"/>
  <c r="J375" i="2"/>
  <c r="K375" i="2"/>
  <c r="L375" i="2"/>
  <c r="I376" i="2"/>
  <c r="J376" i="2"/>
  <c r="K376" i="2"/>
  <c r="L376" i="2"/>
  <c r="I377" i="2"/>
  <c r="J377" i="2"/>
  <c r="K377" i="2"/>
  <c r="L377" i="2"/>
  <c r="I378" i="2"/>
  <c r="J378" i="2"/>
  <c r="K378" i="2"/>
  <c r="L378" i="2"/>
  <c r="I379" i="2"/>
  <c r="J379" i="2"/>
  <c r="K379" i="2"/>
  <c r="L379" i="2"/>
  <c r="I380" i="2"/>
  <c r="J380" i="2"/>
  <c r="K380" i="2"/>
  <c r="L380" i="2"/>
  <c r="I381" i="2"/>
  <c r="J381" i="2"/>
  <c r="K381" i="2"/>
  <c r="L381" i="2"/>
  <c r="I382" i="2"/>
  <c r="J382" i="2"/>
  <c r="K382" i="2"/>
  <c r="L382" i="2"/>
  <c r="I383" i="2"/>
  <c r="J383" i="2"/>
  <c r="K383" i="2"/>
  <c r="L383" i="2"/>
  <c r="I384" i="2"/>
  <c r="J384" i="2"/>
  <c r="K384" i="2"/>
  <c r="L384" i="2"/>
  <c r="I385" i="2"/>
  <c r="J385" i="2"/>
  <c r="K385" i="2"/>
  <c r="L385" i="2"/>
  <c r="I386" i="2"/>
  <c r="J386" i="2"/>
  <c r="K386" i="2"/>
  <c r="L386" i="2"/>
  <c r="I387" i="2"/>
  <c r="J387" i="2"/>
  <c r="K387" i="2"/>
  <c r="L387" i="2"/>
  <c r="I388" i="2"/>
  <c r="J388" i="2"/>
  <c r="K388" i="2"/>
  <c r="L388" i="2"/>
  <c r="I389" i="2"/>
  <c r="J389" i="2"/>
  <c r="K389" i="2"/>
  <c r="L389" i="2"/>
  <c r="I390" i="2"/>
  <c r="J390" i="2"/>
  <c r="K390" i="2"/>
  <c r="L390" i="2"/>
  <c r="I391" i="2"/>
  <c r="J391" i="2"/>
  <c r="K391" i="2"/>
  <c r="L391" i="2"/>
  <c r="I392" i="2"/>
  <c r="J392" i="2"/>
  <c r="K392" i="2"/>
  <c r="L392" i="2"/>
  <c r="I393" i="2"/>
  <c r="J393" i="2"/>
  <c r="K393" i="2"/>
  <c r="L393" i="2"/>
  <c r="I394" i="2"/>
  <c r="J394" i="2"/>
  <c r="K394" i="2"/>
  <c r="L394" i="2"/>
  <c r="I395" i="2"/>
  <c r="J395" i="2"/>
  <c r="K395" i="2"/>
  <c r="L395" i="2"/>
  <c r="I396" i="2"/>
  <c r="J396" i="2"/>
  <c r="K396" i="2"/>
  <c r="L396" i="2"/>
  <c r="I397" i="2"/>
  <c r="J397" i="2"/>
  <c r="K397" i="2"/>
  <c r="L397" i="2"/>
  <c r="I398" i="2"/>
  <c r="J398" i="2"/>
  <c r="K398" i="2"/>
  <c r="L398" i="2"/>
  <c r="I399" i="2"/>
  <c r="J399" i="2"/>
  <c r="K399" i="2"/>
  <c r="L399" i="2"/>
  <c r="I400" i="2"/>
  <c r="J400" i="2"/>
  <c r="K400" i="2"/>
  <c r="L400" i="2"/>
  <c r="I401" i="2"/>
  <c r="J401" i="2"/>
  <c r="K401" i="2"/>
  <c r="L401" i="2"/>
  <c r="I402" i="2"/>
  <c r="J402" i="2"/>
  <c r="K402" i="2"/>
  <c r="L402" i="2"/>
  <c r="I403" i="2"/>
  <c r="J403" i="2"/>
  <c r="K403" i="2"/>
  <c r="L403" i="2"/>
  <c r="I404" i="2"/>
  <c r="J404" i="2"/>
  <c r="K404" i="2"/>
  <c r="L404" i="2"/>
  <c r="I405" i="2"/>
  <c r="J405" i="2"/>
  <c r="K405" i="2"/>
  <c r="L405" i="2"/>
  <c r="I406" i="2"/>
  <c r="J406" i="2"/>
  <c r="K406" i="2"/>
  <c r="L406" i="2"/>
  <c r="I407" i="2"/>
  <c r="J407" i="2"/>
  <c r="K407" i="2"/>
  <c r="L407" i="2"/>
  <c r="I408" i="2"/>
  <c r="J408" i="2"/>
  <c r="K408" i="2"/>
  <c r="L408" i="2"/>
  <c r="I409" i="2"/>
  <c r="J409" i="2"/>
  <c r="K409" i="2"/>
  <c r="L409" i="2"/>
  <c r="I410" i="2"/>
  <c r="J410" i="2"/>
  <c r="K410" i="2"/>
  <c r="L410" i="2"/>
  <c r="I411" i="2"/>
  <c r="J411" i="2"/>
  <c r="K411" i="2"/>
  <c r="L411" i="2"/>
  <c r="I412" i="2"/>
  <c r="J412" i="2"/>
  <c r="K412" i="2"/>
  <c r="L412" i="2"/>
  <c r="I413" i="2"/>
  <c r="J413" i="2"/>
  <c r="K413" i="2"/>
  <c r="L413" i="2"/>
  <c r="I414" i="2"/>
  <c r="J414" i="2"/>
  <c r="K414" i="2"/>
  <c r="L414" i="2"/>
  <c r="I415" i="2"/>
  <c r="J415" i="2"/>
  <c r="K415" i="2"/>
  <c r="L415" i="2"/>
  <c r="I416" i="2"/>
  <c r="J416" i="2"/>
  <c r="K416" i="2"/>
  <c r="L416" i="2"/>
  <c r="I417" i="2"/>
  <c r="J417" i="2"/>
  <c r="K417" i="2"/>
  <c r="L417" i="2"/>
  <c r="I418" i="2"/>
  <c r="J418" i="2"/>
  <c r="K418" i="2"/>
  <c r="L418" i="2"/>
  <c r="I419" i="2"/>
  <c r="J419" i="2"/>
  <c r="K419" i="2"/>
  <c r="L419" i="2"/>
  <c r="I420" i="2"/>
  <c r="J420" i="2"/>
  <c r="K420" i="2"/>
  <c r="L420" i="2"/>
  <c r="I421" i="2"/>
  <c r="J421" i="2"/>
  <c r="K421" i="2"/>
  <c r="L421" i="2"/>
  <c r="I422" i="2"/>
  <c r="J422" i="2"/>
  <c r="K422" i="2"/>
  <c r="L422" i="2"/>
  <c r="I423" i="2"/>
  <c r="J423" i="2"/>
  <c r="K423" i="2"/>
  <c r="L423" i="2"/>
  <c r="I424" i="2"/>
  <c r="J424" i="2"/>
  <c r="K424" i="2"/>
  <c r="L424" i="2"/>
  <c r="I425" i="2"/>
  <c r="J425" i="2"/>
  <c r="K425" i="2"/>
  <c r="L425" i="2"/>
  <c r="I426" i="2"/>
  <c r="J426" i="2"/>
  <c r="K426" i="2"/>
  <c r="L426" i="2"/>
  <c r="I427" i="2"/>
  <c r="J427" i="2"/>
  <c r="K427" i="2"/>
  <c r="L427" i="2"/>
  <c r="I428" i="2"/>
  <c r="J428" i="2"/>
  <c r="K428" i="2"/>
  <c r="L428" i="2"/>
  <c r="I429" i="2"/>
  <c r="J429" i="2"/>
  <c r="K429" i="2"/>
  <c r="L429" i="2"/>
  <c r="I430" i="2"/>
  <c r="J430" i="2"/>
  <c r="K430" i="2"/>
  <c r="L430" i="2"/>
  <c r="I431" i="2"/>
  <c r="J431" i="2"/>
  <c r="K431" i="2"/>
  <c r="L431" i="2"/>
  <c r="I432" i="2"/>
  <c r="J432" i="2"/>
  <c r="K432" i="2"/>
  <c r="L432" i="2"/>
  <c r="I433" i="2"/>
  <c r="J433" i="2"/>
  <c r="K433" i="2"/>
  <c r="L433" i="2"/>
  <c r="I434" i="2"/>
  <c r="J434" i="2"/>
  <c r="K434" i="2"/>
  <c r="L434" i="2"/>
  <c r="I435" i="2"/>
  <c r="J435" i="2"/>
  <c r="K435" i="2"/>
  <c r="L435" i="2"/>
  <c r="I436" i="2"/>
  <c r="J436" i="2"/>
  <c r="K436" i="2"/>
  <c r="L436" i="2"/>
  <c r="I437" i="2"/>
  <c r="J437" i="2"/>
  <c r="K437" i="2"/>
  <c r="L437" i="2"/>
  <c r="I438" i="2"/>
  <c r="J438" i="2"/>
  <c r="K438" i="2"/>
  <c r="L438" i="2"/>
  <c r="I439" i="2"/>
  <c r="J439" i="2"/>
  <c r="K439" i="2"/>
  <c r="L439" i="2"/>
  <c r="I440" i="2"/>
  <c r="J440" i="2"/>
  <c r="K440" i="2"/>
  <c r="L440" i="2"/>
  <c r="I441" i="2"/>
  <c r="J441" i="2"/>
  <c r="K441" i="2"/>
  <c r="L441" i="2"/>
  <c r="I442" i="2"/>
  <c r="J442" i="2"/>
  <c r="K442" i="2"/>
  <c r="L442" i="2"/>
  <c r="I443" i="2"/>
  <c r="J443" i="2"/>
  <c r="K443" i="2"/>
  <c r="L443" i="2"/>
  <c r="I444" i="2"/>
  <c r="J444" i="2"/>
  <c r="K444" i="2"/>
  <c r="L444" i="2"/>
  <c r="I445" i="2"/>
  <c r="J445" i="2"/>
  <c r="K445" i="2"/>
  <c r="L445" i="2"/>
  <c r="I446" i="2"/>
  <c r="J446" i="2"/>
  <c r="K446" i="2"/>
  <c r="L446" i="2"/>
  <c r="I447" i="2"/>
  <c r="J447" i="2"/>
  <c r="K447" i="2"/>
  <c r="L447" i="2"/>
  <c r="I448" i="2"/>
  <c r="J448" i="2"/>
  <c r="K448" i="2"/>
  <c r="L448" i="2"/>
  <c r="I449" i="2"/>
  <c r="J449" i="2"/>
  <c r="K449" i="2"/>
  <c r="L449" i="2"/>
  <c r="I450" i="2"/>
  <c r="J450" i="2"/>
  <c r="K450" i="2"/>
  <c r="L450" i="2"/>
  <c r="I451" i="2"/>
  <c r="J451" i="2"/>
  <c r="K451" i="2"/>
  <c r="L451" i="2"/>
  <c r="I452" i="2"/>
  <c r="J452" i="2"/>
  <c r="K452" i="2"/>
  <c r="L452" i="2"/>
  <c r="I453" i="2"/>
  <c r="J453" i="2"/>
  <c r="K453" i="2"/>
  <c r="L453" i="2"/>
  <c r="I454" i="2"/>
  <c r="J454" i="2"/>
  <c r="K454" i="2"/>
  <c r="L454" i="2"/>
  <c r="I455" i="2"/>
  <c r="J455" i="2"/>
  <c r="K455" i="2"/>
  <c r="L455" i="2"/>
  <c r="I456" i="2"/>
  <c r="J456" i="2"/>
  <c r="K456" i="2"/>
  <c r="L456" i="2"/>
  <c r="I457" i="2"/>
  <c r="J457" i="2"/>
  <c r="K457" i="2"/>
  <c r="L457" i="2"/>
  <c r="I458" i="2"/>
  <c r="J458" i="2"/>
  <c r="K458" i="2"/>
  <c r="L458" i="2"/>
  <c r="I459" i="2"/>
  <c r="J459" i="2"/>
  <c r="K459" i="2"/>
  <c r="L459" i="2"/>
  <c r="I460" i="2"/>
  <c r="J460" i="2"/>
  <c r="K460" i="2"/>
  <c r="L460" i="2"/>
  <c r="I461" i="2"/>
  <c r="J461" i="2"/>
  <c r="K461" i="2"/>
  <c r="L461" i="2"/>
  <c r="I462" i="2"/>
  <c r="J462" i="2"/>
  <c r="K462" i="2"/>
  <c r="L462" i="2"/>
  <c r="I463" i="2"/>
  <c r="J463" i="2"/>
  <c r="K463" i="2"/>
  <c r="L463" i="2"/>
  <c r="I464" i="2"/>
  <c r="J464" i="2"/>
  <c r="K464" i="2"/>
  <c r="L464" i="2"/>
  <c r="I465" i="2"/>
  <c r="J465" i="2"/>
  <c r="K465" i="2"/>
  <c r="L465" i="2"/>
  <c r="I466" i="2"/>
  <c r="J466" i="2"/>
  <c r="K466" i="2"/>
  <c r="L466" i="2"/>
  <c r="I467" i="2"/>
  <c r="J467" i="2"/>
  <c r="K467" i="2"/>
  <c r="L467" i="2"/>
  <c r="I468" i="2"/>
  <c r="J468" i="2"/>
  <c r="K468" i="2"/>
  <c r="L468" i="2"/>
  <c r="I469" i="2"/>
  <c r="J469" i="2"/>
  <c r="K469" i="2"/>
  <c r="L469" i="2"/>
  <c r="I470" i="2"/>
  <c r="J470" i="2"/>
  <c r="K470" i="2"/>
  <c r="L470" i="2"/>
  <c r="I471" i="2"/>
  <c r="J471" i="2"/>
  <c r="K471" i="2"/>
  <c r="L471" i="2"/>
  <c r="I472" i="2"/>
  <c r="J472" i="2"/>
  <c r="K472" i="2"/>
  <c r="L472" i="2"/>
  <c r="I473" i="2"/>
  <c r="J473" i="2"/>
  <c r="K473" i="2"/>
  <c r="L473" i="2"/>
  <c r="I474" i="2"/>
  <c r="J474" i="2"/>
  <c r="K474" i="2"/>
  <c r="L474" i="2"/>
  <c r="I475" i="2"/>
  <c r="J475" i="2"/>
  <c r="K475" i="2"/>
  <c r="L475" i="2"/>
  <c r="I476" i="2"/>
  <c r="J476" i="2"/>
  <c r="K476" i="2"/>
  <c r="L476" i="2"/>
  <c r="I477" i="2"/>
  <c r="J477" i="2"/>
  <c r="K477" i="2"/>
  <c r="L477" i="2"/>
  <c r="I478" i="2"/>
  <c r="J478" i="2"/>
  <c r="K478" i="2"/>
  <c r="L478" i="2"/>
  <c r="I479" i="2"/>
  <c r="J479" i="2"/>
  <c r="K479" i="2"/>
  <c r="L479" i="2"/>
  <c r="I480" i="2"/>
  <c r="J480" i="2"/>
  <c r="K480" i="2"/>
  <c r="L480" i="2"/>
  <c r="I481" i="2"/>
  <c r="J481" i="2"/>
  <c r="K481" i="2"/>
  <c r="L481" i="2"/>
  <c r="I482" i="2"/>
  <c r="J482" i="2"/>
  <c r="K482" i="2"/>
  <c r="L482" i="2"/>
  <c r="I483" i="2"/>
  <c r="J483" i="2"/>
  <c r="K483" i="2"/>
  <c r="L483" i="2"/>
  <c r="I484" i="2"/>
  <c r="J484" i="2"/>
  <c r="K484" i="2"/>
  <c r="L484" i="2"/>
  <c r="I485" i="2"/>
  <c r="J485" i="2"/>
  <c r="K485" i="2"/>
  <c r="L485" i="2"/>
  <c r="I486" i="2"/>
  <c r="J486" i="2"/>
  <c r="K486" i="2"/>
  <c r="L486" i="2"/>
  <c r="I487" i="2"/>
  <c r="J487" i="2"/>
  <c r="K487" i="2"/>
  <c r="L487" i="2"/>
  <c r="I488" i="2"/>
  <c r="J488" i="2"/>
  <c r="K488" i="2"/>
  <c r="L488" i="2"/>
  <c r="I489" i="2"/>
  <c r="J489" i="2"/>
  <c r="K489" i="2"/>
  <c r="L489" i="2"/>
  <c r="I490" i="2"/>
  <c r="J490" i="2"/>
  <c r="K490" i="2"/>
  <c r="L490" i="2"/>
  <c r="I491" i="2"/>
  <c r="J491" i="2"/>
  <c r="K491" i="2"/>
  <c r="L491" i="2"/>
  <c r="I492" i="2"/>
  <c r="J492" i="2"/>
  <c r="K492" i="2"/>
  <c r="L492" i="2"/>
  <c r="I493" i="2"/>
  <c r="J493" i="2"/>
  <c r="K493" i="2"/>
  <c r="L493" i="2"/>
  <c r="I494" i="2"/>
  <c r="J494" i="2"/>
  <c r="K494" i="2"/>
  <c r="L494" i="2"/>
  <c r="I495" i="2"/>
  <c r="J495" i="2"/>
  <c r="K495" i="2"/>
  <c r="L495" i="2"/>
  <c r="I496" i="2"/>
  <c r="J496" i="2"/>
  <c r="K496" i="2"/>
  <c r="L496" i="2"/>
  <c r="I497" i="2"/>
  <c r="J497" i="2"/>
  <c r="K497" i="2"/>
  <c r="L497" i="2"/>
  <c r="I498" i="2"/>
  <c r="J498" i="2"/>
  <c r="K498" i="2"/>
  <c r="L498" i="2"/>
  <c r="I499" i="2"/>
  <c r="J499" i="2"/>
  <c r="K499" i="2"/>
  <c r="L499" i="2"/>
  <c r="I500" i="2"/>
  <c r="J500" i="2"/>
  <c r="K500" i="2"/>
  <c r="L500" i="2"/>
  <c r="I501" i="2"/>
  <c r="J501" i="2"/>
  <c r="K501" i="2"/>
  <c r="L501" i="2"/>
  <c r="I502" i="2"/>
  <c r="J502" i="2"/>
  <c r="K502" i="2"/>
  <c r="L502" i="2"/>
  <c r="I503" i="2"/>
  <c r="J503" i="2"/>
  <c r="K503" i="2"/>
  <c r="L503" i="2"/>
  <c r="I504" i="2"/>
  <c r="J504" i="2"/>
  <c r="K504" i="2"/>
  <c r="L504" i="2"/>
  <c r="I505" i="2"/>
  <c r="J505" i="2"/>
  <c r="K505" i="2"/>
  <c r="L505" i="2"/>
  <c r="I506" i="2"/>
  <c r="J506" i="2"/>
  <c r="K506" i="2"/>
  <c r="L506" i="2"/>
  <c r="I507" i="2"/>
  <c r="J507" i="2"/>
  <c r="K507" i="2"/>
  <c r="L507" i="2"/>
  <c r="I508" i="2"/>
  <c r="J508" i="2"/>
  <c r="K508" i="2"/>
  <c r="L508" i="2"/>
  <c r="I509" i="2"/>
  <c r="J509" i="2"/>
  <c r="K509" i="2"/>
  <c r="L509" i="2"/>
  <c r="I510" i="2"/>
  <c r="J510" i="2"/>
  <c r="K510" i="2"/>
  <c r="L510" i="2"/>
  <c r="I511" i="2"/>
  <c r="J511" i="2"/>
  <c r="K511" i="2"/>
  <c r="L511" i="2"/>
  <c r="I512" i="2"/>
  <c r="J512" i="2"/>
  <c r="K512" i="2"/>
  <c r="L512" i="2"/>
  <c r="I513" i="2"/>
  <c r="J513" i="2"/>
  <c r="K513" i="2"/>
  <c r="L513" i="2"/>
  <c r="I514" i="2"/>
  <c r="J514" i="2"/>
  <c r="K514" i="2"/>
  <c r="L514" i="2"/>
  <c r="I515" i="2"/>
  <c r="J515" i="2"/>
  <c r="K515" i="2"/>
  <c r="L515" i="2"/>
  <c r="I516" i="2"/>
  <c r="J516" i="2"/>
  <c r="K516" i="2"/>
  <c r="L516" i="2"/>
  <c r="I517" i="2"/>
  <c r="J517" i="2"/>
  <c r="K517" i="2"/>
  <c r="L517" i="2"/>
  <c r="I518" i="2"/>
  <c r="J518" i="2"/>
  <c r="K518" i="2"/>
  <c r="L518" i="2"/>
  <c r="I519" i="2"/>
  <c r="J519" i="2"/>
  <c r="K519" i="2"/>
  <c r="L519" i="2"/>
  <c r="I520" i="2"/>
  <c r="J520" i="2"/>
  <c r="K520" i="2"/>
  <c r="L520" i="2"/>
  <c r="I521" i="2"/>
  <c r="J521" i="2"/>
  <c r="K521" i="2"/>
  <c r="L521" i="2"/>
  <c r="I522" i="2"/>
  <c r="J522" i="2"/>
  <c r="K522" i="2"/>
  <c r="L522" i="2"/>
  <c r="I523" i="2"/>
  <c r="J523" i="2"/>
  <c r="K523" i="2"/>
  <c r="L523" i="2"/>
  <c r="I524" i="2"/>
  <c r="J524" i="2"/>
  <c r="K524" i="2"/>
  <c r="L524" i="2"/>
  <c r="I525" i="2"/>
  <c r="J525" i="2"/>
  <c r="K525" i="2"/>
  <c r="L525" i="2"/>
  <c r="I526" i="2"/>
  <c r="J526" i="2"/>
  <c r="K526" i="2"/>
  <c r="L526" i="2"/>
  <c r="I527" i="2"/>
  <c r="J527" i="2"/>
  <c r="K527" i="2"/>
  <c r="L527" i="2"/>
  <c r="I528" i="2"/>
  <c r="J528" i="2"/>
  <c r="K528" i="2"/>
  <c r="L528" i="2"/>
  <c r="I529" i="2"/>
  <c r="J529" i="2"/>
  <c r="K529" i="2"/>
  <c r="L529" i="2"/>
  <c r="I530" i="2"/>
  <c r="J530" i="2"/>
  <c r="K530" i="2"/>
  <c r="L530" i="2"/>
  <c r="I531" i="2"/>
  <c r="J531" i="2"/>
  <c r="K531" i="2"/>
  <c r="L531" i="2"/>
  <c r="I532" i="2"/>
  <c r="J532" i="2"/>
  <c r="K532" i="2"/>
  <c r="L532" i="2"/>
  <c r="I533" i="2"/>
  <c r="J533" i="2"/>
  <c r="K533" i="2"/>
  <c r="L533" i="2"/>
  <c r="I534" i="2"/>
  <c r="J534" i="2"/>
  <c r="K534" i="2"/>
  <c r="L534" i="2"/>
  <c r="I535" i="2"/>
  <c r="J535" i="2"/>
  <c r="K535" i="2"/>
  <c r="L535" i="2"/>
  <c r="I536" i="2"/>
  <c r="J536" i="2"/>
  <c r="K536" i="2"/>
  <c r="L536" i="2"/>
  <c r="I537" i="2"/>
  <c r="J537" i="2"/>
  <c r="K537" i="2"/>
  <c r="L537" i="2"/>
  <c r="I538" i="2"/>
  <c r="J538" i="2"/>
  <c r="K538" i="2"/>
  <c r="L538" i="2"/>
  <c r="I539" i="2"/>
  <c r="J539" i="2"/>
  <c r="K539" i="2"/>
  <c r="L539" i="2"/>
  <c r="I540" i="2"/>
  <c r="J540" i="2"/>
  <c r="K540" i="2"/>
  <c r="L540" i="2"/>
  <c r="I541" i="2"/>
  <c r="J541" i="2"/>
  <c r="K541" i="2"/>
  <c r="L541" i="2"/>
  <c r="I542" i="2"/>
  <c r="J542" i="2"/>
  <c r="K542" i="2"/>
  <c r="L542" i="2"/>
  <c r="I543" i="2"/>
  <c r="J543" i="2"/>
  <c r="K543" i="2"/>
  <c r="L543" i="2"/>
  <c r="I544" i="2"/>
  <c r="J544" i="2"/>
  <c r="K544" i="2"/>
  <c r="L544" i="2"/>
  <c r="I545" i="2"/>
  <c r="J545" i="2"/>
  <c r="K545" i="2"/>
  <c r="L545" i="2"/>
  <c r="I546" i="2"/>
  <c r="J546" i="2"/>
  <c r="K546" i="2"/>
  <c r="L546" i="2"/>
  <c r="I547" i="2"/>
  <c r="J547" i="2"/>
  <c r="K547" i="2"/>
  <c r="L547" i="2"/>
  <c r="I548" i="2"/>
  <c r="J548" i="2"/>
  <c r="K548" i="2"/>
  <c r="L548" i="2"/>
  <c r="I549" i="2"/>
  <c r="J549" i="2"/>
  <c r="K549" i="2"/>
  <c r="L549" i="2"/>
  <c r="I550" i="2"/>
  <c r="J550" i="2"/>
  <c r="K550" i="2"/>
  <c r="L550" i="2"/>
  <c r="I551" i="2"/>
  <c r="J551" i="2"/>
  <c r="K551" i="2"/>
  <c r="L551" i="2"/>
  <c r="I552" i="2"/>
  <c r="J552" i="2"/>
  <c r="K552" i="2"/>
  <c r="L552" i="2"/>
  <c r="I553" i="2"/>
  <c r="J553" i="2"/>
  <c r="K553" i="2"/>
  <c r="L553" i="2"/>
  <c r="I554" i="2"/>
  <c r="J554" i="2"/>
  <c r="K554" i="2"/>
  <c r="L554" i="2"/>
  <c r="I555" i="2"/>
  <c r="J555" i="2"/>
  <c r="K555" i="2"/>
  <c r="L555" i="2"/>
  <c r="I556" i="2"/>
  <c r="J556" i="2"/>
  <c r="K556" i="2"/>
  <c r="L556" i="2"/>
  <c r="I557" i="2"/>
  <c r="J557" i="2"/>
  <c r="K557" i="2"/>
  <c r="L557" i="2"/>
  <c r="I558" i="2"/>
  <c r="J558" i="2"/>
  <c r="K558" i="2"/>
  <c r="L558" i="2"/>
  <c r="I559" i="2"/>
  <c r="J559" i="2"/>
  <c r="K559" i="2"/>
  <c r="L559" i="2"/>
  <c r="I560" i="2"/>
  <c r="J560" i="2"/>
  <c r="K560" i="2"/>
  <c r="L560" i="2"/>
  <c r="I561" i="2"/>
  <c r="J561" i="2"/>
  <c r="K561" i="2"/>
  <c r="L561" i="2"/>
  <c r="I562" i="2"/>
  <c r="J562" i="2"/>
  <c r="K562" i="2"/>
  <c r="L562" i="2"/>
  <c r="I563" i="2"/>
  <c r="J563" i="2"/>
  <c r="K563" i="2"/>
  <c r="L563" i="2"/>
  <c r="I564" i="2"/>
  <c r="J564" i="2"/>
  <c r="K564" i="2"/>
  <c r="L564" i="2"/>
  <c r="I565" i="2"/>
  <c r="J565" i="2"/>
  <c r="K565" i="2"/>
  <c r="L565" i="2"/>
  <c r="I566" i="2"/>
  <c r="J566" i="2"/>
  <c r="K566" i="2"/>
  <c r="L566" i="2"/>
  <c r="I567" i="2"/>
  <c r="J567" i="2"/>
  <c r="K567" i="2"/>
  <c r="L567" i="2"/>
  <c r="I568" i="2"/>
  <c r="J568" i="2"/>
  <c r="K568" i="2"/>
  <c r="L568" i="2"/>
  <c r="I569" i="2"/>
  <c r="J569" i="2"/>
  <c r="K569" i="2"/>
  <c r="L569" i="2"/>
  <c r="I570" i="2"/>
  <c r="J570" i="2"/>
  <c r="K570" i="2"/>
  <c r="L570" i="2"/>
  <c r="I571" i="2"/>
  <c r="J571" i="2"/>
  <c r="K571" i="2"/>
  <c r="L571" i="2"/>
  <c r="I572" i="2"/>
  <c r="J572" i="2"/>
  <c r="K572" i="2"/>
  <c r="L572" i="2"/>
  <c r="I573" i="2"/>
  <c r="J573" i="2"/>
  <c r="K573" i="2"/>
  <c r="L573" i="2"/>
  <c r="I574" i="2"/>
  <c r="J574" i="2"/>
  <c r="K574" i="2"/>
  <c r="L574" i="2"/>
  <c r="I575" i="2"/>
  <c r="J575" i="2"/>
  <c r="K575" i="2"/>
  <c r="L575" i="2"/>
  <c r="I576" i="2"/>
  <c r="J576" i="2"/>
  <c r="K576" i="2"/>
  <c r="L576" i="2"/>
  <c r="I577" i="2"/>
  <c r="J577" i="2"/>
  <c r="K577" i="2"/>
  <c r="L577" i="2"/>
  <c r="I578" i="2"/>
  <c r="J578" i="2"/>
  <c r="K578" i="2"/>
  <c r="L578" i="2"/>
  <c r="I579" i="2"/>
  <c r="J579" i="2"/>
  <c r="K579" i="2"/>
  <c r="L579" i="2"/>
  <c r="I580" i="2"/>
  <c r="J580" i="2"/>
  <c r="K580" i="2"/>
  <c r="L580" i="2"/>
  <c r="I581" i="2"/>
  <c r="J581" i="2"/>
  <c r="K581" i="2"/>
  <c r="L581" i="2"/>
  <c r="I582" i="2"/>
  <c r="J582" i="2"/>
  <c r="K582" i="2"/>
  <c r="L582" i="2"/>
  <c r="I583" i="2"/>
  <c r="J583" i="2"/>
  <c r="K583" i="2"/>
  <c r="L583" i="2"/>
  <c r="I584" i="2"/>
  <c r="J584" i="2"/>
  <c r="K584" i="2"/>
  <c r="L584" i="2"/>
  <c r="I585" i="2"/>
  <c r="J585" i="2"/>
  <c r="K585" i="2"/>
  <c r="L585" i="2"/>
  <c r="I586" i="2"/>
  <c r="J586" i="2"/>
  <c r="K586" i="2"/>
  <c r="L586" i="2"/>
  <c r="I587" i="2"/>
  <c r="J587" i="2"/>
  <c r="K587" i="2"/>
  <c r="L587" i="2"/>
  <c r="I588" i="2"/>
  <c r="J588" i="2"/>
  <c r="K588" i="2"/>
  <c r="L588" i="2"/>
  <c r="I589" i="2"/>
  <c r="J589" i="2"/>
  <c r="K589" i="2"/>
  <c r="L589" i="2"/>
  <c r="I590" i="2"/>
  <c r="J590" i="2"/>
  <c r="K590" i="2"/>
  <c r="L590" i="2"/>
  <c r="I591" i="2"/>
  <c r="J591" i="2"/>
  <c r="K591" i="2"/>
  <c r="L591" i="2"/>
  <c r="I592" i="2"/>
  <c r="J592" i="2"/>
  <c r="K592" i="2"/>
  <c r="L592" i="2"/>
  <c r="I593" i="2"/>
  <c r="J593" i="2"/>
  <c r="K593" i="2"/>
  <c r="L593" i="2"/>
  <c r="I594" i="2"/>
  <c r="J594" i="2"/>
  <c r="K594" i="2"/>
  <c r="L594" i="2"/>
  <c r="I595" i="2"/>
  <c r="J595" i="2"/>
  <c r="K595" i="2"/>
  <c r="L595" i="2"/>
  <c r="I596" i="2"/>
  <c r="J596" i="2"/>
  <c r="K596" i="2"/>
  <c r="L596" i="2"/>
  <c r="I597" i="2"/>
  <c r="J597" i="2"/>
  <c r="K597" i="2"/>
  <c r="L597" i="2"/>
  <c r="I598" i="2"/>
  <c r="J598" i="2"/>
  <c r="K598" i="2"/>
  <c r="L598" i="2"/>
  <c r="I599" i="2"/>
  <c r="J599" i="2"/>
  <c r="K599" i="2"/>
  <c r="L599" i="2"/>
  <c r="I600" i="2"/>
  <c r="J600" i="2"/>
  <c r="K600" i="2"/>
  <c r="L600" i="2"/>
  <c r="I601" i="2"/>
  <c r="J601" i="2"/>
  <c r="K601" i="2"/>
  <c r="L601" i="2"/>
  <c r="I602" i="2"/>
  <c r="J602" i="2"/>
  <c r="K602" i="2"/>
  <c r="L602" i="2"/>
  <c r="I603" i="2"/>
  <c r="J603" i="2"/>
  <c r="K603" i="2"/>
  <c r="L603" i="2"/>
  <c r="I604" i="2"/>
  <c r="J604" i="2"/>
  <c r="K604" i="2"/>
  <c r="L604" i="2"/>
  <c r="I605" i="2"/>
  <c r="J605" i="2"/>
  <c r="K605" i="2"/>
  <c r="L605" i="2"/>
  <c r="I606" i="2"/>
  <c r="J606" i="2"/>
  <c r="K606" i="2"/>
  <c r="L606" i="2"/>
  <c r="I607" i="2"/>
  <c r="J607" i="2"/>
  <c r="K607" i="2"/>
  <c r="L607" i="2"/>
  <c r="I608" i="2"/>
  <c r="J608" i="2"/>
  <c r="K608" i="2"/>
  <c r="L608" i="2"/>
  <c r="I609" i="2"/>
  <c r="J609" i="2"/>
  <c r="K609" i="2"/>
  <c r="L609" i="2"/>
  <c r="I610" i="2"/>
  <c r="J610" i="2"/>
  <c r="K610" i="2"/>
  <c r="L610" i="2"/>
  <c r="I611" i="2"/>
  <c r="J611" i="2"/>
  <c r="K611" i="2"/>
  <c r="L611" i="2"/>
  <c r="I612" i="2"/>
  <c r="J612" i="2"/>
  <c r="K612" i="2"/>
  <c r="L612" i="2"/>
  <c r="I613" i="2"/>
  <c r="J613" i="2"/>
  <c r="K613" i="2"/>
  <c r="L613" i="2"/>
  <c r="I614" i="2"/>
  <c r="J614" i="2"/>
  <c r="K614" i="2"/>
  <c r="L614" i="2"/>
  <c r="I615" i="2"/>
  <c r="J615" i="2"/>
  <c r="K615" i="2"/>
  <c r="L615" i="2"/>
  <c r="I616" i="2"/>
  <c r="J616" i="2"/>
  <c r="K616" i="2"/>
  <c r="L616" i="2"/>
  <c r="I617" i="2"/>
  <c r="J617" i="2"/>
  <c r="K617" i="2"/>
  <c r="L617" i="2"/>
  <c r="I618" i="2"/>
  <c r="J618" i="2"/>
  <c r="K618" i="2"/>
  <c r="L618" i="2"/>
  <c r="I619" i="2"/>
  <c r="J619" i="2"/>
  <c r="K619" i="2"/>
  <c r="L619" i="2"/>
  <c r="I620" i="2"/>
  <c r="J620" i="2"/>
  <c r="K620" i="2"/>
  <c r="L620" i="2"/>
  <c r="I621" i="2"/>
  <c r="J621" i="2"/>
  <c r="K621" i="2"/>
  <c r="L621" i="2"/>
  <c r="I622" i="2"/>
  <c r="J622" i="2"/>
  <c r="K622" i="2"/>
  <c r="L622" i="2"/>
  <c r="I623" i="2"/>
  <c r="J623" i="2"/>
  <c r="K623" i="2"/>
  <c r="L623" i="2"/>
  <c r="I624" i="2"/>
  <c r="J624" i="2"/>
  <c r="K624" i="2"/>
  <c r="L624" i="2"/>
  <c r="I625" i="2"/>
  <c r="J625" i="2"/>
  <c r="K625" i="2"/>
  <c r="L625" i="2"/>
  <c r="I626" i="2"/>
  <c r="J626" i="2"/>
  <c r="K626" i="2"/>
  <c r="L626" i="2"/>
  <c r="I627" i="2"/>
  <c r="J627" i="2"/>
  <c r="K627" i="2"/>
  <c r="L627" i="2"/>
  <c r="I628" i="2"/>
  <c r="J628" i="2"/>
  <c r="K628" i="2"/>
  <c r="L628" i="2"/>
  <c r="I629" i="2"/>
  <c r="J629" i="2"/>
  <c r="K629" i="2"/>
  <c r="L629" i="2"/>
  <c r="I630" i="2"/>
  <c r="J630" i="2"/>
  <c r="K630" i="2"/>
  <c r="L630" i="2"/>
  <c r="I631" i="2"/>
  <c r="J631" i="2"/>
  <c r="K631" i="2"/>
  <c r="L631" i="2"/>
  <c r="I632" i="2"/>
  <c r="J632" i="2"/>
  <c r="K632" i="2"/>
  <c r="L632" i="2"/>
  <c r="I633" i="2"/>
  <c r="J633" i="2"/>
  <c r="K633" i="2"/>
  <c r="L633" i="2"/>
  <c r="I634" i="2"/>
  <c r="J634" i="2"/>
  <c r="K634" i="2"/>
  <c r="L634" i="2"/>
  <c r="I635" i="2"/>
  <c r="J635" i="2"/>
  <c r="K635" i="2"/>
  <c r="L635" i="2"/>
  <c r="I636" i="2"/>
  <c r="J636" i="2"/>
  <c r="K636" i="2"/>
  <c r="L636" i="2"/>
  <c r="I637" i="2"/>
  <c r="J637" i="2"/>
  <c r="K637" i="2"/>
  <c r="L637" i="2"/>
  <c r="I638" i="2"/>
  <c r="J638" i="2"/>
  <c r="K638" i="2"/>
  <c r="L638" i="2"/>
  <c r="I639" i="2"/>
  <c r="J639" i="2"/>
  <c r="K639" i="2"/>
  <c r="L639" i="2"/>
  <c r="I640" i="2"/>
  <c r="J640" i="2"/>
  <c r="K640" i="2"/>
  <c r="L640" i="2"/>
  <c r="I641" i="2"/>
  <c r="J641" i="2"/>
  <c r="K641" i="2"/>
  <c r="L641" i="2"/>
  <c r="I642" i="2"/>
  <c r="J642" i="2"/>
  <c r="K642" i="2"/>
  <c r="L642" i="2"/>
  <c r="I643" i="2"/>
  <c r="J643" i="2"/>
  <c r="K643" i="2"/>
  <c r="L643" i="2"/>
  <c r="I644" i="2"/>
  <c r="J644" i="2"/>
  <c r="K644" i="2"/>
  <c r="L644" i="2"/>
  <c r="I645" i="2"/>
  <c r="J645" i="2"/>
  <c r="K645" i="2"/>
  <c r="L645" i="2"/>
  <c r="I646" i="2"/>
  <c r="J646" i="2"/>
  <c r="K646" i="2"/>
  <c r="L646" i="2"/>
  <c r="I647" i="2"/>
  <c r="J647" i="2"/>
  <c r="K647" i="2"/>
  <c r="L647" i="2"/>
  <c r="I648" i="2"/>
  <c r="J648" i="2"/>
  <c r="K648" i="2"/>
  <c r="L648" i="2"/>
  <c r="I649" i="2"/>
  <c r="J649" i="2"/>
  <c r="K649" i="2"/>
  <c r="L649" i="2"/>
  <c r="I650" i="2"/>
  <c r="J650" i="2"/>
  <c r="K650" i="2"/>
  <c r="L650" i="2"/>
  <c r="I651" i="2"/>
  <c r="J651" i="2"/>
  <c r="K651" i="2"/>
  <c r="L651" i="2"/>
  <c r="I652" i="2"/>
  <c r="J652" i="2"/>
  <c r="K652" i="2"/>
  <c r="L652" i="2"/>
  <c r="I653" i="2"/>
  <c r="J653" i="2"/>
  <c r="K653" i="2"/>
  <c r="L653" i="2"/>
  <c r="I654" i="2"/>
  <c r="J654" i="2"/>
  <c r="K654" i="2"/>
  <c r="L654" i="2"/>
  <c r="I655" i="2"/>
  <c r="J655" i="2"/>
  <c r="K655" i="2"/>
  <c r="L655" i="2"/>
  <c r="I656" i="2"/>
  <c r="J656" i="2"/>
  <c r="K656" i="2"/>
  <c r="L656" i="2"/>
  <c r="I657" i="2"/>
  <c r="J657" i="2"/>
  <c r="K657" i="2"/>
  <c r="L657" i="2"/>
  <c r="I658" i="2"/>
  <c r="J658" i="2"/>
  <c r="K658" i="2"/>
  <c r="L658" i="2"/>
  <c r="I659" i="2"/>
  <c r="J659" i="2"/>
  <c r="K659" i="2"/>
  <c r="L659" i="2"/>
  <c r="I660" i="2"/>
  <c r="J660" i="2"/>
  <c r="K660" i="2"/>
  <c r="L660" i="2"/>
  <c r="I661" i="2"/>
  <c r="J661" i="2"/>
  <c r="K661" i="2"/>
  <c r="L661" i="2"/>
  <c r="I662" i="2"/>
  <c r="J662" i="2"/>
  <c r="K662" i="2"/>
  <c r="L662" i="2"/>
  <c r="I663" i="2"/>
  <c r="J663" i="2"/>
  <c r="K663" i="2"/>
  <c r="L663" i="2"/>
  <c r="I664" i="2"/>
  <c r="J664" i="2"/>
  <c r="K664" i="2"/>
  <c r="L664" i="2"/>
  <c r="I665" i="2"/>
  <c r="J665" i="2"/>
  <c r="K665" i="2"/>
  <c r="L665" i="2"/>
  <c r="I666" i="2"/>
  <c r="J666" i="2"/>
  <c r="K666" i="2"/>
  <c r="L666" i="2"/>
  <c r="I667" i="2"/>
  <c r="J667" i="2"/>
  <c r="K667" i="2"/>
  <c r="L667" i="2"/>
  <c r="I668" i="2"/>
  <c r="J668" i="2"/>
  <c r="K668" i="2"/>
  <c r="L668" i="2"/>
  <c r="I669" i="2"/>
  <c r="J669" i="2"/>
  <c r="K669" i="2"/>
  <c r="L669" i="2"/>
  <c r="I670" i="2"/>
  <c r="J670" i="2"/>
  <c r="K670" i="2"/>
  <c r="L670" i="2"/>
  <c r="I671" i="2"/>
  <c r="J671" i="2"/>
  <c r="K671" i="2"/>
  <c r="L671" i="2"/>
  <c r="I672" i="2"/>
  <c r="J672" i="2"/>
  <c r="K672" i="2"/>
  <c r="L672" i="2"/>
  <c r="I673" i="2"/>
  <c r="J673" i="2"/>
  <c r="K673" i="2"/>
  <c r="L673" i="2"/>
  <c r="I674" i="2"/>
  <c r="J674" i="2"/>
  <c r="K674" i="2"/>
  <c r="L674" i="2"/>
  <c r="I675" i="2"/>
  <c r="J675" i="2"/>
  <c r="K675" i="2"/>
  <c r="L675" i="2"/>
  <c r="I676" i="2"/>
  <c r="J676" i="2"/>
  <c r="K676" i="2"/>
  <c r="L676" i="2"/>
  <c r="I677" i="2"/>
  <c r="J677" i="2"/>
  <c r="K677" i="2"/>
  <c r="L677" i="2"/>
  <c r="I678" i="2"/>
  <c r="J678" i="2"/>
  <c r="K678" i="2"/>
  <c r="L678" i="2"/>
  <c r="I679" i="2"/>
  <c r="J679" i="2"/>
  <c r="K679" i="2"/>
  <c r="L679" i="2"/>
  <c r="I680" i="2"/>
  <c r="J680" i="2"/>
  <c r="K680" i="2"/>
  <c r="L680" i="2"/>
  <c r="I681" i="2"/>
  <c r="J681" i="2"/>
  <c r="K681" i="2"/>
  <c r="L681" i="2"/>
  <c r="I682" i="2"/>
  <c r="J682" i="2"/>
  <c r="K682" i="2"/>
  <c r="L682" i="2"/>
  <c r="I683" i="2"/>
  <c r="J683" i="2"/>
  <c r="K683" i="2"/>
  <c r="L683" i="2"/>
  <c r="I684" i="2"/>
  <c r="J684" i="2"/>
  <c r="K684" i="2"/>
  <c r="L684" i="2"/>
  <c r="I685" i="2"/>
  <c r="J685" i="2"/>
  <c r="K685" i="2"/>
  <c r="L685" i="2"/>
  <c r="I686" i="2"/>
  <c r="J686" i="2"/>
  <c r="K686" i="2"/>
  <c r="L686" i="2"/>
  <c r="I687" i="2"/>
  <c r="J687" i="2"/>
  <c r="K687" i="2"/>
  <c r="L687" i="2"/>
  <c r="I688" i="2"/>
  <c r="J688" i="2"/>
  <c r="K688" i="2"/>
  <c r="L688" i="2"/>
  <c r="I689" i="2"/>
  <c r="J689" i="2"/>
  <c r="K689" i="2"/>
  <c r="L689" i="2"/>
  <c r="I690" i="2"/>
  <c r="J690" i="2"/>
  <c r="K690" i="2"/>
  <c r="L690" i="2"/>
  <c r="I691" i="2"/>
  <c r="J691" i="2"/>
  <c r="K691" i="2"/>
  <c r="L691" i="2"/>
  <c r="I692" i="2"/>
  <c r="J692" i="2"/>
  <c r="K692" i="2"/>
  <c r="L692" i="2"/>
  <c r="I693" i="2"/>
  <c r="J693" i="2"/>
  <c r="K693" i="2"/>
  <c r="L693" i="2"/>
  <c r="I694" i="2"/>
  <c r="J694" i="2"/>
  <c r="K694" i="2"/>
  <c r="L694" i="2"/>
  <c r="I695" i="2"/>
  <c r="J695" i="2"/>
  <c r="K695" i="2"/>
  <c r="L695" i="2"/>
  <c r="I696" i="2"/>
  <c r="J696" i="2"/>
  <c r="K696" i="2"/>
  <c r="L696" i="2"/>
  <c r="I697" i="2"/>
  <c r="J697" i="2"/>
  <c r="K697" i="2"/>
  <c r="L697" i="2"/>
  <c r="I698" i="2"/>
  <c r="J698" i="2"/>
  <c r="K698" i="2"/>
  <c r="L698" i="2"/>
  <c r="I699" i="2"/>
  <c r="J699" i="2"/>
  <c r="K699" i="2"/>
  <c r="L699" i="2"/>
  <c r="I700" i="2"/>
  <c r="J700" i="2"/>
  <c r="K700" i="2"/>
  <c r="L700" i="2"/>
  <c r="I701" i="2"/>
  <c r="J701" i="2"/>
  <c r="K701" i="2"/>
  <c r="L701" i="2"/>
  <c r="I702" i="2"/>
  <c r="J702" i="2"/>
  <c r="K702" i="2"/>
  <c r="L702" i="2"/>
  <c r="I703" i="2"/>
  <c r="J703" i="2"/>
  <c r="K703" i="2"/>
  <c r="L703" i="2"/>
  <c r="I704" i="2"/>
  <c r="J704" i="2"/>
  <c r="K704" i="2"/>
  <c r="L704" i="2"/>
  <c r="I705" i="2"/>
  <c r="J705" i="2"/>
  <c r="K705" i="2"/>
  <c r="L705" i="2"/>
  <c r="I706" i="2"/>
  <c r="J706" i="2"/>
  <c r="K706" i="2"/>
  <c r="L706" i="2"/>
  <c r="I707" i="2"/>
  <c r="J707" i="2"/>
  <c r="K707" i="2"/>
  <c r="L707" i="2"/>
  <c r="I708" i="2"/>
  <c r="J708" i="2"/>
  <c r="K708" i="2"/>
  <c r="L708" i="2"/>
  <c r="L2" i="2"/>
  <c r="K2" i="2"/>
  <c r="J2" i="2"/>
  <c r="I2" i="2"/>
  <c r="M173" i="2" l="1"/>
  <c r="N173" i="2" s="1"/>
  <c r="M41" i="2"/>
  <c r="O41" i="2" s="1"/>
  <c r="M17" i="2"/>
  <c r="N17" i="2" s="1"/>
  <c r="M5" i="2"/>
  <c r="N5" i="2" s="1"/>
  <c r="M56" i="2"/>
  <c r="N56" i="2" s="1"/>
  <c r="M548" i="2"/>
  <c r="N548" i="2" s="1"/>
  <c r="M524" i="2"/>
  <c r="O524" i="2" s="1"/>
  <c r="M494" i="2"/>
  <c r="O494" i="2" s="1"/>
  <c r="M491" i="2"/>
  <c r="N491" i="2" s="1"/>
  <c r="M488" i="2"/>
  <c r="O488" i="2" s="1"/>
  <c r="M476" i="2"/>
  <c r="N476" i="2" s="1"/>
  <c r="M449" i="2"/>
  <c r="O449" i="2" s="1"/>
  <c r="M446" i="2"/>
  <c r="N446" i="2" s="1"/>
  <c r="M443" i="2"/>
  <c r="O443" i="2" s="1"/>
  <c r="M236" i="2"/>
  <c r="N236" i="2" s="1"/>
  <c r="M224" i="2"/>
  <c r="N224" i="2" s="1"/>
  <c r="M221" i="2"/>
  <c r="N221" i="2" s="1"/>
  <c r="M215" i="2"/>
  <c r="N215" i="2" s="1"/>
  <c r="M212" i="2"/>
  <c r="N212" i="2" s="1"/>
  <c r="M206" i="2"/>
  <c r="O206" i="2" s="1"/>
  <c r="M185" i="2"/>
  <c r="N185" i="2" s="1"/>
  <c r="M179" i="2"/>
  <c r="N179" i="2" s="1"/>
  <c r="M176" i="2"/>
  <c r="O176" i="2" s="1"/>
  <c r="M585" i="2"/>
  <c r="O585" i="2" s="1"/>
  <c r="M414" i="2"/>
  <c r="N414" i="2" s="1"/>
  <c r="M411" i="2"/>
  <c r="N411" i="2" s="1"/>
  <c r="M408" i="2"/>
  <c r="N408" i="2" s="1"/>
  <c r="M405" i="2"/>
  <c r="N405" i="2" s="1"/>
  <c r="M396" i="2"/>
  <c r="N396" i="2" s="1"/>
  <c r="M393" i="2"/>
  <c r="N393" i="2" s="1"/>
  <c r="M378" i="2"/>
  <c r="O378" i="2" s="1"/>
  <c r="M375" i="2"/>
  <c r="N375" i="2" s="1"/>
  <c r="M372" i="2"/>
  <c r="N372" i="2" s="1"/>
  <c r="M369" i="2"/>
  <c r="N369" i="2" s="1"/>
  <c r="M363" i="2"/>
  <c r="N363" i="2" s="1"/>
  <c r="M598" i="2"/>
  <c r="N598" i="2" s="1"/>
  <c r="M138" i="2"/>
  <c r="O138" i="2" s="1"/>
  <c r="M126" i="2"/>
  <c r="O126" i="2" s="1"/>
  <c r="M120" i="2"/>
  <c r="N120" i="2" s="1"/>
  <c r="M117" i="2"/>
  <c r="N117" i="2" s="1"/>
  <c r="M111" i="2"/>
  <c r="N111" i="2" s="1"/>
  <c r="M48" i="2"/>
  <c r="O48" i="2" s="1"/>
  <c r="M45" i="2"/>
  <c r="O45" i="2" s="1"/>
  <c r="M39" i="2"/>
  <c r="N39" i="2" s="1"/>
  <c r="M12" i="2"/>
  <c r="N12" i="2" s="1"/>
  <c r="M430" i="2"/>
  <c r="N430" i="2" s="1"/>
  <c r="M681" i="2"/>
  <c r="N681" i="2" s="1"/>
  <c r="M660" i="2"/>
  <c r="O660" i="2" s="1"/>
  <c r="M654" i="2"/>
  <c r="O654" i="2" s="1"/>
  <c r="M143" i="2"/>
  <c r="N143" i="2" s="1"/>
  <c r="M223" i="2"/>
  <c r="O223" i="2" s="1"/>
  <c r="M217" i="2"/>
  <c r="O217" i="2" s="1"/>
  <c r="M214" i="2"/>
  <c r="N214" i="2" s="1"/>
  <c r="M205" i="2"/>
  <c r="O205" i="2" s="1"/>
  <c r="M707" i="2"/>
  <c r="O707" i="2" s="1"/>
  <c r="M638" i="2"/>
  <c r="N638" i="2" s="1"/>
  <c r="M600" i="2"/>
  <c r="N600" i="2" s="1"/>
  <c r="M597" i="2"/>
  <c r="N597" i="2" s="1"/>
  <c r="M594" i="2"/>
  <c r="O594" i="2" s="1"/>
  <c r="M357" i="2"/>
  <c r="N357" i="2" s="1"/>
  <c r="M213" i="2"/>
  <c r="O213" i="2" s="1"/>
  <c r="M637" i="2"/>
  <c r="N637" i="2" s="1"/>
  <c r="M614" i="2"/>
  <c r="N614" i="2" s="1"/>
  <c r="M602" i="2"/>
  <c r="N602" i="2" s="1"/>
  <c r="M593" i="2"/>
  <c r="O593" i="2" s="1"/>
  <c r="M537" i="2"/>
  <c r="O537" i="2" s="1"/>
  <c r="M501" i="2"/>
  <c r="N501" i="2" s="1"/>
  <c r="M495" i="2"/>
  <c r="N495" i="2" s="1"/>
  <c r="M164" i="2"/>
  <c r="N164" i="2" s="1"/>
  <c r="M650" i="2"/>
  <c r="N650" i="2" s="1"/>
  <c r="M647" i="2"/>
  <c r="N647" i="2" s="1"/>
  <c r="M641" i="2"/>
  <c r="O641" i="2" s="1"/>
  <c r="M247" i="2"/>
  <c r="O247" i="2" s="1"/>
  <c r="M244" i="2"/>
  <c r="O244" i="2" s="1"/>
  <c r="M582" i="2"/>
  <c r="N582" i="2" s="1"/>
  <c r="M579" i="2"/>
  <c r="N579" i="2" s="1"/>
  <c r="M577" i="2"/>
  <c r="N577" i="2" s="1"/>
  <c r="M574" i="2"/>
  <c r="N574" i="2" s="1"/>
  <c r="M658" i="2"/>
  <c r="O658" i="2" s="1"/>
  <c r="M303" i="2"/>
  <c r="N303" i="2" s="1"/>
  <c r="M246" i="2"/>
  <c r="N246" i="2" s="1"/>
  <c r="M240" i="2"/>
  <c r="N240" i="2" s="1"/>
  <c r="M9" i="2"/>
  <c r="N9" i="2" s="1"/>
  <c r="M486" i="2"/>
  <c r="N486" i="2" s="1"/>
  <c r="M480" i="2"/>
  <c r="N480" i="2" s="1"/>
  <c r="M444" i="2"/>
  <c r="N444" i="2" s="1"/>
  <c r="M541" i="2"/>
  <c r="N541" i="2" s="1"/>
  <c r="M529" i="2"/>
  <c r="N529" i="2" s="1"/>
  <c r="M161" i="2"/>
  <c r="N161" i="2" s="1"/>
  <c r="M158" i="2"/>
  <c r="N158" i="2" s="1"/>
  <c r="M152" i="2"/>
  <c r="O152" i="2" s="1"/>
  <c r="M149" i="2"/>
  <c r="O149" i="2" s="1"/>
  <c r="M137" i="2"/>
  <c r="N137" i="2" s="1"/>
  <c r="M131" i="2"/>
  <c r="N131" i="2" s="1"/>
  <c r="M128" i="2"/>
  <c r="N128" i="2" s="1"/>
  <c r="M125" i="2"/>
  <c r="N125" i="2" s="1"/>
  <c r="M110" i="2"/>
  <c r="N110" i="2" s="1"/>
  <c r="M107" i="2"/>
  <c r="N107" i="2" s="1"/>
  <c r="M104" i="2"/>
  <c r="N104" i="2" s="1"/>
  <c r="M101" i="2"/>
  <c r="N101" i="2" s="1"/>
  <c r="M92" i="2"/>
  <c r="N92" i="2" s="1"/>
  <c r="M74" i="2"/>
  <c r="N74" i="2" s="1"/>
  <c r="M71" i="2"/>
  <c r="N71" i="2" s="1"/>
  <c r="M68" i="2"/>
  <c r="N68" i="2" s="1"/>
  <c r="M65" i="2"/>
  <c r="N65" i="2" s="1"/>
  <c r="M62" i="2"/>
  <c r="N62" i="2" s="1"/>
  <c r="M342" i="2"/>
  <c r="N342" i="2" s="1"/>
  <c r="M252" i="2"/>
  <c r="O252" i="2" s="1"/>
  <c r="M522" i="2"/>
  <c r="N522" i="2" s="1"/>
  <c r="M436" i="2"/>
  <c r="N436" i="2" s="1"/>
  <c r="M425" i="2"/>
  <c r="N425" i="2" s="1"/>
  <c r="M404" i="2"/>
  <c r="N404" i="2" s="1"/>
  <c r="M386" i="2"/>
  <c r="N386" i="2" s="1"/>
  <c r="M383" i="2"/>
  <c r="N383" i="2" s="1"/>
  <c r="M380" i="2"/>
  <c r="N380" i="2" s="1"/>
  <c r="M377" i="2"/>
  <c r="N377" i="2" s="1"/>
  <c r="M359" i="2"/>
  <c r="N359" i="2" s="1"/>
  <c r="M228" i="2"/>
  <c r="N228" i="2" s="1"/>
  <c r="M225" i="2"/>
  <c r="N225" i="2" s="1"/>
  <c r="M204" i="2"/>
  <c r="O204" i="2" s="1"/>
  <c r="M180" i="2"/>
  <c r="N180" i="2" s="1"/>
  <c r="M572" i="2"/>
  <c r="N572" i="2" s="1"/>
  <c r="M569" i="2"/>
  <c r="N569" i="2" s="1"/>
  <c r="M566" i="2"/>
  <c r="N566" i="2" s="1"/>
  <c r="M551" i="2"/>
  <c r="N551" i="2" s="1"/>
  <c r="M341" i="2"/>
  <c r="O341" i="2" s="1"/>
  <c r="M332" i="2"/>
  <c r="N332" i="2" s="1"/>
  <c r="M168" i="2"/>
  <c r="N168" i="2" s="1"/>
  <c r="M165" i="2"/>
  <c r="O165" i="2" s="1"/>
  <c r="M668" i="2"/>
  <c r="N668" i="2" s="1"/>
  <c r="M545" i="2"/>
  <c r="O545" i="2" s="1"/>
  <c r="M518" i="2"/>
  <c r="N518" i="2" s="1"/>
  <c r="M509" i="2"/>
  <c r="N509" i="2" s="1"/>
  <c r="M627" i="2"/>
  <c r="N627" i="2" s="1"/>
  <c r="M624" i="2"/>
  <c r="N624" i="2" s="1"/>
  <c r="M615" i="2"/>
  <c r="N615" i="2" s="1"/>
  <c r="M612" i="2"/>
  <c r="N612" i="2" s="1"/>
  <c r="M609" i="2"/>
  <c r="N609" i="2" s="1"/>
  <c r="M606" i="2"/>
  <c r="O606" i="2" s="1"/>
  <c r="M182" i="2"/>
  <c r="O182" i="2" s="1"/>
  <c r="M170" i="2"/>
  <c r="O170" i="2" s="1"/>
  <c r="M470" i="2"/>
  <c r="N470" i="2" s="1"/>
  <c r="M706" i="2"/>
  <c r="O706" i="2" s="1"/>
  <c r="M618" i="2"/>
  <c r="O618" i="2" s="1"/>
  <c r="M708" i="2"/>
  <c r="N708" i="2" s="1"/>
  <c r="M705" i="2"/>
  <c r="N705" i="2" s="1"/>
  <c r="M699" i="2"/>
  <c r="N699" i="2" s="1"/>
  <c r="M696" i="2"/>
  <c r="N696" i="2" s="1"/>
  <c r="M690" i="2"/>
  <c r="N690" i="2" s="1"/>
  <c r="M687" i="2"/>
  <c r="O687" i="2" s="1"/>
  <c r="M684" i="2"/>
  <c r="O684" i="2" s="1"/>
  <c r="M530" i="2"/>
  <c r="N530" i="2" s="1"/>
  <c r="M515" i="2"/>
  <c r="N515" i="2" s="1"/>
  <c r="M439" i="2"/>
  <c r="N439" i="2" s="1"/>
  <c r="M291" i="2"/>
  <c r="M285" i="2"/>
  <c r="N285" i="2" s="1"/>
  <c r="M249" i="2"/>
  <c r="O249" i="2" s="1"/>
  <c r="M235" i="2"/>
  <c r="O235" i="2" s="1"/>
  <c r="M232" i="2"/>
  <c r="O232" i="2" s="1"/>
  <c r="M226" i="2"/>
  <c r="O226" i="2" s="1"/>
  <c r="M153" i="2"/>
  <c r="O153" i="2" s="1"/>
  <c r="M150" i="2"/>
  <c r="N150" i="2" s="1"/>
  <c r="M144" i="2"/>
  <c r="N144" i="2" s="1"/>
  <c r="M53" i="2"/>
  <c r="N53" i="2" s="1"/>
  <c r="M38" i="2"/>
  <c r="N38" i="2" s="1"/>
  <c r="M35" i="2"/>
  <c r="N35" i="2" s="1"/>
  <c r="M32" i="2"/>
  <c r="N32" i="2" s="1"/>
  <c r="M29" i="2"/>
  <c r="N29" i="2" s="1"/>
  <c r="M26" i="2"/>
  <c r="O26" i="2" s="1"/>
  <c r="M20" i="2"/>
  <c r="N20" i="2" s="1"/>
  <c r="M407" i="2"/>
  <c r="O407" i="2" s="1"/>
  <c r="M196" i="2"/>
  <c r="O196" i="2" s="1"/>
  <c r="M190" i="2"/>
  <c r="O190" i="2" s="1"/>
  <c r="M187" i="2"/>
  <c r="O187" i="2" s="1"/>
  <c r="M461" i="2"/>
  <c r="O461" i="2" s="1"/>
  <c r="M371" i="2"/>
  <c r="N371" i="2" s="1"/>
  <c r="M435" i="2"/>
  <c r="O435" i="2" s="1"/>
  <c r="M677" i="2"/>
  <c r="N677" i="2" s="1"/>
  <c r="M555" i="2"/>
  <c r="N555" i="2" s="1"/>
  <c r="M552" i="2"/>
  <c r="N552" i="2" s="1"/>
  <c r="M549" i="2"/>
  <c r="O549" i="2" s="1"/>
  <c r="M429" i="2"/>
  <c r="O429" i="2" s="1"/>
  <c r="M424" i="2"/>
  <c r="N424" i="2" s="1"/>
  <c r="M421" i="2"/>
  <c r="O421" i="2" s="1"/>
  <c r="M222" i="2"/>
  <c r="O222" i="2" s="1"/>
  <c r="M219" i="2"/>
  <c r="N219" i="2" s="1"/>
  <c r="M216" i="2"/>
  <c r="O216" i="2" s="1"/>
  <c r="M140" i="2"/>
  <c r="N140" i="2" s="1"/>
  <c r="M84" i="2"/>
  <c r="N84" i="2" s="1"/>
  <c r="M653" i="2"/>
  <c r="O653" i="2" s="1"/>
  <c r="M616" i="2"/>
  <c r="N616" i="2" s="1"/>
  <c r="M540" i="2"/>
  <c r="N540" i="2" s="1"/>
  <c r="M340" i="2"/>
  <c r="N340" i="2" s="1"/>
  <c r="M334" i="2"/>
  <c r="N334" i="2" s="1"/>
  <c r="M328" i="2"/>
  <c r="N328" i="2" s="1"/>
  <c r="M322" i="2"/>
  <c r="O322" i="2" s="1"/>
  <c r="M319" i="2"/>
  <c r="N319" i="2" s="1"/>
  <c r="M316" i="2"/>
  <c r="N316" i="2" s="1"/>
  <c r="M304" i="2"/>
  <c r="N304" i="2" s="1"/>
  <c r="M242" i="2"/>
  <c r="N242" i="2" s="1"/>
  <c r="M201" i="2"/>
  <c r="N201" i="2" s="1"/>
  <c r="M195" i="2"/>
  <c r="N195" i="2" s="1"/>
  <c r="M186" i="2"/>
  <c r="N186" i="2" s="1"/>
  <c r="M519" i="2"/>
  <c r="N519" i="2" s="1"/>
  <c r="M301" i="2"/>
  <c r="O301" i="2" s="1"/>
  <c r="M66" i="2"/>
  <c r="N66" i="2" s="1"/>
  <c r="M63" i="2"/>
  <c r="O63" i="2" s="1"/>
  <c r="M57" i="2"/>
  <c r="O57" i="2" s="1"/>
  <c r="M507" i="2"/>
  <c r="N507" i="2" s="1"/>
  <c r="M504" i="2"/>
  <c r="N504" i="2" s="1"/>
  <c r="M98" i="2"/>
  <c r="N98" i="2" s="1"/>
  <c r="M6" i="2"/>
  <c r="O6" i="2" s="1"/>
  <c r="M3" i="2"/>
  <c r="N3" i="2" s="1"/>
  <c r="M389" i="2"/>
  <c r="N389" i="2" s="1"/>
  <c r="M151" i="2"/>
  <c r="O151" i="2" s="1"/>
  <c r="M113" i="2"/>
  <c r="O113" i="2" s="1"/>
  <c r="M700" i="2"/>
  <c r="O700" i="2" s="1"/>
  <c r="M474" i="2"/>
  <c r="N474" i="2" s="1"/>
  <c r="M450" i="2"/>
  <c r="N450" i="2" s="1"/>
  <c r="M333" i="2"/>
  <c r="O333" i="2" s="1"/>
  <c r="M330" i="2"/>
  <c r="N330" i="2" s="1"/>
  <c r="M321" i="2"/>
  <c r="O321" i="2" s="1"/>
  <c r="M197" i="2"/>
  <c r="O197" i="2" s="1"/>
  <c r="M194" i="2"/>
  <c r="N194" i="2" s="1"/>
  <c r="M191" i="2"/>
  <c r="N191" i="2" s="1"/>
  <c r="M188" i="2"/>
  <c r="O188" i="2" s="1"/>
  <c r="M171" i="2"/>
  <c r="N171" i="2" s="1"/>
  <c r="M142" i="2"/>
  <c r="O142" i="2" s="1"/>
  <c r="M89" i="2"/>
  <c r="O89" i="2" s="1"/>
  <c r="M77" i="2"/>
  <c r="N77" i="2" s="1"/>
  <c r="M591" i="2"/>
  <c r="N591" i="2" s="1"/>
  <c r="M238" i="2"/>
  <c r="O238" i="2" s="1"/>
  <c r="M703" i="2"/>
  <c r="O703" i="2" s="1"/>
  <c r="M697" i="2"/>
  <c r="O697" i="2" s="1"/>
  <c r="M694" i="2"/>
  <c r="O694" i="2" s="1"/>
  <c r="M685" i="2"/>
  <c r="N685" i="2" s="1"/>
  <c r="M639" i="2"/>
  <c r="N639" i="2" s="1"/>
  <c r="M588" i="2"/>
  <c r="N588" i="2" s="1"/>
  <c r="M575" i="2"/>
  <c r="N575" i="2" s="1"/>
  <c r="M513" i="2"/>
  <c r="O513" i="2" s="1"/>
  <c r="M510" i="2"/>
  <c r="N510" i="2" s="1"/>
  <c r="M479" i="2"/>
  <c r="O479" i="2" s="1"/>
  <c r="M464" i="2"/>
  <c r="O464" i="2" s="1"/>
  <c r="M442" i="2"/>
  <c r="N442" i="2" s="1"/>
  <c r="M367" i="2"/>
  <c r="N367" i="2" s="1"/>
  <c r="M358" i="2"/>
  <c r="N358" i="2" s="1"/>
  <c r="M273" i="2"/>
  <c r="M267" i="2"/>
  <c r="N267" i="2" s="1"/>
  <c r="M241" i="2"/>
  <c r="O241" i="2" s="1"/>
  <c r="M210" i="2"/>
  <c r="N210" i="2" s="1"/>
  <c r="M202" i="2"/>
  <c r="O202" i="2" s="1"/>
  <c r="M200" i="2"/>
  <c r="O200" i="2" s="1"/>
  <c r="M174" i="2"/>
  <c r="O174" i="2" s="1"/>
  <c r="M169" i="2"/>
  <c r="N169" i="2" s="1"/>
  <c r="M86" i="2"/>
  <c r="O86" i="2" s="1"/>
  <c r="M83" i="2"/>
  <c r="N83" i="2" s="1"/>
  <c r="M80" i="2"/>
  <c r="O80" i="2" s="1"/>
  <c r="M14" i="2"/>
  <c r="N14" i="2" s="1"/>
  <c r="M11" i="2"/>
  <c r="N11" i="2" s="1"/>
  <c r="M8" i="2"/>
  <c r="N8" i="2" s="1"/>
  <c r="M560" i="2"/>
  <c r="O560" i="2" s="1"/>
  <c r="M534" i="2"/>
  <c r="N534" i="2" s="1"/>
  <c r="M531" i="2"/>
  <c r="N531" i="2" s="1"/>
  <c r="M526" i="2"/>
  <c r="O526" i="2" s="1"/>
  <c r="M498" i="2"/>
  <c r="N498" i="2" s="1"/>
  <c r="M390" i="2"/>
  <c r="N390" i="2" s="1"/>
  <c r="M387" i="2"/>
  <c r="O387" i="2" s="1"/>
  <c r="M355" i="2"/>
  <c r="N355" i="2" s="1"/>
  <c r="M349" i="2"/>
  <c r="N349" i="2" s="1"/>
  <c r="M427" i="2"/>
  <c r="N427" i="2" s="1"/>
  <c r="M163" i="2"/>
  <c r="O163" i="2" s="1"/>
  <c r="M360" i="2"/>
  <c r="N360" i="2" s="1"/>
  <c r="M154" i="2"/>
  <c r="O154" i="2" s="1"/>
  <c r="M134" i="2"/>
  <c r="O134" i="2" s="1"/>
  <c r="M59" i="2"/>
  <c r="N59" i="2" s="1"/>
  <c r="M678" i="2"/>
  <c r="O678" i="2" s="1"/>
  <c r="M672" i="2"/>
  <c r="N672" i="2" s="1"/>
  <c r="M669" i="2"/>
  <c r="N669" i="2" s="1"/>
  <c r="M652" i="2"/>
  <c r="O652" i="2" s="1"/>
  <c r="M601" i="2"/>
  <c r="N601" i="2" s="1"/>
  <c r="M542" i="2"/>
  <c r="O542" i="2" s="1"/>
  <c r="M528" i="2"/>
  <c r="O528" i="2" s="1"/>
  <c r="M506" i="2"/>
  <c r="N506" i="2" s="1"/>
  <c r="M489" i="2"/>
  <c r="N489" i="2" s="1"/>
  <c r="M432" i="2"/>
  <c r="O432" i="2" s="1"/>
  <c r="M419" i="2"/>
  <c r="O419" i="2" s="1"/>
  <c r="M416" i="2"/>
  <c r="N416" i="2" s="1"/>
  <c r="M413" i="2"/>
  <c r="N413" i="2" s="1"/>
  <c r="M410" i="2"/>
  <c r="N410" i="2" s="1"/>
  <c r="M354" i="2"/>
  <c r="N354" i="2" s="1"/>
  <c r="M351" i="2"/>
  <c r="N351" i="2" s="1"/>
  <c r="M345" i="2"/>
  <c r="N345" i="2" s="1"/>
  <c r="M248" i="2"/>
  <c r="N248" i="2" s="1"/>
  <c r="M102" i="2"/>
  <c r="N102" i="2" s="1"/>
  <c r="M99" i="2"/>
  <c r="N99" i="2" s="1"/>
  <c r="M93" i="2"/>
  <c r="O93" i="2" s="1"/>
  <c r="M30" i="2"/>
  <c r="N30" i="2" s="1"/>
  <c r="M27" i="2"/>
  <c r="N27" i="2" s="1"/>
  <c r="M24" i="2"/>
  <c r="N24" i="2" s="1"/>
  <c r="M21" i="2"/>
  <c r="N21" i="2" s="1"/>
  <c r="M666" i="2"/>
  <c r="O666" i="2" s="1"/>
  <c r="M663" i="2"/>
  <c r="N663" i="2" s="1"/>
  <c r="M571" i="2"/>
  <c r="N571" i="2" s="1"/>
  <c r="M568" i="2"/>
  <c r="N568" i="2" s="1"/>
  <c r="M565" i="2"/>
  <c r="N565" i="2" s="1"/>
  <c r="M536" i="2"/>
  <c r="O536" i="2" s="1"/>
  <c r="M533" i="2"/>
  <c r="N533" i="2" s="1"/>
  <c r="M500" i="2"/>
  <c r="N500" i="2" s="1"/>
  <c r="M401" i="2"/>
  <c r="N401" i="2" s="1"/>
  <c r="M398" i="2"/>
  <c r="O398" i="2" s="1"/>
  <c r="M395" i="2"/>
  <c r="N395" i="2" s="1"/>
  <c r="M392" i="2"/>
  <c r="N392" i="2" s="1"/>
  <c r="M245" i="2"/>
  <c r="N245" i="2" s="1"/>
  <c r="M237" i="2"/>
  <c r="N237" i="2" s="1"/>
  <c r="M234" i="2"/>
  <c r="N234" i="2" s="1"/>
  <c r="M220" i="2"/>
  <c r="N220" i="2" s="1"/>
  <c r="M203" i="2"/>
  <c r="O203" i="2" s="1"/>
  <c r="M162" i="2"/>
  <c r="N162" i="2" s="1"/>
  <c r="M122" i="2"/>
  <c r="O122" i="2" s="1"/>
  <c r="M119" i="2"/>
  <c r="N119" i="2" s="1"/>
  <c r="M116" i="2"/>
  <c r="N116" i="2" s="1"/>
  <c r="M50" i="2"/>
  <c r="N50" i="2" s="1"/>
  <c r="M47" i="2"/>
  <c r="N47" i="2" s="1"/>
  <c r="M44" i="2"/>
  <c r="N44" i="2" s="1"/>
  <c r="M374" i="2"/>
  <c r="N374" i="2" s="1"/>
  <c r="M701" i="2"/>
  <c r="N701" i="2" s="1"/>
  <c r="M695" i="2"/>
  <c r="O695" i="2" s="1"/>
  <c r="M689" i="2"/>
  <c r="N689" i="2" s="1"/>
  <c r="M686" i="2"/>
  <c r="N686" i="2" s="1"/>
  <c r="M683" i="2"/>
  <c r="O683" i="2" s="1"/>
  <c r="M589" i="2"/>
  <c r="N589" i="2" s="1"/>
  <c r="M468" i="2"/>
  <c r="N468" i="2" s="1"/>
  <c r="M459" i="2"/>
  <c r="N459" i="2" s="1"/>
  <c r="M456" i="2"/>
  <c r="O456" i="2" s="1"/>
  <c r="M318" i="2"/>
  <c r="N318" i="2" s="1"/>
  <c r="M315" i="2"/>
  <c r="N315" i="2" s="1"/>
  <c r="M211" i="2"/>
  <c r="O211" i="2" s="1"/>
  <c r="M208" i="2"/>
  <c r="O208" i="2" s="1"/>
  <c r="M167" i="2"/>
  <c r="N167" i="2" s="1"/>
  <c r="M81" i="2"/>
  <c r="O81" i="2" s="1"/>
  <c r="M75" i="2"/>
  <c r="N75" i="2" s="1"/>
  <c r="M253" i="2"/>
  <c r="O253" i="2" s="1"/>
  <c r="M665" i="2"/>
  <c r="O665" i="2" s="1"/>
  <c r="M648" i="2"/>
  <c r="N648" i="2" s="1"/>
  <c r="M626" i="2"/>
  <c r="N626" i="2" s="1"/>
  <c r="M603" i="2"/>
  <c r="N603" i="2" s="1"/>
  <c r="M580" i="2"/>
  <c r="N580" i="2" s="1"/>
  <c r="M558" i="2"/>
  <c r="N558" i="2" s="1"/>
  <c r="M482" i="2"/>
  <c r="N482" i="2" s="1"/>
  <c r="M356" i="2"/>
  <c r="O356" i="2" s="1"/>
  <c r="M353" i="2"/>
  <c r="O353" i="2" s="1"/>
  <c r="M189" i="2"/>
  <c r="O189" i="2" s="1"/>
  <c r="M147" i="2"/>
  <c r="O147" i="2" s="1"/>
  <c r="M95" i="2"/>
  <c r="N95" i="2" s="1"/>
  <c r="M23" i="2"/>
  <c r="O23" i="2" s="1"/>
  <c r="M516" i="2"/>
  <c r="O516" i="2" s="1"/>
  <c r="M183" i="2"/>
  <c r="O183" i="2" s="1"/>
  <c r="M155" i="2"/>
  <c r="N155" i="2" s="1"/>
  <c r="M229" i="2"/>
  <c r="O229" i="2" s="1"/>
  <c r="M562" i="2"/>
  <c r="N562" i="2" s="1"/>
  <c r="M422" i="2"/>
  <c r="N422" i="2" s="1"/>
  <c r="M209" i="2"/>
  <c r="O209" i="2" s="1"/>
  <c r="M630" i="2"/>
  <c r="O630" i="2" s="1"/>
  <c r="M368" i="2"/>
  <c r="O368" i="2" s="1"/>
  <c r="M462" i="2"/>
  <c r="N462" i="2" s="1"/>
  <c r="M306" i="2"/>
  <c r="N306" i="2" s="1"/>
  <c r="M350" i="2"/>
  <c r="O350" i="2" s="1"/>
  <c r="M250" i="2"/>
  <c r="O250" i="2" s="1"/>
  <c r="M691" i="2"/>
  <c r="O691" i="2" s="1"/>
  <c r="M294" i="2"/>
  <c r="N294" i="2" s="1"/>
  <c r="M175" i="2"/>
  <c r="O175" i="2" s="1"/>
  <c r="M276" i="2"/>
  <c r="O276" i="2" s="1"/>
  <c r="M458" i="2"/>
  <c r="O458" i="2" s="1"/>
  <c r="M702" i="2"/>
  <c r="N702" i="2" s="1"/>
  <c r="M661" i="2"/>
  <c r="O661" i="2" s="1"/>
  <c r="M640" i="2"/>
  <c r="O640" i="2" s="1"/>
  <c r="M622" i="2"/>
  <c r="O622" i="2" s="1"/>
  <c r="M619" i="2"/>
  <c r="N619" i="2" s="1"/>
  <c r="M592" i="2"/>
  <c r="N592" i="2" s="1"/>
  <c r="M567" i="2"/>
  <c r="N567" i="2" s="1"/>
  <c r="M527" i="2"/>
  <c r="N527" i="2" s="1"/>
  <c r="M497" i="2"/>
  <c r="N497" i="2" s="1"/>
  <c r="M417" i="2"/>
  <c r="N417" i="2" s="1"/>
  <c r="M399" i="2"/>
  <c r="N399" i="2" s="1"/>
  <c r="M381" i="2"/>
  <c r="N381" i="2" s="1"/>
  <c r="M339" i="2"/>
  <c r="N339" i="2" s="1"/>
  <c r="M336" i="2"/>
  <c r="N336" i="2" s="1"/>
  <c r="M218" i="2"/>
  <c r="N218" i="2" s="1"/>
  <c r="M207" i="2"/>
  <c r="N207" i="2" s="1"/>
  <c r="M198" i="2"/>
  <c r="N198" i="2" s="1"/>
  <c r="M160" i="2"/>
  <c r="O160" i="2" s="1"/>
  <c r="M146" i="2"/>
  <c r="O146" i="2" s="1"/>
  <c r="M139" i="2"/>
  <c r="M123" i="2"/>
  <c r="N123" i="2" s="1"/>
  <c r="M105" i="2"/>
  <c r="O105" i="2" s="1"/>
  <c r="M87" i="2"/>
  <c r="O87" i="2" s="1"/>
  <c r="M69" i="2"/>
  <c r="N69" i="2" s="1"/>
  <c r="M51" i="2"/>
  <c r="O51" i="2" s="1"/>
  <c r="M33" i="2"/>
  <c r="O33" i="2" s="1"/>
  <c r="M15" i="2"/>
  <c r="O15" i="2" s="1"/>
  <c r="M704" i="2"/>
  <c r="N704" i="2" s="1"/>
  <c r="M693" i="2"/>
  <c r="N693" i="2" s="1"/>
  <c r="M682" i="2"/>
  <c r="O682" i="2" s="1"/>
  <c r="M674" i="2"/>
  <c r="N674" i="2" s="1"/>
  <c r="M671" i="2"/>
  <c r="O671" i="2" s="1"/>
  <c r="M621" i="2"/>
  <c r="N621" i="2" s="1"/>
  <c r="M613" i="2"/>
  <c r="N613" i="2" s="1"/>
  <c r="M605" i="2"/>
  <c r="O605" i="2" s="1"/>
  <c r="M586" i="2"/>
  <c r="N586" i="2" s="1"/>
  <c r="M581" i="2"/>
  <c r="N581" i="2" s="1"/>
  <c r="M573" i="2"/>
  <c r="O573" i="2" s="1"/>
  <c r="M559" i="2"/>
  <c r="N559" i="2" s="1"/>
  <c r="M538" i="2"/>
  <c r="N538" i="2" s="1"/>
  <c r="M512" i="2"/>
  <c r="O512" i="2" s="1"/>
  <c r="M477" i="2"/>
  <c r="N477" i="2" s="1"/>
  <c r="M467" i="2"/>
  <c r="O467" i="2" s="1"/>
  <c r="M452" i="2"/>
  <c r="O452" i="2" s="1"/>
  <c r="M433" i="2"/>
  <c r="N433" i="2" s="1"/>
  <c r="M362" i="2"/>
  <c r="N362" i="2" s="1"/>
  <c r="M344" i="2"/>
  <c r="N344" i="2" s="1"/>
  <c r="M327" i="2"/>
  <c r="O327" i="2" s="1"/>
  <c r="M324" i="2"/>
  <c r="N324" i="2" s="1"/>
  <c r="M233" i="2"/>
  <c r="N233" i="2" s="1"/>
  <c r="M231" i="2"/>
  <c r="N231" i="2" s="1"/>
  <c r="M148" i="2"/>
  <c r="N148" i="2" s="1"/>
  <c r="M136" i="2"/>
  <c r="M184" i="2"/>
  <c r="M172" i="2"/>
  <c r="M166" i="2"/>
  <c r="M159" i="2"/>
  <c r="O159" i="2" s="1"/>
  <c r="M157" i="2"/>
  <c r="M642" i="2"/>
  <c r="N642" i="2" s="1"/>
  <c r="M698" i="2"/>
  <c r="O698" i="2" s="1"/>
  <c r="M679" i="2"/>
  <c r="O679" i="2" s="1"/>
  <c r="M644" i="2"/>
  <c r="N644" i="2" s="1"/>
  <c r="M636" i="2"/>
  <c r="N636" i="2" s="1"/>
  <c r="M629" i="2"/>
  <c r="O629" i="2" s="1"/>
  <c r="M610" i="2"/>
  <c r="O610" i="2" s="1"/>
  <c r="M607" i="2"/>
  <c r="N607" i="2" s="1"/>
  <c r="M583" i="2"/>
  <c r="N583" i="2" s="1"/>
  <c r="M561" i="2"/>
  <c r="N561" i="2" s="1"/>
  <c r="M441" i="2"/>
  <c r="O441" i="2" s="1"/>
  <c r="M364" i="2"/>
  <c r="N364" i="2" s="1"/>
  <c r="M346" i="2"/>
  <c r="N346" i="2" s="1"/>
  <c r="M310" i="2"/>
  <c r="N310" i="2" s="1"/>
  <c r="M288" i="2"/>
  <c r="M270" i="2"/>
  <c r="M193" i="2"/>
  <c r="M114" i="2"/>
  <c r="N114" i="2" s="1"/>
  <c r="M96" i="2"/>
  <c r="N96" i="2" s="1"/>
  <c r="M78" i="2"/>
  <c r="N78" i="2" s="1"/>
  <c r="M60" i="2"/>
  <c r="N60" i="2" s="1"/>
  <c r="M42" i="2"/>
  <c r="N42" i="2" s="1"/>
  <c r="M692" i="2"/>
  <c r="N692" i="2" s="1"/>
  <c r="M676" i="2"/>
  <c r="O676" i="2" s="1"/>
  <c r="M657" i="2"/>
  <c r="O657" i="2" s="1"/>
  <c r="M649" i="2"/>
  <c r="O649" i="2" s="1"/>
  <c r="M634" i="2"/>
  <c r="N634" i="2" s="1"/>
  <c r="M631" i="2"/>
  <c r="N631" i="2" s="1"/>
  <c r="M604" i="2"/>
  <c r="N604" i="2" s="1"/>
  <c r="M578" i="2"/>
  <c r="O578" i="2" s="1"/>
  <c r="M563" i="2"/>
  <c r="N563" i="2" s="1"/>
  <c r="M361" i="2"/>
  <c r="N361" i="2" s="1"/>
  <c r="M343" i="2"/>
  <c r="N343" i="2" s="1"/>
  <c r="M307" i="2"/>
  <c r="N307" i="2" s="1"/>
  <c r="M239" i="2"/>
  <c r="N239" i="2" s="1"/>
  <c r="M230" i="2"/>
  <c r="N230" i="2" s="1"/>
  <c r="M645" i="2"/>
  <c r="O645" i="2" s="1"/>
  <c r="M667" i="2"/>
  <c r="N667" i="2" s="1"/>
  <c r="M662" i="2"/>
  <c r="O662" i="2" s="1"/>
  <c r="M659" i="2"/>
  <c r="N659" i="2" s="1"/>
  <c r="M628" i="2"/>
  <c r="N628" i="2" s="1"/>
  <c r="M595" i="2"/>
  <c r="N595" i="2" s="1"/>
  <c r="M492" i="2"/>
  <c r="N492" i="2" s="1"/>
  <c r="M366" i="2"/>
  <c r="N366" i="2" s="1"/>
  <c r="M348" i="2"/>
  <c r="O348" i="2" s="1"/>
  <c r="M320" i="2"/>
  <c r="N320" i="2" s="1"/>
  <c r="M312" i="2"/>
  <c r="M300" i="2"/>
  <c r="M282" i="2"/>
  <c r="N282" i="2" s="1"/>
  <c r="M264" i="2"/>
  <c r="N264" i="2" s="1"/>
  <c r="M199" i="2"/>
  <c r="O199" i="2" s="1"/>
  <c r="M178" i="2"/>
  <c r="O178" i="2" s="1"/>
  <c r="M664" i="2"/>
  <c r="N664" i="2" s="1"/>
  <c r="M656" i="2"/>
  <c r="O656" i="2" s="1"/>
  <c r="M651" i="2"/>
  <c r="N651" i="2" s="1"/>
  <c r="M633" i="2"/>
  <c r="N633" i="2" s="1"/>
  <c r="M625" i="2"/>
  <c r="N625" i="2" s="1"/>
  <c r="M617" i="2"/>
  <c r="O617" i="2" s="1"/>
  <c r="M544" i="2"/>
  <c r="O544" i="2" s="1"/>
  <c r="M539" i="2"/>
  <c r="O539" i="2" s="1"/>
  <c r="M525" i="2"/>
  <c r="N525" i="2" s="1"/>
  <c r="M465" i="2"/>
  <c r="N465" i="2" s="1"/>
  <c r="M453" i="2"/>
  <c r="N453" i="2" s="1"/>
  <c r="M420" i="2"/>
  <c r="O420" i="2" s="1"/>
  <c r="M402" i="2"/>
  <c r="O402" i="2" s="1"/>
  <c r="M384" i="2"/>
  <c r="N384" i="2" s="1"/>
  <c r="M331" i="2"/>
  <c r="N331" i="2" s="1"/>
  <c r="M309" i="2"/>
  <c r="N309" i="2" s="1"/>
  <c r="M297" i="2"/>
  <c r="N297" i="2" s="1"/>
  <c r="M279" i="2"/>
  <c r="N279" i="2" s="1"/>
  <c r="M227" i="2"/>
  <c r="O227" i="2" s="1"/>
  <c r="M129" i="2"/>
  <c r="N129" i="2" s="1"/>
  <c r="M108" i="2"/>
  <c r="N108" i="2" s="1"/>
  <c r="M90" i="2"/>
  <c r="N90" i="2" s="1"/>
  <c r="M72" i="2"/>
  <c r="N72" i="2" s="1"/>
  <c r="M54" i="2"/>
  <c r="N54" i="2" s="1"/>
  <c r="M36" i="2"/>
  <c r="N36" i="2" s="1"/>
  <c r="M18" i="2"/>
  <c r="N18" i="2" s="1"/>
  <c r="M447" i="2"/>
  <c r="N447" i="2" s="1"/>
  <c r="M673" i="2"/>
  <c r="O673" i="2" s="1"/>
  <c r="M655" i="2"/>
  <c r="O655" i="2" s="1"/>
  <c r="M643" i="2"/>
  <c r="O643" i="2" s="1"/>
  <c r="M632" i="2"/>
  <c r="O632" i="2" s="1"/>
  <c r="M620" i="2"/>
  <c r="O620" i="2" s="1"/>
  <c r="M608" i="2"/>
  <c r="O608" i="2" s="1"/>
  <c r="M596" i="2"/>
  <c r="O596" i="2" s="1"/>
  <c r="M584" i="2"/>
  <c r="O584" i="2" s="1"/>
  <c r="M554" i="2"/>
  <c r="O554" i="2" s="1"/>
  <c r="M521" i="2"/>
  <c r="O521" i="2" s="1"/>
  <c r="M455" i="2"/>
  <c r="O455" i="2" s="1"/>
  <c r="M556" i="2"/>
  <c r="O556" i="2" s="1"/>
  <c r="M646" i="2"/>
  <c r="O646" i="2" s="1"/>
  <c r="M635" i="2"/>
  <c r="O635" i="2" s="1"/>
  <c r="M623" i="2"/>
  <c r="O623" i="2" s="1"/>
  <c r="M611" i="2"/>
  <c r="O611" i="2" s="1"/>
  <c r="M599" i="2"/>
  <c r="O599" i="2" s="1"/>
  <c r="M587" i="2"/>
  <c r="O587" i="2" s="1"/>
  <c r="M546" i="2"/>
  <c r="N546" i="2" s="1"/>
  <c r="M485" i="2"/>
  <c r="O485" i="2" s="1"/>
  <c r="M503" i="2"/>
  <c r="O503" i="2" s="1"/>
  <c r="M471" i="2"/>
  <c r="N471" i="2" s="1"/>
  <c r="M590" i="2"/>
  <c r="N590" i="2" s="1"/>
  <c r="M564" i="2"/>
  <c r="N564" i="2" s="1"/>
  <c r="M557" i="2"/>
  <c r="O557" i="2" s="1"/>
  <c r="M543" i="2"/>
  <c r="O543" i="2" s="1"/>
  <c r="M680" i="2"/>
  <c r="O680" i="2" s="1"/>
  <c r="M675" i="2"/>
  <c r="O675" i="2" s="1"/>
  <c r="M473" i="2"/>
  <c r="O473" i="2" s="1"/>
  <c r="M688" i="2"/>
  <c r="O688" i="2" s="1"/>
  <c r="M670" i="2"/>
  <c r="O670" i="2" s="1"/>
  <c r="M576" i="2"/>
  <c r="O576" i="2" s="1"/>
  <c r="M570" i="2"/>
  <c r="N570" i="2" s="1"/>
  <c r="M535" i="2"/>
  <c r="O535" i="2" s="1"/>
  <c r="M483" i="2"/>
  <c r="N483" i="2" s="1"/>
  <c r="M434" i="2"/>
  <c r="N434" i="2" s="1"/>
  <c r="M532" i="2"/>
  <c r="O532" i="2" s="1"/>
  <c r="M511" i="2"/>
  <c r="N511" i="2" s="1"/>
  <c r="M493" i="2"/>
  <c r="N493" i="2" s="1"/>
  <c r="M478" i="2"/>
  <c r="N478" i="2" s="1"/>
  <c r="M466" i="2"/>
  <c r="O466" i="2" s="1"/>
  <c r="M451" i="2"/>
  <c r="N451" i="2" s="1"/>
  <c r="M438" i="2"/>
  <c r="O438" i="2" s="1"/>
  <c r="M418" i="2"/>
  <c r="O418" i="2" s="1"/>
  <c r="M400" i="2"/>
  <c r="O400" i="2" s="1"/>
  <c r="M382" i="2"/>
  <c r="O382" i="2" s="1"/>
  <c r="M311" i="2"/>
  <c r="O311" i="2" s="1"/>
  <c r="M141" i="2"/>
  <c r="N141" i="2" s="1"/>
  <c r="M514" i="2"/>
  <c r="N514" i="2" s="1"/>
  <c r="M496" i="2"/>
  <c r="N496" i="2" s="1"/>
  <c r="M445" i="2"/>
  <c r="N445" i="2" s="1"/>
  <c r="M415" i="2"/>
  <c r="O415" i="2" s="1"/>
  <c r="M397" i="2"/>
  <c r="O397" i="2" s="1"/>
  <c r="M379" i="2"/>
  <c r="O379" i="2" s="1"/>
  <c r="M337" i="2"/>
  <c r="N337" i="2" s="1"/>
  <c r="M313" i="2"/>
  <c r="N313" i="2" s="1"/>
  <c r="M481" i="2"/>
  <c r="N481" i="2" s="1"/>
  <c r="M469" i="2"/>
  <c r="N469" i="2" s="1"/>
  <c r="M460" i="2"/>
  <c r="N460" i="2" s="1"/>
  <c r="M517" i="2"/>
  <c r="N517" i="2" s="1"/>
  <c r="M499" i="2"/>
  <c r="N499" i="2" s="1"/>
  <c r="M426" i="2"/>
  <c r="O426" i="2" s="1"/>
  <c r="M412" i="2"/>
  <c r="O412" i="2" s="1"/>
  <c r="M394" i="2"/>
  <c r="O394" i="2" s="1"/>
  <c r="M376" i="2"/>
  <c r="O376" i="2" s="1"/>
  <c r="M365" i="2"/>
  <c r="O365" i="2" s="1"/>
  <c r="M547" i="2"/>
  <c r="M454" i="2"/>
  <c r="N454" i="2" s="1"/>
  <c r="M347" i="2"/>
  <c r="O347" i="2" s="1"/>
  <c r="M550" i="2"/>
  <c r="O550" i="2" s="1"/>
  <c r="M520" i="2"/>
  <c r="N520" i="2" s="1"/>
  <c r="M502" i="2"/>
  <c r="N502" i="2" s="1"/>
  <c r="M484" i="2"/>
  <c r="N484" i="2" s="1"/>
  <c r="M472" i="2"/>
  <c r="N472" i="2" s="1"/>
  <c r="M437" i="2"/>
  <c r="O437" i="2" s="1"/>
  <c r="M431" i="2"/>
  <c r="O431" i="2" s="1"/>
  <c r="M409" i="2"/>
  <c r="O409" i="2" s="1"/>
  <c r="M391" i="2"/>
  <c r="O391" i="2" s="1"/>
  <c r="M373" i="2"/>
  <c r="O373" i="2" s="1"/>
  <c r="M553" i="2"/>
  <c r="N553" i="2" s="1"/>
  <c r="M448" i="2"/>
  <c r="O448" i="2" s="1"/>
  <c r="M523" i="2"/>
  <c r="O523" i="2" s="1"/>
  <c r="M505" i="2"/>
  <c r="N505" i="2" s="1"/>
  <c r="M487" i="2"/>
  <c r="N487" i="2" s="1"/>
  <c r="M463" i="2"/>
  <c r="O463" i="2" s="1"/>
  <c r="M406" i="2"/>
  <c r="O406" i="2" s="1"/>
  <c r="M388" i="2"/>
  <c r="O388" i="2" s="1"/>
  <c r="M370" i="2"/>
  <c r="O370" i="2" s="1"/>
  <c r="M325" i="2"/>
  <c r="O325" i="2" s="1"/>
  <c r="M475" i="2"/>
  <c r="N475" i="2" s="1"/>
  <c r="M423" i="2"/>
  <c r="N423" i="2" s="1"/>
  <c r="M352" i="2"/>
  <c r="N352" i="2" s="1"/>
  <c r="M508" i="2"/>
  <c r="N508" i="2" s="1"/>
  <c r="M490" i="2"/>
  <c r="N490" i="2" s="1"/>
  <c r="M457" i="2"/>
  <c r="O457" i="2" s="1"/>
  <c r="M403" i="2"/>
  <c r="O403" i="2" s="1"/>
  <c r="M385" i="2"/>
  <c r="O385" i="2" s="1"/>
  <c r="M440" i="2"/>
  <c r="O440" i="2" s="1"/>
  <c r="M428" i="2"/>
  <c r="O428" i="2" s="1"/>
  <c r="M335" i="2"/>
  <c r="O335" i="2" s="1"/>
  <c r="M323" i="2"/>
  <c r="O323" i="2" s="1"/>
  <c r="M177" i="2"/>
  <c r="N177" i="2" s="1"/>
  <c r="M118" i="2"/>
  <c r="O118" i="2" s="1"/>
  <c r="M100" i="2"/>
  <c r="O100" i="2" s="1"/>
  <c r="M82" i="2"/>
  <c r="O82" i="2" s="1"/>
  <c r="M64" i="2"/>
  <c r="O64" i="2" s="1"/>
  <c r="M46" i="2"/>
  <c r="O46" i="2" s="1"/>
  <c r="M28" i="2"/>
  <c r="O28" i="2" s="1"/>
  <c r="M10" i="2"/>
  <c r="O10" i="2" s="1"/>
  <c r="M305" i="2"/>
  <c r="N305" i="2" s="1"/>
  <c r="M257" i="2"/>
  <c r="O257" i="2" s="1"/>
  <c r="M255" i="2"/>
  <c r="O255" i="2" s="1"/>
  <c r="M259" i="2"/>
  <c r="N259" i="2" s="1"/>
  <c r="M338" i="2"/>
  <c r="O338" i="2" s="1"/>
  <c r="M326" i="2"/>
  <c r="O326" i="2" s="1"/>
  <c r="M314" i="2"/>
  <c r="O314" i="2" s="1"/>
  <c r="M299" i="2"/>
  <c r="N299" i="2" s="1"/>
  <c r="M295" i="2"/>
  <c r="N295" i="2" s="1"/>
  <c r="M293" i="2"/>
  <c r="N293" i="2" s="1"/>
  <c r="M289" i="2"/>
  <c r="N289" i="2" s="1"/>
  <c r="M287" i="2"/>
  <c r="N287" i="2" s="1"/>
  <c r="M283" i="2"/>
  <c r="N283" i="2" s="1"/>
  <c r="M281" i="2"/>
  <c r="N281" i="2" s="1"/>
  <c r="M277" i="2"/>
  <c r="N277" i="2" s="1"/>
  <c r="M275" i="2"/>
  <c r="N275" i="2" s="1"/>
  <c r="M271" i="2"/>
  <c r="N271" i="2" s="1"/>
  <c r="M269" i="2"/>
  <c r="O269" i="2" s="1"/>
  <c r="M265" i="2"/>
  <c r="N265" i="2" s="1"/>
  <c r="M263" i="2"/>
  <c r="O263" i="2" s="1"/>
  <c r="M261" i="2"/>
  <c r="N261" i="2" s="1"/>
  <c r="M254" i="2"/>
  <c r="O254" i="2" s="1"/>
  <c r="M145" i="2"/>
  <c r="O145" i="2" s="1"/>
  <c r="M135" i="2"/>
  <c r="N135" i="2" s="1"/>
  <c r="M329" i="2"/>
  <c r="O329" i="2" s="1"/>
  <c r="M317" i="2"/>
  <c r="O317" i="2" s="1"/>
  <c r="M308" i="2"/>
  <c r="O308" i="2" s="1"/>
  <c r="M181" i="2"/>
  <c r="O181" i="2" s="1"/>
  <c r="M156" i="2"/>
  <c r="O156" i="2" s="1"/>
  <c r="M256" i="2"/>
  <c r="N256" i="2" s="1"/>
  <c r="M243" i="2"/>
  <c r="O243" i="2" s="1"/>
  <c r="M192" i="2"/>
  <c r="O192" i="2" s="1"/>
  <c r="M302" i="2"/>
  <c r="O302" i="2" s="1"/>
  <c r="M260" i="2"/>
  <c r="O260" i="2" s="1"/>
  <c r="M258" i="2"/>
  <c r="N258" i="2" s="1"/>
  <c r="M298" i="2"/>
  <c r="N298" i="2" s="1"/>
  <c r="M296" i="2"/>
  <c r="N296" i="2" s="1"/>
  <c r="M292" i="2"/>
  <c r="N292" i="2" s="1"/>
  <c r="M290" i="2"/>
  <c r="N290" i="2" s="1"/>
  <c r="M286" i="2"/>
  <c r="N286" i="2" s="1"/>
  <c r="M284" i="2"/>
  <c r="N284" i="2" s="1"/>
  <c r="M280" i="2"/>
  <c r="N280" i="2" s="1"/>
  <c r="M278" i="2"/>
  <c r="O278" i="2" s="1"/>
  <c r="M274" i="2"/>
  <c r="N274" i="2" s="1"/>
  <c r="M272" i="2"/>
  <c r="N272" i="2" s="1"/>
  <c r="M268" i="2"/>
  <c r="N268" i="2" s="1"/>
  <c r="M266" i="2"/>
  <c r="N266" i="2" s="1"/>
  <c r="M262" i="2"/>
  <c r="N262" i="2" s="1"/>
  <c r="M251" i="2"/>
  <c r="N251" i="2" s="1"/>
  <c r="M133" i="2"/>
  <c r="O133" i="2" s="1"/>
  <c r="M115" i="2"/>
  <c r="O115" i="2" s="1"/>
  <c r="M97" i="2"/>
  <c r="O97" i="2" s="1"/>
  <c r="M79" i="2"/>
  <c r="O79" i="2" s="1"/>
  <c r="M61" i="2"/>
  <c r="O61" i="2" s="1"/>
  <c r="M43" i="2"/>
  <c r="O43" i="2" s="1"/>
  <c r="M25" i="2"/>
  <c r="O25" i="2" s="1"/>
  <c r="M7" i="2"/>
  <c r="O7" i="2" s="1"/>
  <c r="O180" i="2"/>
  <c r="M132" i="2"/>
  <c r="O132" i="2" s="1"/>
  <c r="M130" i="2"/>
  <c r="O130" i="2" s="1"/>
  <c r="M112" i="2"/>
  <c r="O112" i="2" s="1"/>
  <c r="M94" i="2"/>
  <c r="O94" i="2" s="1"/>
  <c r="M76" i="2"/>
  <c r="O76" i="2" s="1"/>
  <c r="M58" i="2"/>
  <c r="O58" i="2" s="1"/>
  <c r="M40" i="2"/>
  <c r="O40" i="2" s="1"/>
  <c r="M22" i="2"/>
  <c r="O22" i="2" s="1"/>
  <c r="M4" i="2"/>
  <c r="O4" i="2" s="1"/>
  <c r="M127" i="2"/>
  <c r="O127" i="2" s="1"/>
  <c r="M109" i="2"/>
  <c r="O109" i="2" s="1"/>
  <c r="M91" i="2"/>
  <c r="O91" i="2" s="1"/>
  <c r="M73" i="2"/>
  <c r="O73" i="2" s="1"/>
  <c r="M55" i="2"/>
  <c r="O55" i="2" s="1"/>
  <c r="M37" i="2"/>
  <c r="O37" i="2" s="1"/>
  <c r="M19" i="2"/>
  <c r="O19" i="2" s="1"/>
  <c r="M124" i="2"/>
  <c r="O124" i="2" s="1"/>
  <c r="M106" i="2"/>
  <c r="O106" i="2" s="1"/>
  <c r="M88" i="2"/>
  <c r="O88" i="2" s="1"/>
  <c r="M70" i="2"/>
  <c r="O70" i="2" s="1"/>
  <c r="M52" i="2"/>
  <c r="O52" i="2" s="1"/>
  <c r="M34" i="2"/>
  <c r="O34" i="2" s="1"/>
  <c r="M16" i="2"/>
  <c r="O16" i="2" s="1"/>
  <c r="M121" i="2"/>
  <c r="O121" i="2" s="1"/>
  <c r="M103" i="2"/>
  <c r="O103" i="2" s="1"/>
  <c r="M85" i="2"/>
  <c r="O85" i="2" s="1"/>
  <c r="M67" i="2"/>
  <c r="O67" i="2" s="1"/>
  <c r="M49" i="2"/>
  <c r="O49" i="2" s="1"/>
  <c r="M31" i="2"/>
  <c r="O31" i="2" s="1"/>
  <c r="M13" i="2"/>
  <c r="O13" i="2" s="1"/>
  <c r="M2" i="2"/>
  <c r="N2" i="2" s="1"/>
  <c r="O66" i="2" l="1"/>
  <c r="O637" i="2"/>
  <c r="O173" i="2"/>
  <c r="P173" i="2" s="1"/>
  <c r="N165" i="2"/>
  <c r="P165" i="2" s="1"/>
  <c r="O411" i="2"/>
  <c r="P411" i="2" s="1"/>
  <c r="O9" i="2"/>
  <c r="O143" i="2"/>
  <c r="P143" i="2" s="1"/>
  <c r="O357" i="2"/>
  <c r="P357" i="2" s="1"/>
  <c r="O444" i="2"/>
  <c r="P444" i="2" s="1"/>
  <c r="O5" i="2"/>
  <c r="P5" i="2" s="1"/>
  <c r="N524" i="2"/>
  <c r="P524" i="2" s="1"/>
  <c r="O436" i="2"/>
  <c r="P436" i="2" s="1"/>
  <c r="N206" i="2"/>
  <c r="P206" i="2" s="1"/>
  <c r="N429" i="2"/>
  <c r="P429" i="2" s="1"/>
  <c r="N126" i="2"/>
  <c r="N443" i="2"/>
  <c r="P443" i="2" s="1"/>
  <c r="O17" i="2"/>
  <c r="P17" i="2" s="1"/>
  <c r="N378" i="2"/>
  <c r="P378" i="2" s="1"/>
  <c r="N449" i="2"/>
  <c r="P449" i="2" s="1"/>
  <c r="N41" i="2"/>
  <c r="P41" i="2" s="1"/>
  <c r="O491" i="2"/>
  <c r="P491" i="2" s="1"/>
  <c r="N353" i="2"/>
  <c r="P353" i="2" s="1"/>
  <c r="O598" i="2"/>
  <c r="P598" i="2" s="1"/>
  <c r="N235" i="2"/>
  <c r="P235" i="2" s="1"/>
  <c r="O446" i="2"/>
  <c r="P446" i="2" s="1"/>
  <c r="O627" i="2"/>
  <c r="P627" i="2" s="1"/>
  <c r="O334" i="2"/>
  <c r="P334" i="2" s="1"/>
  <c r="N494" i="2"/>
  <c r="P494" i="2" s="1"/>
  <c r="O522" i="2"/>
  <c r="P522" i="2" s="1"/>
  <c r="N163" i="2"/>
  <c r="P163" i="2" s="1"/>
  <c r="O476" i="2"/>
  <c r="P476" i="2" s="1"/>
  <c r="N249" i="2"/>
  <c r="P249" i="2" s="1"/>
  <c r="N605" i="2"/>
  <c r="P605" i="2" s="1"/>
  <c r="N170" i="2"/>
  <c r="P170" i="2" s="1"/>
  <c r="O179" i="2"/>
  <c r="P179" i="2" s="1"/>
  <c r="O171" i="2"/>
  <c r="P171" i="2" s="1"/>
  <c r="N151" i="2"/>
  <c r="P151" i="2" s="1"/>
  <c r="O228" i="2"/>
  <c r="P228" i="2" s="1"/>
  <c r="O369" i="2"/>
  <c r="O240" i="2"/>
  <c r="O574" i="2"/>
  <c r="P574" i="2" s="1"/>
  <c r="O215" i="2"/>
  <c r="P215" i="2" s="1"/>
  <c r="N205" i="2"/>
  <c r="P205" i="2" s="1"/>
  <c r="N537" i="2"/>
  <c r="P537" i="2" s="1"/>
  <c r="O548" i="2"/>
  <c r="P548" i="2" s="1"/>
  <c r="N48" i="2"/>
  <c r="P48" i="2" s="1"/>
  <c r="O39" i="2"/>
  <c r="P39" i="2" s="1"/>
  <c r="N45" i="2"/>
  <c r="P45" i="2" s="1"/>
  <c r="O56" i="2"/>
  <c r="P56" i="2" s="1"/>
  <c r="O372" i="2"/>
  <c r="P372" i="2" s="1"/>
  <c r="O708" i="2"/>
  <c r="P708" i="2" s="1"/>
  <c r="N656" i="2"/>
  <c r="P656" i="2" s="1"/>
  <c r="O393" i="2"/>
  <c r="P393" i="2" s="1"/>
  <c r="N700" i="2"/>
  <c r="P700" i="2" s="1"/>
  <c r="O399" i="2"/>
  <c r="P399" i="2" s="1"/>
  <c r="N549" i="2"/>
  <c r="P549" i="2" s="1"/>
  <c r="N223" i="2"/>
  <c r="P223" i="2" s="1"/>
  <c r="O509" i="2"/>
  <c r="P509" i="2" s="1"/>
  <c r="O69" i="2"/>
  <c r="P69" i="2" s="1"/>
  <c r="N26" i="2"/>
  <c r="P26" i="2" s="1"/>
  <c r="O349" i="2"/>
  <c r="P349" i="2" s="1"/>
  <c r="O459" i="2"/>
  <c r="P459" i="2" s="1"/>
  <c r="N703" i="2"/>
  <c r="P703" i="2" s="1"/>
  <c r="O245" i="2"/>
  <c r="P245" i="2" s="1"/>
  <c r="O3" i="2"/>
  <c r="P3" i="2" s="1"/>
  <c r="O236" i="2"/>
  <c r="P236" i="2" s="1"/>
  <c r="N661" i="2"/>
  <c r="P661" i="2" s="1"/>
  <c r="O603" i="2"/>
  <c r="P603" i="2" s="1"/>
  <c r="O185" i="2"/>
  <c r="P185" i="2" s="1"/>
  <c r="O615" i="2"/>
  <c r="P615" i="2" s="1"/>
  <c r="O589" i="2"/>
  <c r="P589" i="2" s="1"/>
  <c r="O359" i="2"/>
  <c r="P359" i="2" s="1"/>
  <c r="O50" i="2"/>
  <c r="P50" i="2" s="1"/>
  <c r="N368" i="2"/>
  <c r="P368" i="2" s="1"/>
  <c r="N253" i="2"/>
  <c r="P253" i="2" s="1"/>
  <c r="O104" i="2"/>
  <c r="P104" i="2" s="1"/>
  <c r="O12" i="2"/>
  <c r="P12" i="2" s="1"/>
  <c r="O218" i="2"/>
  <c r="P218" i="2" s="1"/>
  <c r="O375" i="2"/>
  <c r="P375" i="2" s="1"/>
  <c r="O340" i="2"/>
  <c r="P340" i="2" s="1"/>
  <c r="N479" i="2"/>
  <c r="P479" i="2" s="1"/>
  <c r="N488" i="2"/>
  <c r="P488" i="2" s="1"/>
  <c r="O83" i="2"/>
  <c r="P83" i="2" s="1"/>
  <c r="O212" i="2"/>
  <c r="P212" i="2" s="1"/>
  <c r="N341" i="2"/>
  <c r="P341" i="2" s="1"/>
  <c r="N452" i="2"/>
  <c r="P452" i="2" s="1"/>
  <c r="O318" i="2"/>
  <c r="P318" i="2" s="1"/>
  <c r="O405" i="2"/>
  <c r="P405" i="2" s="1"/>
  <c r="O597" i="2"/>
  <c r="P597" i="2" s="1"/>
  <c r="O84" i="2"/>
  <c r="P84" i="2" s="1"/>
  <c r="N213" i="2"/>
  <c r="P213" i="2" s="1"/>
  <c r="O408" i="2"/>
  <c r="P408" i="2" s="1"/>
  <c r="N435" i="2"/>
  <c r="P435" i="2" s="1"/>
  <c r="O515" i="2"/>
  <c r="P515" i="2" s="1"/>
  <c r="O602" i="2"/>
  <c r="N666" i="2"/>
  <c r="P666" i="2" s="1"/>
  <c r="N654" i="2"/>
  <c r="P654" i="2" s="1"/>
  <c r="N226" i="2"/>
  <c r="P226" i="2" s="1"/>
  <c r="O501" i="2"/>
  <c r="P501" i="2" s="1"/>
  <c r="O120" i="2"/>
  <c r="P120" i="2" s="1"/>
  <c r="N174" i="2"/>
  <c r="P174" i="2" s="1"/>
  <c r="O233" i="2"/>
  <c r="P233" i="2" s="1"/>
  <c r="O614" i="2"/>
  <c r="P614" i="2" s="1"/>
  <c r="N6" i="2"/>
  <c r="P6" i="2" s="1"/>
  <c r="O110" i="2"/>
  <c r="P110" i="2" s="1"/>
  <c r="N134" i="2"/>
  <c r="P134" i="2" s="1"/>
  <c r="O664" i="2"/>
  <c r="P664" i="2" s="1"/>
  <c r="O237" i="2"/>
  <c r="P237" i="2" s="1"/>
  <c r="O99" i="2"/>
  <c r="P99" i="2" s="1"/>
  <c r="O102" i="2"/>
  <c r="P102" i="2" s="1"/>
  <c r="N199" i="2"/>
  <c r="P199" i="2" s="1"/>
  <c r="O367" i="2"/>
  <c r="P367" i="2" s="1"/>
  <c r="N421" i="2"/>
  <c r="P421" i="2" s="1"/>
  <c r="O650" i="2"/>
  <c r="P650" i="2" s="1"/>
  <c r="N707" i="2"/>
  <c r="P707" i="2" s="1"/>
  <c r="O101" i="2"/>
  <c r="P101" i="2" s="1"/>
  <c r="O579" i="2"/>
  <c r="P579" i="2" s="1"/>
  <c r="O108" i="2"/>
  <c r="P108" i="2" s="1"/>
  <c r="O117" i="2"/>
  <c r="P117" i="2" s="1"/>
  <c r="O224" i="2"/>
  <c r="P224" i="2" s="1"/>
  <c r="N196" i="2"/>
  <c r="P196" i="2" s="1"/>
  <c r="O430" i="2"/>
  <c r="P430" i="2" s="1"/>
  <c r="O701" i="2"/>
  <c r="P701" i="2" s="1"/>
  <c r="O540" i="2"/>
  <c r="P540" i="2" s="1"/>
  <c r="N333" i="2"/>
  <c r="P333" i="2" s="1"/>
  <c r="N63" i="2"/>
  <c r="P63" i="2" s="1"/>
  <c r="N190" i="2"/>
  <c r="P190" i="2" s="1"/>
  <c r="O424" i="2"/>
  <c r="P424" i="2" s="1"/>
  <c r="O42" i="2"/>
  <c r="P42" i="2" s="1"/>
  <c r="O527" i="2"/>
  <c r="P527" i="2" s="1"/>
  <c r="N679" i="2"/>
  <c r="P679" i="2" s="1"/>
  <c r="O404" i="2"/>
  <c r="P404" i="2" s="1"/>
  <c r="N57" i="2"/>
  <c r="P57" i="2" s="1"/>
  <c r="O696" i="2"/>
  <c r="P696" i="2" s="1"/>
  <c r="O566" i="2"/>
  <c r="P566" i="2" s="1"/>
  <c r="N585" i="2"/>
  <c r="P585" i="2" s="1"/>
  <c r="N322" i="2"/>
  <c r="P322" i="2" s="1"/>
  <c r="N217" i="2"/>
  <c r="P217" i="2" s="1"/>
  <c r="O498" i="2"/>
  <c r="P498" i="2" s="1"/>
  <c r="O591" i="2"/>
  <c r="P591" i="2" s="1"/>
  <c r="O162" i="2"/>
  <c r="P162" i="2" s="1"/>
  <c r="O214" i="2"/>
  <c r="P214" i="2" s="1"/>
  <c r="O111" i="2"/>
  <c r="P111" i="2" s="1"/>
  <c r="N593" i="2"/>
  <c r="P593" i="2" s="1"/>
  <c r="O612" i="2"/>
  <c r="P612" i="2" s="1"/>
  <c r="N153" i="2"/>
  <c r="P153" i="2" s="1"/>
  <c r="O386" i="2"/>
  <c r="P386" i="2" s="1"/>
  <c r="O507" i="2"/>
  <c r="P507" i="2" s="1"/>
  <c r="N222" i="2"/>
  <c r="P222" i="2" s="1"/>
  <c r="O319" i="2"/>
  <c r="P319" i="2" s="1"/>
  <c r="O92" i="2"/>
  <c r="P92" i="2" s="1"/>
  <c r="O161" i="2"/>
  <c r="P161" i="2" s="1"/>
  <c r="O396" i="2"/>
  <c r="P396" i="2" s="1"/>
  <c r="O221" i="2"/>
  <c r="P221" i="2" s="1"/>
  <c r="O595" i="2"/>
  <c r="P595" i="2" s="1"/>
  <c r="O690" i="2"/>
  <c r="P690" i="2" s="1"/>
  <c r="O551" i="2"/>
  <c r="P551" i="2" s="1"/>
  <c r="O286" i="2"/>
  <c r="P286" i="2" s="1"/>
  <c r="N189" i="2"/>
  <c r="P189" i="2" s="1"/>
  <c r="O531" i="2"/>
  <c r="P531" i="2" s="1"/>
  <c r="O8" i="2"/>
  <c r="P8" i="2" s="1"/>
  <c r="O383" i="2"/>
  <c r="P383" i="2" s="1"/>
  <c r="N594" i="2"/>
  <c r="P594" i="2" s="1"/>
  <c r="O78" i="2"/>
  <c r="P78" i="2" s="1"/>
  <c r="O239" i="2"/>
  <c r="P239" i="2" s="1"/>
  <c r="N658" i="2"/>
  <c r="P658" i="2" s="1"/>
  <c r="O363" i="2"/>
  <c r="P363" i="2" s="1"/>
  <c r="N176" i="2"/>
  <c r="P176" i="2" s="1"/>
  <c r="N247" i="2"/>
  <c r="P247" i="2" s="1"/>
  <c r="N407" i="2"/>
  <c r="P407" i="2" s="1"/>
  <c r="N138" i="2"/>
  <c r="P138" i="2" s="1"/>
  <c r="O414" i="2"/>
  <c r="P414" i="2" s="1"/>
  <c r="O486" i="2"/>
  <c r="P486" i="2" s="1"/>
  <c r="N687" i="2"/>
  <c r="P687" i="2" s="1"/>
  <c r="O315" i="2"/>
  <c r="P315" i="2" s="1"/>
  <c r="N142" i="2"/>
  <c r="P142" i="2" s="1"/>
  <c r="O150" i="2"/>
  <c r="P150" i="2" s="1"/>
  <c r="N147" i="2"/>
  <c r="P147" i="2" s="1"/>
  <c r="N178" i="2"/>
  <c r="P178" i="2" s="1"/>
  <c r="O225" i="2"/>
  <c r="P225" i="2" s="1"/>
  <c r="O480" i="2"/>
  <c r="P480" i="2" s="1"/>
  <c r="N662" i="2"/>
  <c r="P662" i="2" s="1"/>
  <c r="O158" i="2"/>
  <c r="P158" i="2" s="1"/>
  <c r="O685" i="2"/>
  <c r="P685" i="2" s="1"/>
  <c r="O140" i="2"/>
  <c r="P140" i="2" s="1"/>
  <c r="N241" i="2"/>
  <c r="P241" i="2" s="1"/>
  <c r="O616" i="2"/>
  <c r="P616" i="2" s="1"/>
  <c r="O552" i="2"/>
  <c r="P552" i="2" s="1"/>
  <c r="N356" i="2"/>
  <c r="P356" i="2" s="1"/>
  <c r="O681" i="2"/>
  <c r="P681" i="2" s="1"/>
  <c r="N660" i="2"/>
  <c r="P660" i="2" s="1"/>
  <c r="N113" i="2"/>
  <c r="P113" i="2" s="1"/>
  <c r="N641" i="2"/>
  <c r="P641" i="2" s="1"/>
  <c r="O364" i="2"/>
  <c r="P364" i="2" s="1"/>
  <c r="N308" i="2"/>
  <c r="P308" i="2" s="1"/>
  <c r="O32" i="2"/>
  <c r="P32" i="2" s="1"/>
  <c r="N23" i="2"/>
  <c r="P23" i="2" s="1"/>
  <c r="O324" i="2"/>
  <c r="P324" i="2" s="1"/>
  <c r="O389" i="2"/>
  <c r="P389" i="2" s="1"/>
  <c r="O230" i="2"/>
  <c r="P230" i="2" s="1"/>
  <c r="O68" i="2"/>
  <c r="P68" i="2" s="1"/>
  <c r="O320" i="2"/>
  <c r="P320" i="2" s="1"/>
  <c r="O342" i="2"/>
  <c r="P342" i="2" s="1"/>
  <c r="O572" i="2"/>
  <c r="P572" i="2" s="1"/>
  <c r="O582" i="2"/>
  <c r="P582" i="2" s="1"/>
  <c r="O533" i="2"/>
  <c r="P533" i="2" s="1"/>
  <c r="N557" i="2"/>
  <c r="P557" i="2" s="1"/>
  <c r="O116" i="2"/>
  <c r="P116" i="2" s="1"/>
  <c r="N149" i="2"/>
  <c r="P149" i="2" s="1"/>
  <c r="O169" i="2"/>
  <c r="P169" i="2" s="1"/>
  <c r="O600" i="2"/>
  <c r="P600" i="2" s="1"/>
  <c r="O377" i="2"/>
  <c r="P377" i="2" s="1"/>
  <c r="N122" i="2"/>
  <c r="P122" i="2" s="1"/>
  <c r="O530" i="2"/>
  <c r="P530" i="2" s="1"/>
  <c r="O30" i="2"/>
  <c r="P30" i="2" s="1"/>
  <c r="N432" i="2"/>
  <c r="P432" i="2" s="1"/>
  <c r="O489" i="2"/>
  <c r="P489" i="2" s="1"/>
  <c r="N182" i="2"/>
  <c r="P182" i="2" s="1"/>
  <c r="N93" i="2"/>
  <c r="P93" i="2" s="1"/>
  <c r="O638" i="2"/>
  <c r="P638" i="2" s="1"/>
  <c r="O371" i="2"/>
  <c r="P371" i="2" s="1"/>
  <c r="O168" i="2"/>
  <c r="P168" i="2" s="1"/>
  <c r="N216" i="2"/>
  <c r="P216" i="2" s="1"/>
  <c r="O231" i="2"/>
  <c r="P231" i="2" s="1"/>
  <c r="O495" i="2"/>
  <c r="P495" i="2" s="1"/>
  <c r="O77" i="2"/>
  <c r="P77" i="2" s="1"/>
  <c r="O474" i="2"/>
  <c r="P474" i="2" s="1"/>
  <c r="O246" i="2"/>
  <c r="P246" i="2" s="1"/>
  <c r="O500" i="2"/>
  <c r="P500" i="2" s="1"/>
  <c r="O477" i="2"/>
  <c r="P477" i="2" s="1"/>
  <c r="O648" i="2"/>
  <c r="P648" i="2" s="1"/>
  <c r="N456" i="2"/>
  <c r="P456" i="2" s="1"/>
  <c r="O137" i="2"/>
  <c r="P137" i="2" s="1"/>
  <c r="N89" i="2"/>
  <c r="P89" i="2" s="1"/>
  <c r="O242" i="2"/>
  <c r="P242" i="2" s="1"/>
  <c r="O497" i="2"/>
  <c r="P497" i="2" s="1"/>
  <c r="O332" i="2"/>
  <c r="P332" i="2" s="1"/>
  <c r="O18" i="2"/>
  <c r="P18" i="2" s="1"/>
  <c r="N52" i="2"/>
  <c r="P52" i="2" s="1"/>
  <c r="N159" i="2"/>
  <c r="P159" i="2" s="1"/>
  <c r="N130" i="2"/>
  <c r="P130" i="2" s="1"/>
  <c r="O328" i="2"/>
  <c r="P328" i="2" s="1"/>
  <c r="N311" i="2"/>
  <c r="P311" i="2" s="1"/>
  <c r="O569" i="2"/>
  <c r="P569" i="2" s="1"/>
  <c r="O699" i="2"/>
  <c r="P699" i="2" s="1"/>
  <c r="O609" i="2"/>
  <c r="P609" i="2" s="1"/>
  <c r="O577" i="2"/>
  <c r="P577" i="2" s="1"/>
  <c r="N188" i="2"/>
  <c r="P188" i="2" s="1"/>
  <c r="O401" i="2"/>
  <c r="P401" i="2" s="1"/>
  <c r="O562" i="2"/>
  <c r="P562" i="2" s="1"/>
  <c r="N40" i="2"/>
  <c r="P40" i="2" s="1"/>
  <c r="O313" i="2"/>
  <c r="P313" i="2" s="1"/>
  <c r="O434" i="2"/>
  <c r="P434" i="2" s="1"/>
  <c r="O624" i="2"/>
  <c r="P624" i="2" s="1"/>
  <c r="O702" i="2"/>
  <c r="P702" i="2" s="1"/>
  <c r="O636" i="2"/>
  <c r="P636" i="2" s="1"/>
  <c r="N187" i="2"/>
  <c r="P187" i="2" s="1"/>
  <c r="O144" i="2"/>
  <c r="P144" i="2" s="1"/>
  <c r="O201" i="2"/>
  <c r="P201" i="2" s="1"/>
  <c r="N327" i="2"/>
  <c r="P327" i="2" s="1"/>
  <c r="O119" i="2"/>
  <c r="P119" i="2" s="1"/>
  <c r="N697" i="2"/>
  <c r="P697" i="2" s="1"/>
  <c r="O38" i="2"/>
  <c r="P38" i="2" s="1"/>
  <c r="O155" i="2"/>
  <c r="P155" i="2" s="1"/>
  <c r="O647" i="2"/>
  <c r="P647" i="2" s="1"/>
  <c r="N232" i="2"/>
  <c r="P232" i="2" s="1"/>
  <c r="N606" i="2"/>
  <c r="P606" i="2" s="1"/>
  <c r="O529" i="2"/>
  <c r="P529" i="2" s="1"/>
  <c r="O71" i="2"/>
  <c r="P71" i="2" s="1"/>
  <c r="N86" i="2"/>
  <c r="P86" i="2" s="1"/>
  <c r="O631" i="2"/>
  <c r="P631" i="2" s="1"/>
  <c r="O442" i="2"/>
  <c r="P442" i="2" s="1"/>
  <c r="N160" i="2"/>
  <c r="P160" i="2" s="1"/>
  <c r="O417" i="2"/>
  <c r="P417" i="2" s="1"/>
  <c r="O519" i="2"/>
  <c r="P519" i="2" s="1"/>
  <c r="O659" i="2"/>
  <c r="P659" i="2" s="1"/>
  <c r="O575" i="2"/>
  <c r="P575" i="2" s="1"/>
  <c r="N671" i="2"/>
  <c r="P671" i="2" s="1"/>
  <c r="O425" i="2"/>
  <c r="P425" i="2" s="1"/>
  <c r="O450" i="2"/>
  <c r="P450" i="2" s="1"/>
  <c r="O380" i="2"/>
  <c r="P380" i="2" s="1"/>
  <c r="N244" i="2"/>
  <c r="P244" i="2" s="1"/>
  <c r="O164" i="2"/>
  <c r="P164" i="2" s="1"/>
  <c r="N152" i="2"/>
  <c r="P152" i="2" s="1"/>
  <c r="O541" i="2"/>
  <c r="P541" i="2" s="1"/>
  <c r="O65" i="2"/>
  <c r="P65" i="2" s="1"/>
  <c r="O303" i="2"/>
  <c r="P303" i="2" s="1"/>
  <c r="O74" i="2"/>
  <c r="P74" i="2" s="1"/>
  <c r="O462" i="2"/>
  <c r="P462" i="2" s="1"/>
  <c r="N252" i="2"/>
  <c r="P252" i="2" s="1"/>
  <c r="O354" i="2"/>
  <c r="P354" i="2" s="1"/>
  <c r="O686" i="2"/>
  <c r="P686" i="2" s="1"/>
  <c r="O20" i="2"/>
  <c r="P20" i="2" s="1"/>
  <c r="O471" i="2"/>
  <c r="P471" i="2" s="1"/>
  <c r="O677" i="2"/>
  <c r="P677" i="2" s="1"/>
  <c r="O525" i="2"/>
  <c r="P525" i="2" s="1"/>
  <c r="O704" i="2"/>
  <c r="P704" i="2" s="1"/>
  <c r="O29" i="2"/>
  <c r="P29" i="2" s="1"/>
  <c r="O62" i="2"/>
  <c r="P62" i="2" s="1"/>
  <c r="O198" i="2"/>
  <c r="P198" i="2" s="1"/>
  <c r="O186" i="2"/>
  <c r="P186" i="2" s="1"/>
  <c r="N88" i="2"/>
  <c r="P88" i="2" s="1"/>
  <c r="O310" i="2"/>
  <c r="P310" i="2" s="1"/>
  <c r="O484" i="2"/>
  <c r="P484" i="2" s="1"/>
  <c r="O492" i="2"/>
  <c r="P492" i="2" s="1"/>
  <c r="N643" i="2"/>
  <c r="P643" i="2" s="1"/>
  <c r="O107" i="2"/>
  <c r="P107" i="2" s="1"/>
  <c r="N238" i="2"/>
  <c r="P238" i="2" s="1"/>
  <c r="O581" i="2"/>
  <c r="P581" i="2" s="1"/>
  <c r="N706" i="2"/>
  <c r="P706" i="2" s="1"/>
  <c r="O125" i="2"/>
  <c r="P125" i="2" s="1"/>
  <c r="N204" i="2"/>
  <c r="P204" i="2" s="1"/>
  <c r="N81" i="2"/>
  <c r="P81" i="2" s="1"/>
  <c r="O343" i="2"/>
  <c r="P343" i="2" s="1"/>
  <c r="O453" i="2"/>
  <c r="P453" i="2" s="1"/>
  <c r="O669" i="2"/>
  <c r="P669" i="2" s="1"/>
  <c r="O194" i="2"/>
  <c r="P194" i="2" s="1"/>
  <c r="O131" i="2"/>
  <c r="P131" i="2" s="1"/>
  <c r="O518" i="2"/>
  <c r="P518" i="2" s="1"/>
  <c r="O24" i="2"/>
  <c r="P24" i="2" s="1"/>
  <c r="O27" i="2"/>
  <c r="P27" i="2" s="1"/>
  <c r="N94" i="2"/>
  <c r="P94" i="2" s="1"/>
  <c r="N317" i="2"/>
  <c r="P317" i="2" s="1"/>
  <c r="N64" i="2"/>
  <c r="P64" i="2" s="1"/>
  <c r="O366" i="2"/>
  <c r="P366" i="2" s="1"/>
  <c r="O668" i="2"/>
  <c r="P668" i="2" s="1"/>
  <c r="N398" i="2"/>
  <c r="P398" i="2" s="1"/>
  <c r="O72" i="2"/>
  <c r="P72" i="2" s="1"/>
  <c r="N545" i="2"/>
  <c r="P545" i="2" s="1"/>
  <c r="O416" i="2"/>
  <c r="P416" i="2" s="1"/>
  <c r="O195" i="2"/>
  <c r="P195" i="2" s="1"/>
  <c r="O191" i="2"/>
  <c r="P191" i="2" s="1"/>
  <c r="O128" i="2"/>
  <c r="P128" i="2" s="1"/>
  <c r="N653" i="2"/>
  <c r="P653" i="2" s="1"/>
  <c r="N419" i="2"/>
  <c r="P419" i="2" s="1"/>
  <c r="N691" i="2"/>
  <c r="P691" i="2" s="1"/>
  <c r="O90" i="2"/>
  <c r="P90" i="2" s="1"/>
  <c r="O290" i="2"/>
  <c r="P290" i="2" s="1"/>
  <c r="O384" i="2"/>
  <c r="P384" i="2" s="1"/>
  <c r="O538" i="2"/>
  <c r="P538" i="2" s="1"/>
  <c r="O592" i="2"/>
  <c r="P592" i="2" s="1"/>
  <c r="O580" i="2"/>
  <c r="P580" i="2" s="1"/>
  <c r="O555" i="2"/>
  <c r="P555" i="2" s="1"/>
  <c r="O96" i="2"/>
  <c r="P96" i="2" s="1"/>
  <c r="O667" i="2"/>
  <c r="P667" i="2" s="1"/>
  <c r="O626" i="2"/>
  <c r="P626" i="2" s="1"/>
  <c r="N539" i="2"/>
  <c r="P539" i="2" s="1"/>
  <c r="O21" i="2"/>
  <c r="P21" i="2" s="1"/>
  <c r="O60" i="2"/>
  <c r="P60" i="2" s="1"/>
  <c r="N58" i="2"/>
  <c r="P58" i="2" s="1"/>
  <c r="O210" i="2"/>
  <c r="P210" i="2" s="1"/>
  <c r="N257" i="2"/>
  <c r="P257" i="2" s="1"/>
  <c r="N652" i="2"/>
  <c r="P652" i="2" s="1"/>
  <c r="O705" i="2"/>
  <c r="P705" i="2" s="1"/>
  <c r="O644" i="2"/>
  <c r="P644" i="2" s="1"/>
  <c r="N665" i="2"/>
  <c r="P665" i="2" s="1"/>
  <c r="O506" i="2"/>
  <c r="P506" i="2" s="1"/>
  <c r="N33" i="2"/>
  <c r="P33" i="2" s="1"/>
  <c r="N301" i="2"/>
  <c r="P301" i="2" s="1"/>
  <c r="N526" i="2"/>
  <c r="P526" i="2" s="1"/>
  <c r="N463" i="2"/>
  <c r="P463" i="2" s="1"/>
  <c r="N402" i="2"/>
  <c r="P402" i="2" s="1"/>
  <c r="N610" i="2"/>
  <c r="P610" i="2" s="1"/>
  <c r="O604" i="2"/>
  <c r="P604" i="2" s="1"/>
  <c r="N560" i="2"/>
  <c r="P560" i="2" s="1"/>
  <c r="O689" i="2"/>
  <c r="P689" i="2" s="1"/>
  <c r="N227" i="2"/>
  <c r="P227" i="2" s="1"/>
  <c r="O504" i="2"/>
  <c r="P504" i="2" s="1"/>
  <c r="O392" i="2"/>
  <c r="P392" i="2" s="1"/>
  <c r="O663" i="2"/>
  <c r="P663" i="2" s="1"/>
  <c r="O510" i="2"/>
  <c r="P510" i="2" s="1"/>
  <c r="N441" i="2"/>
  <c r="P441" i="2" s="1"/>
  <c r="N622" i="2"/>
  <c r="P622" i="2" s="1"/>
  <c r="O601" i="2"/>
  <c r="P601" i="2" s="1"/>
  <c r="O35" i="2"/>
  <c r="P35" i="2" s="1"/>
  <c r="O36" i="2"/>
  <c r="P36" i="2" s="1"/>
  <c r="O75" i="2"/>
  <c r="P75" i="2" s="1"/>
  <c r="O219" i="2"/>
  <c r="P219" i="2" s="1"/>
  <c r="N22" i="2"/>
  <c r="P22" i="2" s="1"/>
  <c r="N426" i="2"/>
  <c r="P426" i="2" s="1"/>
  <c r="N418" i="2"/>
  <c r="P418" i="2" s="1"/>
  <c r="O586" i="2"/>
  <c r="P586" i="2" s="1"/>
  <c r="N645" i="2"/>
  <c r="P645" i="2" s="1"/>
  <c r="O619" i="2"/>
  <c r="P619" i="2" s="1"/>
  <c r="O672" i="2"/>
  <c r="P672" i="2" s="1"/>
  <c r="O674" i="2"/>
  <c r="P674" i="2" s="1"/>
  <c r="N620" i="2"/>
  <c r="P620" i="2" s="1"/>
  <c r="N684" i="2"/>
  <c r="P684" i="2" s="1"/>
  <c r="N51" i="2"/>
  <c r="P51" i="2" s="1"/>
  <c r="O167" i="2"/>
  <c r="P167" i="2" s="1"/>
  <c r="N154" i="2"/>
  <c r="P154" i="2" s="1"/>
  <c r="N683" i="2"/>
  <c r="P683" i="2" s="1"/>
  <c r="N464" i="2"/>
  <c r="P464" i="2" s="1"/>
  <c r="N208" i="2"/>
  <c r="P208" i="2" s="1"/>
  <c r="O304" i="2"/>
  <c r="P304" i="2" s="1"/>
  <c r="O275" i="2"/>
  <c r="P275" i="2" s="1"/>
  <c r="N348" i="2"/>
  <c r="P348" i="2" s="1"/>
  <c r="N657" i="2"/>
  <c r="P657" i="2" s="1"/>
  <c r="N676" i="2"/>
  <c r="P676" i="2" s="1"/>
  <c r="O534" i="2"/>
  <c r="P534" i="2" s="1"/>
  <c r="N694" i="2"/>
  <c r="P694" i="2" s="1"/>
  <c r="O95" i="2"/>
  <c r="P95" i="2" s="1"/>
  <c r="N513" i="2"/>
  <c r="P513" i="2" s="1"/>
  <c r="N695" i="2"/>
  <c r="P695" i="2" s="1"/>
  <c r="N321" i="2"/>
  <c r="P321" i="2" s="1"/>
  <c r="N202" i="2"/>
  <c r="P202" i="2" s="1"/>
  <c r="O44" i="2"/>
  <c r="P44" i="2" s="1"/>
  <c r="O251" i="2"/>
  <c r="P251" i="2" s="1"/>
  <c r="O361" i="2"/>
  <c r="P361" i="2" s="1"/>
  <c r="O307" i="2"/>
  <c r="P307" i="2" s="1"/>
  <c r="O330" i="2"/>
  <c r="P330" i="2" s="1"/>
  <c r="O47" i="2"/>
  <c r="P47" i="2" s="1"/>
  <c r="N461" i="2"/>
  <c r="P461" i="2" s="1"/>
  <c r="O470" i="2"/>
  <c r="P470" i="2" s="1"/>
  <c r="N175" i="2"/>
  <c r="P175" i="2" s="1"/>
  <c r="O410" i="2"/>
  <c r="P410" i="2" s="1"/>
  <c r="O316" i="2"/>
  <c r="P316" i="2" s="1"/>
  <c r="O395" i="2"/>
  <c r="P395" i="2" s="1"/>
  <c r="N197" i="2"/>
  <c r="P197" i="2" s="1"/>
  <c r="N80" i="2"/>
  <c r="P80" i="2" s="1"/>
  <c r="O439" i="2"/>
  <c r="P439" i="2" s="1"/>
  <c r="O53" i="2"/>
  <c r="P53" i="2" s="1"/>
  <c r="N16" i="2"/>
  <c r="P16" i="2" s="1"/>
  <c r="N260" i="2"/>
  <c r="P260" i="2" s="1"/>
  <c r="O283" i="2"/>
  <c r="P283" i="2" s="1"/>
  <c r="O351" i="2"/>
  <c r="P351" i="2" s="1"/>
  <c r="O465" i="2"/>
  <c r="P465" i="2" s="1"/>
  <c r="O567" i="2"/>
  <c r="P567" i="2" s="1"/>
  <c r="O360" i="2"/>
  <c r="P360" i="2" s="1"/>
  <c r="N536" i="2"/>
  <c r="P536" i="2" s="1"/>
  <c r="O633" i="2"/>
  <c r="P633" i="2" s="1"/>
  <c r="O413" i="2"/>
  <c r="P413" i="2" s="1"/>
  <c r="O285" i="2"/>
  <c r="P285" i="2" s="1"/>
  <c r="O98" i="2"/>
  <c r="P98" i="2" s="1"/>
  <c r="N618" i="2"/>
  <c r="P618" i="2" s="1"/>
  <c r="N291" i="2"/>
  <c r="O291" i="2"/>
  <c r="N629" i="2"/>
  <c r="P629" i="2" s="1"/>
  <c r="N273" i="2"/>
  <c r="O273" i="2"/>
  <c r="O123" i="2"/>
  <c r="P123" i="2" s="1"/>
  <c r="N183" i="2"/>
  <c r="P183" i="2" s="1"/>
  <c r="O248" i="2"/>
  <c r="P248" i="2" s="1"/>
  <c r="O355" i="2"/>
  <c r="P355" i="2" s="1"/>
  <c r="O559" i="2"/>
  <c r="P559" i="2" s="1"/>
  <c r="O339" i="2"/>
  <c r="P339" i="2" s="1"/>
  <c r="N682" i="2"/>
  <c r="P682" i="2" s="1"/>
  <c r="N599" i="2"/>
  <c r="P599" i="2" s="1"/>
  <c r="N542" i="2"/>
  <c r="P542" i="2" s="1"/>
  <c r="N203" i="2"/>
  <c r="P203" i="2" s="1"/>
  <c r="P126" i="2"/>
  <c r="N34" i="2"/>
  <c r="P34" i="2" s="1"/>
  <c r="P240" i="2"/>
  <c r="N112" i="2"/>
  <c r="P112" i="2" s="1"/>
  <c r="O234" i="2"/>
  <c r="P234" i="2" s="1"/>
  <c r="O287" i="2"/>
  <c r="P287" i="2" s="1"/>
  <c r="O564" i="2"/>
  <c r="P564" i="2" s="1"/>
  <c r="N415" i="2"/>
  <c r="P415" i="2" s="1"/>
  <c r="N387" i="2"/>
  <c r="P387" i="2" s="1"/>
  <c r="O493" i="2"/>
  <c r="P493" i="2" s="1"/>
  <c r="O607" i="2"/>
  <c r="P607" i="2" s="1"/>
  <c r="N573" i="2"/>
  <c r="P573" i="2" s="1"/>
  <c r="O639" i="2"/>
  <c r="P639" i="2" s="1"/>
  <c r="N608" i="2"/>
  <c r="P608" i="2" s="1"/>
  <c r="N688" i="2"/>
  <c r="P688" i="2" s="1"/>
  <c r="N680" i="2"/>
  <c r="P680" i="2" s="1"/>
  <c r="O11" i="2"/>
  <c r="P11" i="2" s="1"/>
  <c r="N105" i="2"/>
  <c r="P105" i="2" s="1"/>
  <c r="O427" i="2"/>
  <c r="P427" i="2" s="1"/>
  <c r="O344" i="2"/>
  <c r="P344" i="2" s="1"/>
  <c r="N269" i="2"/>
  <c r="P269" i="2" s="1"/>
  <c r="O628" i="2"/>
  <c r="P628" i="2" s="1"/>
  <c r="N211" i="2"/>
  <c r="P211" i="2" s="1"/>
  <c r="N678" i="2"/>
  <c r="P678" i="2" s="1"/>
  <c r="O294" i="2"/>
  <c r="P294" i="2" s="1"/>
  <c r="N209" i="2"/>
  <c r="P209" i="2" s="1"/>
  <c r="O220" i="2"/>
  <c r="P220" i="2" s="1"/>
  <c r="N4" i="2"/>
  <c r="P4" i="2" s="1"/>
  <c r="N43" i="2"/>
  <c r="P43" i="2" s="1"/>
  <c r="O570" i="2"/>
  <c r="P570" i="2" s="1"/>
  <c r="O511" i="2"/>
  <c r="P511" i="2" s="1"/>
  <c r="N617" i="2"/>
  <c r="P617" i="2" s="1"/>
  <c r="O583" i="2"/>
  <c r="P583" i="2" s="1"/>
  <c r="N646" i="2"/>
  <c r="P646" i="2" s="1"/>
  <c r="O625" i="2"/>
  <c r="P625" i="2" s="1"/>
  <c r="O692" i="2"/>
  <c r="P692" i="2" s="1"/>
  <c r="O345" i="2"/>
  <c r="P345" i="2" s="1"/>
  <c r="O558" i="2"/>
  <c r="P558" i="2" s="1"/>
  <c r="O14" i="2"/>
  <c r="P14" i="2" s="1"/>
  <c r="O571" i="2"/>
  <c r="P571" i="2" s="1"/>
  <c r="N49" i="2"/>
  <c r="P49" i="2" s="1"/>
  <c r="N106" i="2"/>
  <c r="P106" i="2" s="1"/>
  <c r="N278" i="2"/>
  <c r="P278" i="2" s="1"/>
  <c r="O362" i="2"/>
  <c r="P362" i="2" s="1"/>
  <c r="N145" i="2"/>
  <c r="P145" i="2" s="1"/>
  <c r="O482" i="2"/>
  <c r="P482" i="2" s="1"/>
  <c r="O588" i="2"/>
  <c r="P588" i="2" s="1"/>
  <c r="N528" i="2"/>
  <c r="P528" i="2" s="1"/>
  <c r="O565" i="2"/>
  <c r="P565" i="2" s="1"/>
  <c r="N276" i="2"/>
  <c r="P276" i="2" s="1"/>
  <c r="O297" i="2"/>
  <c r="P297" i="2" s="1"/>
  <c r="O468" i="2"/>
  <c r="P468" i="2" s="1"/>
  <c r="N458" i="2"/>
  <c r="P458" i="2" s="1"/>
  <c r="O381" i="2"/>
  <c r="P381" i="2" s="1"/>
  <c r="O433" i="2"/>
  <c r="P433" i="2" s="1"/>
  <c r="O693" i="2"/>
  <c r="P693" i="2" s="1"/>
  <c r="O590" i="2"/>
  <c r="P590" i="2" s="1"/>
  <c r="O374" i="2"/>
  <c r="P374" i="2" s="1"/>
  <c r="N516" i="2"/>
  <c r="P516" i="2" s="1"/>
  <c r="N76" i="2"/>
  <c r="P76" i="2" s="1"/>
  <c r="N79" i="2"/>
  <c r="P79" i="2" s="1"/>
  <c r="O490" i="2"/>
  <c r="P490" i="2" s="1"/>
  <c r="N431" i="2"/>
  <c r="P431" i="2" s="1"/>
  <c r="O264" i="2"/>
  <c r="P264" i="2" s="1"/>
  <c r="N200" i="2"/>
  <c r="P200" i="2" s="1"/>
  <c r="N466" i="2"/>
  <c r="P466" i="2" s="1"/>
  <c r="O358" i="2"/>
  <c r="P358" i="2" s="1"/>
  <c r="N437" i="2"/>
  <c r="P437" i="2" s="1"/>
  <c r="O642" i="2"/>
  <c r="P642" i="2" s="1"/>
  <c r="O267" i="2"/>
  <c r="P267" i="2" s="1"/>
  <c r="N544" i="2"/>
  <c r="P544" i="2" s="1"/>
  <c r="N124" i="2"/>
  <c r="P124" i="2" s="1"/>
  <c r="N97" i="2"/>
  <c r="P97" i="2" s="1"/>
  <c r="O390" i="2"/>
  <c r="P390" i="2" s="1"/>
  <c r="O508" i="2"/>
  <c r="P508" i="2" s="1"/>
  <c r="N649" i="2"/>
  <c r="P649" i="2" s="1"/>
  <c r="O59" i="2"/>
  <c r="P59" i="2" s="1"/>
  <c r="O114" i="2"/>
  <c r="P114" i="2" s="1"/>
  <c r="N70" i="2"/>
  <c r="P70" i="2" s="1"/>
  <c r="N156" i="2"/>
  <c r="P156" i="2" s="1"/>
  <c r="N397" i="2"/>
  <c r="P397" i="2" s="1"/>
  <c r="N521" i="2"/>
  <c r="P521" i="2" s="1"/>
  <c r="O568" i="2"/>
  <c r="P568" i="2" s="1"/>
  <c r="P66" i="2"/>
  <c r="O54" i="2"/>
  <c r="P54" i="2" s="1"/>
  <c r="N132" i="2"/>
  <c r="P132" i="2" s="1"/>
  <c r="N326" i="2"/>
  <c r="P326" i="2" s="1"/>
  <c r="N350" i="2"/>
  <c r="P350" i="2" s="1"/>
  <c r="N420" i="2"/>
  <c r="P420" i="2" s="1"/>
  <c r="N15" i="2"/>
  <c r="P15" i="2" s="1"/>
  <c r="N184" i="2"/>
  <c r="O184" i="2"/>
  <c r="O129" i="2"/>
  <c r="P129" i="2" s="1"/>
  <c r="N91" i="2"/>
  <c r="P91" i="2" s="1"/>
  <c r="N61" i="2"/>
  <c r="P61" i="2" s="1"/>
  <c r="O272" i="2"/>
  <c r="P272" i="2" s="1"/>
  <c r="O296" i="2"/>
  <c r="P296" i="2" s="1"/>
  <c r="O331" i="2"/>
  <c r="P331" i="2" s="1"/>
  <c r="O265" i="2"/>
  <c r="P265" i="2" s="1"/>
  <c r="N365" i="2"/>
  <c r="P365" i="2" s="1"/>
  <c r="N394" i="2"/>
  <c r="P394" i="2" s="1"/>
  <c r="N467" i="2"/>
  <c r="P467" i="2" s="1"/>
  <c r="O563" i="2"/>
  <c r="P563" i="2" s="1"/>
  <c r="O634" i="2"/>
  <c r="P634" i="2" s="1"/>
  <c r="N550" i="2"/>
  <c r="P550" i="2" s="1"/>
  <c r="N523" i="2"/>
  <c r="P523" i="2" s="1"/>
  <c r="O352" i="2"/>
  <c r="P352" i="2" s="1"/>
  <c r="N640" i="2"/>
  <c r="P640" i="2" s="1"/>
  <c r="O561" i="2"/>
  <c r="P561" i="2" s="1"/>
  <c r="O279" i="2"/>
  <c r="P279" i="2" s="1"/>
  <c r="O148" i="2"/>
  <c r="P148" i="2" s="1"/>
  <c r="N146" i="2"/>
  <c r="P146" i="2" s="1"/>
  <c r="O207" i="2"/>
  <c r="P207" i="2" s="1"/>
  <c r="O346" i="2"/>
  <c r="P346" i="2" s="1"/>
  <c r="O293" i="2"/>
  <c r="P293" i="2" s="1"/>
  <c r="N10" i="2"/>
  <c r="P10" i="2" s="1"/>
  <c r="N370" i="2"/>
  <c r="P370" i="2" s="1"/>
  <c r="O505" i="2"/>
  <c r="P505" i="2" s="1"/>
  <c r="N373" i="2"/>
  <c r="P373" i="2" s="1"/>
  <c r="O520" i="2"/>
  <c r="P520" i="2" s="1"/>
  <c r="O499" i="2"/>
  <c r="P499" i="2" s="1"/>
  <c r="O445" i="2"/>
  <c r="P445" i="2" s="1"/>
  <c r="N635" i="2"/>
  <c r="P635" i="2" s="1"/>
  <c r="N611" i="2"/>
  <c r="P611" i="2" s="1"/>
  <c r="O613" i="2"/>
  <c r="P613" i="2" s="1"/>
  <c r="O282" i="2"/>
  <c r="P282" i="2" s="1"/>
  <c r="N229" i="2"/>
  <c r="P229" i="2" s="1"/>
  <c r="O193" i="2"/>
  <c r="N193" i="2"/>
  <c r="O139" i="2"/>
  <c r="N139" i="2"/>
  <c r="N250" i="2"/>
  <c r="P250" i="2" s="1"/>
  <c r="O306" i="2"/>
  <c r="P306" i="2" s="1"/>
  <c r="N7" i="2"/>
  <c r="P7" i="2" s="1"/>
  <c r="O141" i="2"/>
  <c r="P141" i="2" s="1"/>
  <c r="O258" i="2"/>
  <c r="P258" i="2" s="1"/>
  <c r="O460" i="2"/>
  <c r="P460" i="2" s="1"/>
  <c r="O496" i="2"/>
  <c r="P496" i="2" s="1"/>
  <c r="O651" i="2"/>
  <c r="P651" i="2" s="1"/>
  <c r="N300" i="2"/>
  <c r="O300" i="2"/>
  <c r="O621" i="2"/>
  <c r="P621" i="2" s="1"/>
  <c r="N632" i="2"/>
  <c r="P632" i="2" s="1"/>
  <c r="N556" i="2"/>
  <c r="P556" i="2" s="1"/>
  <c r="N698" i="2"/>
  <c r="P698" i="2" s="1"/>
  <c r="N312" i="2"/>
  <c r="O312" i="2"/>
  <c r="O309" i="2"/>
  <c r="P309" i="2" s="1"/>
  <c r="O422" i="2"/>
  <c r="P422" i="2" s="1"/>
  <c r="N19" i="2"/>
  <c r="P19" i="2" s="1"/>
  <c r="N25" i="2"/>
  <c r="P25" i="2" s="1"/>
  <c r="N181" i="2"/>
  <c r="P181" i="2" s="1"/>
  <c r="O135" i="2"/>
  <c r="P135" i="2" s="1"/>
  <c r="N263" i="2"/>
  <c r="P263" i="2" s="1"/>
  <c r="O423" i="2"/>
  <c r="P423" i="2" s="1"/>
  <c r="N391" i="2"/>
  <c r="P391" i="2" s="1"/>
  <c r="O454" i="2"/>
  <c r="P454" i="2" s="1"/>
  <c r="N455" i="2"/>
  <c r="P455" i="2" s="1"/>
  <c r="O447" i="2"/>
  <c r="P447" i="2" s="1"/>
  <c r="O136" i="2"/>
  <c r="N136" i="2"/>
  <c r="N270" i="2"/>
  <c r="O270" i="2"/>
  <c r="O157" i="2"/>
  <c r="N157" i="2"/>
  <c r="N121" i="2"/>
  <c r="P121" i="2" s="1"/>
  <c r="N115" i="2"/>
  <c r="P115" i="2" s="1"/>
  <c r="O259" i="2"/>
  <c r="P259" i="2" s="1"/>
  <c r="O305" i="2"/>
  <c r="P305" i="2" s="1"/>
  <c r="N448" i="2"/>
  <c r="P448" i="2" s="1"/>
  <c r="O472" i="2"/>
  <c r="P472" i="2" s="1"/>
  <c r="N376" i="2"/>
  <c r="P376" i="2" s="1"/>
  <c r="N438" i="2"/>
  <c r="P438" i="2" s="1"/>
  <c r="N87" i="2"/>
  <c r="P87" i="2" s="1"/>
  <c r="N512" i="2"/>
  <c r="P512" i="2" s="1"/>
  <c r="N630" i="2"/>
  <c r="P630" i="2" s="1"/>
  <c r="N314" i="2"/>
  <c r="P314" i="2" s="1"/>
  <c r="N288" i="2"/>
  <c r="O288" i="2"/>
  <c r="N166" i="2"/>
  <c r="O166" i="2"/>
  <c r="O268" i="2"/>
  <c r="P268" i="2" s="1"/>
  <c r="O336" i="2"/>
  <c r="P336" i="2" s="1"/>
  <c r="N82" i="2"/>
  <c r="P82" i="2" s="1"/>
  <c r="N347" i="2"/>
  <c r="P347" i="2" s="1"/>
  <c r="N578" i="2"/>
  <c r="P578" i="2" s="1"/>
  <c r="N172" i="2"/>
  <c r="O172" i="2"/>
  <c r="N67" i="2"/>
  <c r="P67" i="2" s="1"/>
  <c r="N37" i="2"/>
  <c r="P37" i="2" s="1"/>
  <c r="N109" i="2"/>
  <c r="P109" i="2" s="1"/>
  <c r="O177" i="2"/>
  <c r="P177" i="2" s="1"/>
  <c r="O337" i="2"/>
  <c r="P337" i="2" s="1"/>
  <c r="O266" i="2"/>
  <c r="P266" i="2" s="1"/>
  <c r="O284" i="2"/>
  <c r="P284" i="2" s="1"/>
  <c r="N302" i="2"/>
  <c r="P302" i="2" s="1"/>
  <c r="N338" i="2"/>
  <c r="P338" i="2" s="1"/>
  <c r="O281" i="2"/>
  <c r="P281" i="2" s="1"/>
  <c r="O299" i="2"/>
  <c r="P299" i="2" s="1"/>
  <c r="N323" i="2"/>
  <c r="P323" i="2" s="1"/>
  <c r="N457" i="2"/>
  <c r="P457" i="2" s="1"/>
  <c r="N388" i="2"/>
  <c r="P388" i="2" s="1"/>
  <c r="O487" i="2"/>
  <c r="P487" i="2" s="1"/>
  <c r="N409" i="2"/>
  <c r="P409" i="2" s="1"/>
  <c r="N547" i="2"/>
  <c r="O547" i="2"/>
  <c r="N412" i="2"/>
  <c r="P412" i="2" s="1"/>
  <c r="O481" i="2"/>
  <c r="P481" i="2" s="1"/>
  <c r="N379" i="2"/>
  <c r="P379" i="2" s="1"/>
  <c r="O478" i="2"/>
  <c r="P478" i="2" s="1"/>
  <c r="P637" i="2"/>
  <c r="N587" i="2"/>
  <c r="P587" i="2" s="1"/>
  <c r="N335" i="2"/>
  <c r="P335" i="2" s="1"/>
  <c r="O546" i="2"/>
  <c r="P546" i="2" s="1"/>
  <c r="N13" i="2"/>
  <c r="P13" i="2" s="1"/>
  <c r="N85" i="2"/>
  <c r="P85" i="2" s="1"/>
  <c r="N55" i="2"/>
  <c r="P55" i="2" s="1"/>
  <c r="N127" i="2"/>
  <c r="P127" i="2" s="1"/>
  <c r="P9" i="2"/>
  <c r="N192" i="2"/>
  <c r="P192" i="2" s="1"/>
  <c r="N329" i="2"/>
  <c r="P329" i="2" s="1"/>
  <c r="N254" i="2"/>
  <c r="P254" i="2" s="1"/>
  <c r="O475" i="2"/>
  <c r="P475" i="2" s="1"/>
  <c r="N406" i="2"/>
  <c r="P406" i="2" s="1"/>
  <c r="O517" i="2"/>
  <c r="P517" i="2" s="1"/>
  <c r="N503" i="2"/>
  <c r="P503" i="2" s="1"/>
  <c r="N623" i="2"/>
  <c r="P623" i="2" s="1"/>
  <c r="O553" i="2"/>
  <c r="P553" i="2" s="1"/>
  <c r="N673" i="2"/>
  <c r="P673" i="2" s="1"/>
  <c r="N584" i="2"/>
  <c r="P584" i="2" s="1"/>
  <c r="P369" i="2"/>
  <c r="N428" i="2"/>
  <c r="P428" i="2" s="1"/>
  <c r="N535" i="2"/>
  <c r="P535" i="2" s="1"/>
  <c r="P180" i="2"/>
  <c r="N255" i="2"/>
  <c r="P255" i="2" s="1"/>
  <c r="O483" i="2"/>
  <c r="P483" i="2" s="1"/>
  <c r="N543" i="2"/>
  <c r="P543" i="2" s="1"/>
  <c r="N596" i="2"/>
  <c r="P596" i="2" s="1"/>
  <c r="N675" i="2"/>
  <c r="P675" i="2" s="1"/>
  <c r="N31" i="2"/>
  <c r="P31" i="2" s="1"/>
  <c r="N103" i="2"/>
  <c r="P103" i="2" s="1"/>
  <c r="N73" i="2"/>
  <c r="P73" i="2" s="1"/>
  <c r="O274" i="2"/>
  <c r="P274" i="2" s="1"/>
  <c r="O292" i="2"/>
  <c r="P292" i="2" s="1"/>
  <c r="O271" i="2"/>
  <c r="P271" i="2" s="1"/>
  <c r="O289" i="2"/>
  <c r="P289" i="2" s="1"/>
  <c r="N385" i="2"/>
  <c r="P385" i="2" s="1"/>
  <c r="O502" i="2"/>
  <c r="P502" i="2" s="1"/>
  <c r="O514" i="2"/>
  <c r="P514" i="2" s="1"/>
  <c r="N382" i="2"/>
  <c r="P382" i="2" s="1"/>
  <c r="N440" i="2"/>
  <c r="P440" i="2" s="1"/>
  <c r="P602" i="2"/>
  <c r="N655" i="2"/>
  <c r="P655" i="2" s="1"/>
  <c r="N28" i="2"/>
  <c r="P28" i="2" s="1"/>
  <c r="N100" i="2"/>
  <c r="P100" i="2" s="1"/>
  <c r="N325" i="2"/>
  <c r="P325" i="2" s="1"/>
  <c r="O451" i="2"/>
  <c r="P451" i="2" s="1"/>
  <c r="N473" i="2"/>
  <c r="P473" i="2" s="1"/>
  <c r="N532" i="2"/>
  <c r="P532" i="2" s="1"/>
  <c r="N576" i="2"/>
  <c r="P576" i="2" s="1"/>
  <c r="N243" i="2"/>
  <c r="P243" i="2" s="1"/>
  <c r="N670" i="2"/>
  <c r="P670" i="2" s="1"/>
  <c r="N133" i="2"/>
  <c r="P133" i="2" s="1"/>
  <c r="O262" i="2"/>
  <c r="P262" i="2" s="1"/>
  <c r="O280" i="2"/>
  <c r="P280" i="2" s="1"/>
  <c r="O298" i="2"/>
  <c r="P298" i="2" s="1"/>
  <c r="O256" i="2"/>
  <c r="P256" i="2" s="1"/>
  <c r="O261" i="2"/>
  <c r="P261" i="2" s="1"/>
  <c r="O277" i="2"/>
  <c r="P277" i="2" s="1"/>
  <c r="O295" i="2"/>
  <c r="P295" i="2" s="1"/>
  <c r="N46" i="2"/>
  <c r="P46" i="2" s="1"/>
  <c r="N118" i="2"/>
  <c r="P118" i="2" s="1"/>
  <c r="N403" i="2"/>
  <c r="P403" i="2" s="1"/>
  <c r="O469" i="2"/>
  <c r="P469" i="2" s="1"/>
  <c r="N400" i="2"/>
  <c r="P400" i="2" s="1"/>
  <c r="N485" i="2"/>
  <c r="P485" i="2" s="1"/>
  <c r="N554" i="2"/>
  <c r="P554" i="2" s="1"/>
  <c r="O2" i="2"/>
  <c r="P2" i="2" s="1"/>
  <c r="P270" i="2" l="1"/>
  <c r="P136" i="2"/>
  <c r="P172" i="2"/>
  <c r="P273" i="2"/>
  <c r="P291" i="2"/>
  <c r="P184" i="2"/>
  <c r="P157" i="2"/>
  <c r="P166" i="2"/>
  <c r="P300" i="2"/>
  <c r="P312" i="2"/>
  <c r="P288" i="2"/>
  <c r="P139" i="2"/>
  <c r="P193" i="2"/>
  <c r="P54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Autore</author>
  </authors>
  <commentList>
    <comment ref="E1" authorId="0" shapeId="0" xr:uid="{7F3889E3-AAF0-49B7-9AEB-A3BBDEE5F1AC}">
      <text>
        <r>
          <rPr>
            <sz val="9"/>
            <color indexed="81"/>
            <rFont val="Tahoma"/>
            <family val="2"/>
          </rPr>
          <t>1: punto appartenente alla Rete quantitativa
2: punto appartenente alla Rete qualitativa
3: punto appartenente alla Rete quantitativa e alla Rete qualitativa</t>
        </r>
      </text>
    </comment>
    <comment ref="F1" authorId="0" shapeId="0" xr:uid="{43D40C8A-7ADA-4BE0-A741-6A11A59F9C5A}">
      <text>
        <r>
          <rPr>
            <sz val="9"/>
            <color indexed="81"/>
            <rFont val="Tahoma"/>
            <family val="2"/>
          </rPr>
          <t>Monitoraggio rete quantitativa. 
1: pozzi superficiali - misure effettuate da ARPA
2: pozzi superficiali - misure effettuate da Gestore
3: pozzi profondi - misure effettuate da ARPA
4: pozzi profondi - misure effettuate da Gestore
5: trasmettitore automatico di livello ARPA
6:trasmettitore automatico di livello Gestore</t>
        </r>
      </text>
    </comment>
    <comment ref="G1" authorId="0" shapeId="0" xr:uid="{79FB615D-EC05-406D-AAC9-380C265F9A1A}">
      <text>
        <r>
          <rPr>
            <sz val="9"/>
            <color indexed="81"/>
            <rFont val="Tahoma"/>
            <family val="2"/>
          </rPr>
          <t>M: attualmente monitorato
N: attualmente non monitorato
S: attualmente monitorato e sostitutivo di un pozzo N - continua la serie dati
C: attualmente monitorato e sostitutivo di un pozzo N - non continua la serie dati</t>
        </r>
      </text>
    </comment>
    <comment ref="K1" authorId="0" shapeId="0" xr:uid="{7E6A67B1-E6D1-487A-8A4F-87A7C80DD68C}">
      <text>
        <r>
          <rPr>
            <sz val="9"/>
            <color indexed="81"/>
            <rFont val="Tahoma"/>
            <family val="2"/>
          </rPr>
          <t>Corrisponde alla Quota di riferimento misura slm in Sire</t>
        </r>
      </text>
    </comment>
    <comment ref="M1" authorId="0" shapeId="0" xr:uid="{384848ED-E7ED-4F8A-A8D4-84A08A56CE46}">
      <text>
        <r>
          <rPr>
            <sz val="9"/>
            <color indexed="81"/>
            <rFont val="Tahoma"/>
            <family val="2"/>
          </rPr>
          <t xml:space="preserve">corrisponde alla differenza tra QUOTA_MISURA_SLM e QUOTA_PC_SLM
</t>
        </r>
      </text>
    </comment>
    <comment ref="N1" authorId="0" shapeId="0" xr:uid="{E07CDF61-3EB1-48AD-A4C8-52F52A0A37D7}">
      <text>
        <r>
          <rPr>
            <sz val="9"/>
            <color indexed="81"/>
            <rFont val="Tahoma"/>
            <family val="2"/>
          </rPr>
          <t>Da p.c. 
(fonti: stratigrafie o Catasto)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83EB98-5EC8-4BF5-82A8-8BCF8E988F91}" keepAlive="1" name="ThisWorkbookDataModel" description="Modello di dati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275F682-FCFD-466D-9FBA-D29D695A8283}" name="WorksheetConnection_PIEZOMETRIE!$A$1:$H$715" type="102" refreshedVersion="7" minRefreshableVersion="5">
    <extLst>
      <ext xmlns:x15="http://schemas.microsoft.com/office/spreadsheetml/2010/11/main" uri="{DE250136-89BD-433C-8126-D09CA5730AF9}">
        <x15:connection id="Intervallo" autoDelete="1">
          <x15:rangePr sourceName="_xlcn.WorksheetConnection_PIEZOMETRIEA1H7151"/>
        </x15:connection>
      </ext>
    </extLst>
  </connection>
  <connection id="3" xr16:uid="{6845847F-0A1F-483F-887A-0BA3F839F0DF}" name="WorksheetConnection_PIEZOMETRIE!$C$1:$G$708" type="102" refreshedVersion="7" minRefreshableVersion="5">
    <extLst>
      <ext xmlns:x15="http://schemas.microsoft.com/office/spreadsheetml/2010/11/main" uri="{DE250136-89BD-433C-8126-D09CA5730AF9}">
        <x15:connection id="Intervallo 1" autoDelete="1">
          <x15:rangePr sourceName="_xlcn.WorksheetConnection_PIEZOMETRIEC1G7081"/>
        </x15:connection>
      </ext>
    </extLst>
  </connection>
</connections>
</file>

<file path=xl/sharedStrings.xml><?xml version="1.0" encoding="utf-8"?>
<sst xmlns="http://schemas.openxmlformats.org/spreadsheetml/2006/main" count="9114" uniqueCount="143">
  <si>
    <t>PROVINCIA</t>
  </si>
  <si>
    <t>COMUNE</t>
  </si>
  <si>
    <t>CODICE</t>
  </si>
  <si>
    <t>CODICEWISE</t>
  </si>
  <si>
    <t>RETE</t>
  </si>
  <si>
    <t>QUANTI_ESECUTORE</t>
  </si>
  <si>
    <t>STATO</t>
  </si>
  <si>
    <t>DATA_INIZO</t>
  </si>
  <si>
    <t>X_WGS84</t>
  </si>
  <si>
    <t>Y_WGS84</t>
  </si>
  <si>
    <t>QUOTA_MISURA_SLM (Qr)</t>
  </si>
  <si>
    <t>QUOTA_PC_SLM</t>
  </si>
  <si>
    <t>H_BP</t>
  </si>
  <si>
    <t>PROFONDITà</t>
  </si>
  <si>
    <t>FILTRI_N</t>
  </si>
  <si>
    <t>FILTRI_TOP</t>
  </si>
  <si>
    <t>FILTRI_BOTTOM</t>
  </si>
  <si>
    <t>USO</t>
  </si>
  <si>
    <t>TIPO</t>
  </si>
  <si>
    <t>GWB_2015</t>
  </si>
  <si>
    <t>Codice WISE Corpo idrico</t>
  </si>
  <si>
    <t>Nome Corpo Idrico</t>
  </si>
  <si>
    <t>Area GWB</t>
  </si>
  <si>
    <t>SONDA AUTOMATICA</t>
  </si>
  <si>
    <t>NOTE</t>
  </si>
  <si>
    <t>PV</t>
  </si>
  <si>
    <t>CASATISMA</t>
  </si>
  <si>
    <t>PO018032NR0001</t>
  </si>
  <si>
    <t>IT03GWBISSMPOP_PO018032NR0001</t>
  </si>
  <si>
    <t>M</t>
  </si>
  <si>
    <t>1</t>
  </si>
  <si>
    <t>NON DEFINITO</t>
  </si>
  <si>
    <t>PIEZOMETRO</t>
  </si>
  <si>
    <t>GWB ISS MPOP</t>
  </si>
  <si>
    <t>IT03GWBISSMPOP</t>
  </si>
  <si>
    <t>Corpo idrico sotterraneo superficiale di Bassa pianura Bacino Oltrepo Pavese</t>
  </si>
  <si>
    <t>CERVESINA</t>
  </si>
  <si>
    <t>PO018047NR0001</t>
  </si>
  <si>
    <t>IT03GWBISSMPOP_PO018047NR0001</t>
  </si>
  <si>
    <t>CIGOGNOLA</t>
  </si>
  <si>
    <t>PO0180490U0003</t>
  </si>
  <si>
    <t>IT03GWBISSMPOP_PO0180490U0003</t>
  </si>
  <si>
    <t>POTABILE</t>
  </si>
  <si>
    <t>POZZO</t>
  </si>
  <si>
    <t>PINAROLO PO</t>
  </si>
  <si>
    <t>PO0181150U0006</t>
  </si>
  <si>
    <t>IT03GWBISSMPOP_PO0181150U0006</t>
  </si>
  <si>
    <t>S</t>
  </si>
  <si>
    <t>PORTALBERA</t>
  </si>
  <si>
    <t>PO0181180U0019</t>
  </si>
  <si>
    <t>IT03GWBISSMPOP_PO0181180U0019</t>
  </si>
  <si>
    <t>RIVANAZZANO TERME</t>
  </si>
  <si>
    <t>PO0181220U0001</t>
  </si>
  <si>
    <t>IT03GWBISSMPOP_PO0181220U0001</t>
  </si>
  <si>
    <t>n.d.</t>
  </si>
  <si>
    <t>TORRAZZA COSTE</t>
  </si>
  <si>
    <t>PO0181550U0001</t>
  </si>
  <si>
    <t>IT03GWBISSMPOP_PO0181550U0001</t>
  </si>
  <si>
    <t>3</t>
  </si>
  <si>
    <t>ZENEVREDO</t>
  </si>
  <si>
    <t>PO0181870U0001</t>
  </si>
  <si>
    <t>IT03GWBISSMPOP_PO0181870U0001</t>
  </si>
  <si>
    <t>N</t>
  </si>
  <si>
    <t>PO0181870U0005</t>
  </si>
  <si>
    <t>IT03GWBISSMPOP_PO0181870U0005</t>
  </si>
  <si>
    <t>Conteggio di MISURA SOGGIACENZA [m]</t>
  </si>
  <si>
    <t>Etichette di colonna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</si>
  <si>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</si>
  <si>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</si>
  <si>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</si>
  <si>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</si>
  <si>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</si>
  <si>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</si>
  <si>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</si>
  <si>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</si>
  <si>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</si>
  <si>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</si>
  <si>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</si>
  <si>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</si>
  <si>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</si>
  <si>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</si>
  <si>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Totale complessivo</t>
  </si>
  <si>
    <t>Etichette di riga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</si>
  <si>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</si>
  <si>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</si>
  <si>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</si>
  <si>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</si>
  <si>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</si>
  <si>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</si>
  <si>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</si>
  <si>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</si>
  <si>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</si>
  <si>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</si>
  <si>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</si>
  <si>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</si>
  <si>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CODICE PUNTO</t>
  </si>
  <si>
    <t>DATA</t>
  </si>
  <si>
    <t>Qr[m s.l.m.]</t>
  </si>
  <si>
    <t>DESCRIZIONE</t>
  </si>
  <si>
    <t>MISURA SOGGIACENZA [m]</t>
  </si>
  <si>
    <t>PIEZOMETRIA [m s.l.m.]</t>
  </si>
  <si>
    <t>1Q_SOGG</t>
  </si>
  <si>
    <t>3Q_SOGG</t>
  </si>
  <si>
    <t>1Q_PIEZO</t>
  </si>
  <si>
    <t>3Q_PIEZO</t>
  </si>
  <si>
    <t>IQR_PIEZO</t>
  </si>
  <si>
    <t>INF</t>
  </si>
  <si>
    <t>SUP</t>
  </si>
  <si>
    <t>OUTLIERS</t>
  </si>
  <si>
    <t>soggiacenza statica</t>
  </si>
  <si>
    <t>1Q_SOG</t>
  </si>
  <si>
    <t>3Q_SOG</t>
  </si>
  <si>
    <t>RIVANAZZANO</t>
  </si>
  <si>
    <t/>
  </si>
  <si>
    <t>Conteggio di PIEZOMETRIA [m s.l.m.]</t>
  </si>
  <si>
    <t>TOT</t>
  </si>
  <si>
    <t>FREQUENZA MEDIA</t>
  </si>
  <si>
    <t>ANNI CON 12 DATI</t>
  </si>
  <si>
    <t>ANNI SENZA DATI</t>
  </si>
  <si>
    <t>CONFIDENZA</t>
  </si>
  <si>
    <t>BASSA</t>
  </si>
  <si>
    <t>MEDIA</t>
  </si>
  <si>
    <t>ALTA</t>
  </si>
  <si>
    <t>&lt;19/01/2009</t>
  </si>
  <si>
    <t xml:space="preserve"> --&gt; INTERVALLI VUOTI</t>
  </si>
  <si>
    <t>CONTINUITà</t>
  </si>
  <si>
    <t>Somma di PIEZOMETRIA [m s.l.m.]</t>
  </si>
  <si>
    <t>WellName</t>
  </si>
  <si>
    <t>Time</t>
  </si>
  <si>
    <t>Piezo</t>
  </si>
  <si>
    <t>NA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</si>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</sst>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mm/yyyy"/>
    <numFmt numFmtId="165" formatCode="0.000"/>
    <numFmt numFmtId="166" formatCode="0.000000"/>
    <numFmt numFmtId="167" formatCode="dd/mm/yy"/>
    <numFmt numFmtId="168" formatCode="0.0%"/>
    <numFmt numFmtId="169" formatCode="0.0"/>
    <numFmt numFmtId="170" formatCode="0.00000"/>
    <numFmt numFmtId="171" formatCode="0.00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000000"/>
      <name val="Arial Narrow"/>
      <family val="2"/>
      <charset val="1"/>
    </font>
    <font>
      <sz val="11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Arial Narrow"/>
      <family val="2"/>
      <charset val="1"/>
    </font>
    <font>
      <sz val="11"/>
      <color theme="1"/>
      <name val="HelveticaNeue"/>
    </font>
    <font>
      <sz val="1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CC"/>
        <bgColor rgb="FFC0C0C0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9A9A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8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1" fontId="4" fillId="2" borderId="1" xfId="1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65" fontId="4" fillId="2" borderId="1" xfId="1" applyNumberFormat="1" applyFont="1" applyFill="1" applyBorder="1" applyAlignment="1">
      <alignment horizontal="center" vertical="center" wrapText="1"/>
    </xf>
    <xf numFmtId="165" fontId="3" fillId="2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" fontId="7" fillId="5" borderId="1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14" fontId="7" fillId="5" borderId="1" xfId="0" applyNumberFormat="1" applyFont="1" applyFill="1" applyBorder="1" applyAlignment="1">
      <alignment horizontal="center" vertical="center" wrapText="1"/>
    </xf>
    <xf numFmtId="165" fontId="7" fillId="5" borderId="1" xfId="0" applyNumberFormat="1" applyFont="1" applyFill="1" applyBorder="1" applyAlignment="1">
      <alignment horizontal="center" vertical="center" wrapText="1"/>
    </xf>
    <xf numFmtId="0" fontId="9" fillId="5" borderId="1" xfId="2" applyFont="1" applyFill="1" applyBorder="1" applyAlignment="1">
      <alignment horizontal="center" vertical="center" wrapText="1"/>
    </xf>
    <xf numFmtId="166" fontId="10" fillId="5" borderId="1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/>
    </xf>
    <xf numFmtId="0" fontId="0" fillId="0" borderId="2" xfId="0" applyBorder="1"/>
    <xf numFmtId="167" fontId="0" fillId="0" borderId="2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0" fontId="13" fillId="7" borderId="4" xfId="0" applyFont="1" applyFill="1" applyBorder="1"/>
    <xf numFmtId="14" fontId="0" fillId="0" borderId="0" xfId="0" applyNumberFormat="1"/>
    <xf numFmtId="14" fontId="0" fillId="8" borderId="0" xfId="0" applyNumberFormat="1" applyFill="1"/>
    <xf numFmtId="0" fontId="0" fillId="8" borderId="0" xfId="0" applyFill="1"/>
    <xf numFmtId="0" fontId="0" fillId="9" borderId="0" xfId="0" applyFill="1"/>
    <xf numFmtId="0" fontId="0" fillId="9" borderId="5" xfId="0" applyFill="1" applyBorder="1"/>
    <xf numFmtId="168" fontId="0" fillId="0" borderId="0" xfId="3" applyNumberFormat="1" applyFont="1"/>
    <xf numFmtId="0" fontId="0" fillId="0" borderId="0" xfId="0" applyAlignment="1">
      <alignment horizontal="left" indent="1"/>
    </xf>
    <xf numFmtId="167" fontId="0" fillId="0" borderId="0" xfId="0" applyNumberFormat="1" applyAlignment="1">
      <alignment horizontal="left" indent="2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right"/>
    </xf>
    <xf numFmtId="0" fontId="0" fillId="0" borderId="0" xfId="0" applyAlignment="1">
      <alignment horizontal="right"/>
    </xf>
    <xf numFmtId="0" fontId="13" fillId="7" borderId="0" xfId="0" applyFont="1" applyFill="1"/>
    <xf numFmtId="169" fontId="0" fillId="0" borderId="0" xfId="0" applyNumberFormat="1"/>
    <xf numFmtId="0" fontId="14" fillId="7" borderId="4" xfId="0" applyFont="1" applyFill="1" applyBorder="1"/>
    <xf numFmtId="14" fontId="12" fillId="6" borderId="2" xfId="0" applyNumberFormat="1" applyFont="1" applyFill="1" applyBorder="1" applyAlignment="1">
      <alignment horizontal="center"/>
    </xf>
    <xf numFmtId="14" fontId="0" fillId="0" borderId="2" xfId="0" applyNumberFormat="1" applyBorder="1"/>
    <xf numFmtId="170" fontId="0" fillId="0" borderId="0" xfId="0" applyNumberFormat="1"/>
    <xf numFmtId="171" fontId="0" fillId="0" borderId="0" xfId="0" applyNumberFormat="1"/>
    <xf numFmtId="165" fontId="0" fillId="0" borderId="0" xfId="0" applyNumberFormat="1"/>
    <xf numFmtId="0" fontId="13" fillId="0" borderId="4" xfId="0" applyFont="1" applyBorder="1"/>
    <xf numFmtId="0" fontId="14" fillId="7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10" xfId="0" applyFill="1" applyBorder="1"/>
    <xf numFmtId="0" fontId="0" fillId="0" borderId="11" xfId="0" applyBorder="1"/>
    <xf numFmtId="0" fontId="12" fillId="6" borderId="3" xfId="0" applyFont="1" applyFill="1" applyBorder="1" applyAlignment="1">
      <alignment horizontal="center"/>
    </xf>
    <xf numFmtId="0" fontId="12" fillId="6" borderId="0" xfId="0" applyFont="1" applyFill="1" applyAlignment="1">
      <alignment horizontal="center"/>
    </xf>
  </cellXfs>
  <cellStyles count="4">
    <cellStyle name="Normale" xfId="0" builtinId="0"/>
    <cellStyle name="Normale_Acque sotterranee" xfId="2" xr:uid="{5B9D288A-2FEE-47EB-8FFC-A6A66CF37D88}"/>
    <cellStyle name="Normale_Foglio1" xfId="1" xr:uid="{0BB2D081-2F5C-449D-9FFA-5CC250A735B7}"/>
    <cellStyle name="Percentuale" xfId="3" builtinId="5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7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customXml" Target="../customXml/item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10" Type="http://schemas.openxmlformats.org/officeDocument/2006/relationships/pivotCacheDefinition" Target="pivotCache/pivotCacheDefinition3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PIEZOMETRIE!$C$65</c:f>
              <c:strCache>
                <c:ptCount val="1"/>
                <c:pt idx="0">
                  <c:v>PO018047NR0001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PIEZOMETRIE!$D$65:$D$162</c:f>
              <c:numCache>
                <c:formatCode>m/d/yyyy</c:formatCode>
                <c:ptCount val="98"/>
                <c:pt idx="0">
                  <c:v>39468</c:v>
                </c:pt>
                <c:pt idx="1">
                  <c:v>39496</c:v>
                </c:pt>
                <c:pt idx="2">
                  <c:v>39524</c:v>
                </c:pt>
                <c:pt idx="3">
                  <c:v>39559</c:v>
                </c:pt>
                <c:pt idx="4">
                  <c:v>39573</c:v>
                </c:pt>
                <c:pt idx="5">
                  <c:v>39619</c:v>
                </c:pt>
                <c:pt idx="6">
                  <c:v>39643</c:v>
                </c:pt>
                <c:pt idx="7">
                  <c:v>39682</c:v>
                </c:pt>
                <c:pt idx="8">
                  <c:v>39711</c:v>
                </c:pt>
                <c:pt idx="9">
                  <c:v>39741</c:v>
                </c:pt>
                <c:pt idx="10">
                  <c:v>39832</c:v>
                </c:pt>
                <c:pt idx="11">
                  <c:v>39864</c:v>
                </c:pt>
                <c:pt idx="12">
                  <c:v>40114</c:v>
                </c:pt>
                <c:pt idx="13">
                  <c:v>40224</c:v>
                </c:pt>
                <c:pt idx="14">
                  <c:v>40308</c:v>
                </c:pt>
                <c:pt idx="15">
                  <c:v>40413</c:v>
                </c:pt>
                <c:pt idx="16">
                  <c:v>40498</c:v>
                </c:pt>
                <c:pt idx="17">
                  <c:v>40546</c:v>
                </c:pt>
                <c:pt idx="18">
                  <c:v>40623</c:v>
                </c:pt>
                <c:pt idx="19">
                  <c:v>40816</c:v>
                </c:pt>
                <c:pt idx="20">
                  <c:v>40817</c:v>
                </c:pt>
                <c:pt idx="21">
                  <c:v>40862</c:v>
                </c:pt>
                <c:pt idx="22">
                  <c:v>40994</c:v>
                </c:pt>
                <c:pt idx="23">
                  <c:v>41047</c:v>
                </c:pt>
                <c:pt idx="24">
                  <c:v>41142</c:v>
                </c:pt>
                <c:pt idx="25">
                  <c:v>41225</c:v>
                </c:pt>
                <c:pt idx="26">
                  <c:v>41323</c:v>
                </c:pt>
                <c:pt idx="27">
                  <c:v>41506</c:v>
                </c:pt>
                <c:pt idx="28">
                  <c:v>41577</c:v>
                </c:pt>
                <c:pt idx="29">
                  <c:v>41696</c:v>
                </c:pt>
                <c:pt idx="30">
                  <c:v>41878</c:v>
                </c:pt>
                <c:pt idx="31">
                  <c:v>41941</c:v>
                </c:pt>
                <c:pt idx="32">
                  <c:v>42062</c:v>
                </c:pt>
                <c:pt idx="33">
                  <c:v>42159</c:v>
                </c:pt>
                <c:pt idx="34">
                  <c:v>42214</c:v>
                </c:pt>
                <c:pt idx="35">
                  <c:v>42318</c:v>
                </c:pt>
                <c:pt idx="36">
                  <c:v>42408</c:v>
                </c:pt>
                <c:pt idx="37">
                  <c:v>42433</c:v>
                </c:pt>
                <c:pt idx="38">
                  <c:v>42465</c:v>
                </c:pt>
                <c:pt idx="39">
                  <c:v>42499</c:v>
                </c:pt>
                <c:pt idx="40">
                  <c:v>42522</c:v>
                </c:pt>
                <c:pt idx="41">
                  <c:v>42556</c:v>
                </c:pt>
                <c:pt idx="42">
                  <c:v>42584</c:v>
                </c:pt>
                <c:pt idx="43">
                  <c:v>42619</c:v>
                </c:pt>
                <c:pt idx="44">
                  <c:v>42647</c:v>
                </c:pt>
                <c:pt idx="45">
                  <c:v>42677</c:v>
                </c:pt>
                <c:pt idx="46">
                  <c:v>42710</c:v>
                </c:pt>
                <c:pt idx="47">
                  <c:v>42739</c:v>
                </c:pt>
                <c:pt idx="48">
                  <c:v>42767</c:v>
                </c:pt>
                <c:pt idx="49">
                  <c:v>42795</c:v>
                </c:pt>
                <c:pt idx="50">
                  <c:v>42829</c:v>
                </c:pt>
                <c:pt idx="51">
                  <c:v>42859</c:v>
                </c:pt>
                <c:pt idx="52">
                  <c:v>42887</c:v>
                </c:pt>
                <c:pt idx="53">
                  <c:v>42920</c:v>
                </c:pt>
                <c:pt idx="54">
                  <c:v>42948</c:v>
                </c:pt>
                <c:pt idx="55">
                  <c:v>42984</c:v>
                </c:pt>
                <c:pt idx="56">
                  <c:v>43011</c:v>
                </c:pt>
                <c:pt idx="57">
                  <c:v>43047</c:v>
                </c:pt>
                <c:pt idx="58">
                  <c:v>43074</c:v>
                </c:pt>
                <c:pt idx="59">
                  <c:v>43109</c:v>
                </c:pt>
                <c:pt idx="60">
                  <c:v>43132</c:v>
                </c:pt>
                <c:pt idx="61">
                  <c:v>43160</c:v>
                </c:pt>
                <c:pt idx="62">
                  <c:v>43191</c:v>
                </c:pt>
                <c:pt idx="63">
                  <c:v>43223</c:v>
                </c:pt>
                <c:pt idx="64">
                  <c:v>43252</c:v>
                </c:pt>
                <c:pt idx="65">
                  <c:v>43286</c:v>
                </c:pt>
                <c:pt idx="66">
                  <c:v>43313</c:v>
                </c:pt>
                <c:pt idx="67">
                  <c:v>43347</c:v>
                </c:pt>
                <c:pt idx="68">
                  <c:v>43377</c:v>
                </c:pt>
                <c:pt idx="69">
                  <c:v>43405</c:v>
                </c:pt>
                <c:pt idx="70">
                  <c:v>43438</c:v>
                </c:pt>
                <c:pt idx="71">
                  <c:v>43467</c:v>
                </c:pt>
                <c:pt idx="72">
                  <c:v>43497</c:v>
                </c:pt>
                <c:pt idx="73">
                  <c:v>43529</c:v>
                </c:pt>
                <c:pt idx="74">
                  <c:v>43557</c:v>
                </c:pt>
                <c:pt idx="75">
                  <c:v>43594</c:v>
                </c:pt>
                <c:pt idx="76">
                  <c:v>43620</c:v>
                </c:pt>
                <c:pt idx="77">
                  <c:v>43649</c:v>
                </c:pt>
                <c:pt idx="78">
                  <c:v>43699</c:v>
                </c:pt>
                <c:pt idx="79">
                  <c:v>43711</c:v>
                </c:pt>
                <c:pt idx="80">
                  <c:v>43741</c:v>
                </c:pt>
                <c:pt idx="81">
                  <c:v>43774</c:v>
                </c:pt>
                <c:pt idx="82">
                  <c:v>43803</c:v>
                </c:pt>
                <c:pt idx="83">
                  <c:v>43838</c:v>
                </c:pt>
                <c:pt idx="84">
                  <c:v>43901</c:v>
                </c:pt>
                <c:pt idx="85">
                  <c:v>43925</c:v>
                </c:pt>
                <c:pt idx="86">
                  <c:v>43957</c:v>
                </c:pt>
                <c:pt idx="87">
                  <c:v>43985</c:v>
                </c:pt>
                <c:pt idx="88">
                  <c:v>44013</c:v>
                </c:pt>
                <c:pt idx="89">
                  <c:v>44047</c:v>
                </c:pt>
                <c:pt idx="90">
                  <c:v>44075</c:v>
                </c:pt>
                <c:pt idx="91">
                  <c:v>44109</c:v>
                </c:pt>
                <c:pt idx="92">
                  <c:v>44138</c:v>
                </c:pt>
                <c:pt idx="93">
                  <c:v>44168</c:v>
                </c:pt>
                <c:pt idx="94">
                  <c:v>44200</c:v>
                </c:pt>
                <c:pt idx="95">
                  <c:v>44230</c:v>
                </c:pt>
                <c:pt idx="96">
                  <c:v>44259</c:v>
                </c:pt>
                <c:pt idx="97">
                  <c:v>44287</c:v>
                </c:pt>
              </c:numCache>
            </c:numRef>
          </c:xVal>
          <c:yVal>
            <c:numRef>
              <c:f>PIEZOMETRIE!$H$65:$H$162</c:f>
              <c:numCache>
                <c:formatCode>General</c:formatCode>
                <c:ptCount val="98"/>
                <c:pt idx="0">
                  <c:v>66.388999999999996</c:v>
                </c:pt>
                <c:pt idx="1">
                  <c:v>66.429000000000002</c:v>
                </c:pt>
                <c:pt idx="2">
                  <c:v>66.459000000000003</c:v>
                </c:pt>
                <c:pt idx="3">
                  <c:v>66.489000000000004</c:v>
                </c:pt>
                <c:pt idx="4">
                  <c:v>66.528999999999996</c:v>
                </c:pt>
                <c:pt idx="5">
                  <c:v>66.668999999999997</c:v>
                </c:pt>
                <c:pt idx="6">
                  <c:v>66.778999999999996</c:v>
                </c:pt>
                <c:pt idx="7">
                  <c:v>66.739000000000004</c:v>
                </c:pt>
                <c:pt idx="8">
                  <c:v>66.709000000000003</c:v>
                </c:pt>
                <c:pt idx="9">
                  <c:v>66.668999999999997</c:v>
                </c:pt>
                <c:pt idx="10">
                  <c:v>67.668999999999997</c:v>
                </c:pt>
                <c:pt idx="11">
                  <c:v>67.869</c:v>
                </c:pt>
                <c:pt idx="12">
                  <c:v>68.138999999999996</c:v>
                </c:pt>
                <c:pt idx="13">
                  <c:v>68.938999999999993</c:v>
                </c:pt>
                <c:pt idx="14">
                  <c:v>70.688999999999993</c:v>
                </c:pt>
                <c:pt idx="15">
                  <c:v>69.489000000000004</c:v>
                </c:pt>
                <c:pt idx="16">
                  <c:v>70.188999999999993</c:v>
                </c:pt>
                <c:pt idx="17">
                  <c:v>71.388999999999996</c:v>
                </c:pt>
                <c:pt idx="18">
                  <c:v>71.989000000000004</c:v>
                </c:pt>
                <c:pt idx="19">
                  <c:v>71.188999999999993</c:v>
                </c:pt>
                <c:pt idx="20">
                  <c:v>71.289000000000001</c:v>
                </c:pt>
                <c:pt idx="21">
                  <c:v>70.188999999999993</c:v>
                </c:pt>
                <c:pt idx="22">
                  <c:v>70.688999999999993</c:v>
                </c:pt>
                <c:pt idx="23">
                  <c:v>70.789000000000001</c:v>
                </c:pt>
                <c:pt idx="24">
                  <c:v>69.789000000000001</c:v>
                </c:pt>
                <c:pt idx="25">
                  <c:v>68.489000000000004</c:v>
                </c:pt>
                <c:pt idx="26">
                  <c:v>68.989000000000004</c:v>
                </c:pt>
                <c:pt idx="27">
                  <c:v>70.239000000000004</c:v>
                </c:pt>
                <c:pt idx="28">
                  <c:v>69.989000000000004</c:v>
                </c:pt>
                <c:pt idx="29">
                  <c:v>70.789000000000001</c:v>
                </c:pt>
                <c:pt idx="30">
                  <c:v>72.188999999999993</c:v>
                </c:pt>
                <c:pt idx="31">
                  <c:v>71.188999999999993</c:v>
                </c:pt>
                <c:pt idx="32">
                  <c:v>73.188999999999993</c:v>
                </c:pt>
                <c:pt idx="33">
                  <c:v>71.688999999999993</c:v>
                </c:pt>
                <c:pt idx="34">
                  <c:v>72.289000000000001</c:v>
                </c:pt>
                <c:pt idx="35">
                  <c:v>70.289000000000001</c:v>
                </c:pt>
                <c:pt idx="36">
                  <c:v>70.088999999999999</c:v>
                </c:pt>
                <c:pt idx="37">
                  <c:v>70.149000000000001</c:v>
                </c:pt>
                <c:pt idx="38">
                  <c:v>70.248999999999995</c:v>
                </c:pt>
                <c:pt idx="39">
                  <c:v>70.028999999999996</c:v>
                </c:pt>
                <c:pt idx="40">
                  <c:v>70.099000000000004</c:v>
                </c:pt>
                <c:pt idx="41">
                  <c:v>69.739000000000004</c:v>
                </c:pt>
                <c:pt idx="42">
                  <c:v>69.349000000000004</c:v>
                </c:pt>
                <c:pt idx="43">
                  <c:v>69.138999999999996</c:v>
                </c:pt>
                <c:pt idx="44">
                  <c:v>68.948999999999998</c:v>
                </c:pt>
                <c:pt idx="45">
                  <c:v>68.838999999999999</c:v>
                </c:pt>
                <c:pt idx="46">
                  <c:v>68.808999999999997</c:v>
                </c:pt>
                <c:pt idx="47">
                  <c:v>68.799000000000007</c:v>
                </c:pt>
                <c:pt idx="48">
                  <c:v>68.709000000000003</c:v>
                </c:pt>
                <c:pt idx="49">
                  <c:v>68.789000000000001</c:v>
                </c:pt>
                <c:pt idx="50">
                  <c:v>68.688999999999993</c:v>
                </c:pt>
                <c:pt idx="51">
                  <c:v>68.659000000000006</c:v>
                </c:pt>
                <c:pt idx="52">
                  <c:v>68.659000000000006</c:v>
                </c:pt>
                <c:pt idx="53">
                  <c:v>68.308999999999997</c:v>
                </c:pt>
                <c:pt idx="54">
                  <c:v>68.009</c:v>
                </c:pt>
                <c:pt idx="55">
                  <c:v>67.838999999999999</c:v>
                </c:pt>
                <c:pt idx="56">
                  <c:v>67.698999999999998</c:v>
                </c:pt>
                <c:pt idx="57">
                  <c:v>67.558999999999997</c:v>
                </c:pt>
                <c:pt idx="58">
                  <c:v>67.638999999999996</c:v>
                </c:pt>
                <c:pt idx="59">
                  <c:v>67.379000000000005</c:v>
                </c:pt>
                <c:pt idx="60">
                  <c:v>67.659000000000006</c:v>
                </c:pt>
                <c:pt idx="61">
                  <c:v>67.409000000000006</c:v>
                </c:pt>
                <c:pt idx="62">
                  <c:v>67.569000000000003</c:v>
                </c:pt>
                <c:pt idx="63">
                  <c:v>67.819000000000003</c:v>
                </c:pt>
                <c:pt idx="64">
                  <c:v>67.998999999999995</c:v>
                </c:pt>
                <c:pt idx="65">
                  <c:v>67.838999999999999</c:v>
                </c:pt>
                <c:pt idx="66">
                  <c:v>67.968999999999994</c:v>
                </c:pt>
                <c:pt idx="67">
                  <c:v>67.869</c:v>
                </c:pt>
                <c:pt idx="68">
                  <c:v>67.808999999999997</c:v>
                </c:pt>
                <c:pt idx="69">
                  <c:v>67.718999999999994</c:v>
                </c:pt>
                <c:pt idx="70">
                  <c:v>67.819000000000003</c:v>
                </c:pt>
                <c:pt idx="71">
                  <c:v>67.808999999999997</c:v>
                </c:pt>
                <c:pt idx="72">
                  <c:v>67.799000000000007</c:v>
                </c:pt>
                <c:pt idx="73">
                  <c:v>67.959000000000003</c:v>
                </c:pt>
                <c:pt idx="74">
                  <c:v>67.918999999999997</c:v>
                </c:pt>
                <c:pt idx="75">
                  <c:v>67.879000000000005</c:v>
                </c:pt>
                <c:pt idx="76">
                  <c:v>68.149000000000001</c:v>
                </c:pt>
                <c:pt idx="77">
                  <c:v>67.748999999999995</c:v>
                </c:pt>
                <c:pt idx="78">
                  <c:v>67.549000000000007</c:v>
                </c:pt>
                <c:pt idx="79">
                  <c:v>67.489000000000004</c:v>
                </c:pt>
                <c:pt idx="80">
                  <c:v>67.438999999999993</c:v>
                </c:pt>
                <c:pt idx="81">
                  <c:v>67.649000000000001</c:v>
                </c:pt>
                <c:pt idx="82">
                  <c:v>68.539000000000001</c:v>
                </c:pt>
                <c:pt idx="83">
                  <c:v>69.179000000000002</c:v>
                </c:pt>
                <c:pt idx="84">
                  <c:v>69.849000000000004</c:v>
                </c:pt>
                <c:pt idx="85">
                  <c:v>69.879000000000005</c:v>
                </c:pt>
                <c:pt idx="86">
                  <c:v>69.739000000000004</c:v>
                </c:pt>
                <c:pt idx="87">
                  <c:v>69.668999999999997</c:v>
                </c:pt>
                <c:pt idx="88">
                  <c:v>69.379000000000005</c:v>
                </c:pt>
                <c:pt idx="89">
                  <c:v>69.308999999999997</c:v>
                </c:pt>
                <c:pt idx="90">
                  <c:v>69.088999999999999</c:v>
                </c:pt>
                <c:pt idx="91">
                  <c:v>68.838999999999999</c:v>
                </c:pt>
                <c:pt idx="92">
                  <c:v>68.838999999999999</c:v>
                </c:pt>
                <c:pt idx="93">
                  <c:v>68.799000000000007</c:v>
                </c:pt>
                <c:pt idx="94">
                  <c:v>70.028999999999996</c:v>
                </c:pt>
                <c:pt idx="95">
                  <c:v>70.448999999999998</c:v>
                </c:pt>
                <c:pt idx="96">
                  <c:v>70.539000000000001</c:v>
                </c:pt>
                <c:pt idx="97">
                  <c:v>70.489000000000004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B8-4000-BAC3-286EE11252A6}"/>
            </c:ext>
          </c:extLst>
        </c:ser>
        <c:ser>
          <c:idx val="1"/>
          <c:order val="1"/>
          <c:tx>
            <c:strRef>
              <c:f>PIEZOMETRIE!$C$163</c:f>
              <c:strCache>
                <c:ptCount val="1"/>
                <c:pt idx="0">
                  <c:v>PO0180490U0003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PIEZOMETRIE!$D$163:$D$296</c:f>
              <c:numCache>
                <c:formatCode>dd/mm/yy</c:formatCode>
                <c:ptCount val="134"/>
                <c:pt idx="0">
                  <c:v>39472</c:v>
                </c:pt>
                <c:pt idx="1">
                  <c:v>39498</c:v>
                </c:pt>
                <c:pt idx="2">
                  <c:v>39524</c:v>
                </c:pt>
                <c:pt idx="3">
                  <c:v>39561</c:v>
                </c:pt>
                <c:pt idx="4">
                  <c:v>39588</c:v>
                </c:pt>
                <c:pt idx="5">
                  <c:v>39625</c:v>
                </c:pt>
                <c:pt idx="6">
                  <c:v>39650</c:v>
                </c:pt>
                <c:pt idx="7">
                  <c:v>39689</c:v>
                </c:pt>
                <c:pt idx="8">
                  <c:v>39713</c:v>
                </c:pt>
                <c:pt idx="9">
                  <c:v>39741</c:v>
                </c:pt>
                <c:pt idx="10">
                  <c:v>39777</c:v>
                </c:pt>
                <c:pt idx="11">
                  <c:v>39801</c:v>
                </c:pt>
                <c:pt idx="12">
                  <c:v>39835</c:v>
                </c:pt>
                <c:pt idx="13">
                  <c:v>39861</c:v>
                </c:pt>
                <c:pt idx="14">
                  <c:v>39890</c:v>
                </c:pt>
                <c:pt idx="15">
                  <c:v>39955</c:v>
                </c:pt>
                <c:pt idx="16">
                  <c:v>39987</c:v>
                </c:pt>
                <c:pt idx="17">
                  <c:v>40009</c:v>
                </c:pt>
                <c:pt idx="18">
                  <c:v>40043</c:v>
                </c:pt>
                <c:pt idx="19">
                  <c:v>40071</c:v>
                </c:pt>
                <c:pt idx="20">
                  <c:v>40106</c:v>
                </c:pt>
                <c:pt idx="21">
                  <c:v>40141</c:v>
                </c:pt>
                <c:pt idx="22">
                  <c:v>40168</c:v>
                </c:pt>
                <c:pt idx="23">
                  <c:v>40206</c:v>
                </c:pt>
                <c:pt idx="24">
                  <c:v>40234</c:v>
                </c:pt>
                <c:pt idx="25">
                  <c:v>40280</c:v>
                </c:pt>
                <c:pt idx="26">
                  <c:v>40322</c:v>
                </c:pt>
                <c:pt idx="27">
                  <c:v>40351</c:v>
                </c:pt>
                <c:pt idx="28">
                  <c:v>40374</c:v>
                </c:pt>
                <c:pt idx="29">
                  <c:v>40396</c:v>
                </c:pt>
                <c:pt idx="30">
                  <c:v>40438</c:v>
                </c:pt>
                <c:pt idx="31">
                  <c:v>40463</c:v>
                </c:pt>
                <c:pt idx="32">
                  <c:v>40491</c:v>
                </c:pt>
                <c:pt idx="33">
                  <c:v>40539</c:v>
                </c:pt>
                <c:pt idx="34">
                  <c:v>40555</c:v>
                </c:pt>
                <c:pt idx="35">
                  <c:v>40576</c:v>
                </c:pt>
                <c:pt idx="36">
                  <c:v>40613</c:v>
                </c:pt>
                <c:pt idx="37">
                  <c:v>40638</c:v>
                </c:pt>
                <c:pt idx="38">
                  <c:v>40687</c:v>
                </c:pt>
                <c:pt idx="39">
                  <c:v>40709</c:v>
                </c:pt>
                <c:pt idx="40">
                  <c:v>40735</c:v>
                </c:pt>
                <c:pt idx="41">
                  <c:v>40757</c:v>
                </c:pt>
                <c:pt idx="42">
                  <c:v>40802</c:v>
                </c:pt>
                <c:pt idx="43">
                  <c:v>40828</c:v>
                </c:pt>
                <c:pt idx="44">
                  <c:v>40871</c:v>
                </c:pt>
                <c:pt idx="45">
                  <c:v>40893</c:v>
                </c:pt>
                <c:pt idx="46">
                  <c:v>40920</c:v>
                </c:pt>
                <c:pt idx="47">
                  <c:v>40968</c:v>
                </c:pt>
                <c:pt idx="48">
                  <c:v>40984</c:v>
                </c:pt>
                <c:pt idx="49">
                  <c:v>41019</c:v>
                </c:pt>
                <c:pt idx="50">
                  <c:v>41038</c:v>
                </c:pt>
                <c:pt idx="51">
                  <c:v>41079</c:v>
                </c:pt>
                <c:pt idx="52">
                  <c:v>41109</c:v>
                </c:pt>
                <c:pt idx="53">
                  <c:v>41149</c:v>
                </c:pt>
                <c:pt idx="54">
                  <c:v>41177</c:v>
                </c:pt>
                <c:pt idx="55">
                  <c:v>41201</c:v>
                </c:pt>
                <c:pt idx="56">
                  <c:v>41236</c:v>
                </c:pt>
                <c:pt idx="57">
                  <c:v>41255</c:v>
                </c:pt>
                <c:pt idx="58">
                  <c:v>41303</c:v>
                </c:pt>
                <c:pt idx="59">
                  <c:v>41330</c:v>
                </c:pt>
                <c:pt idx="60">
                  <c:v>41359</c:v>
                </c:pt>
                <c:pt idx="61">
                  <c:v>41388</c:v>
                </c:pt>
                <c:pt idx="62">
                  <c:v>41422</c:v>
                </c:pt>
                <c:pt idx="63">
                  <c:v>41439</c:v>
                </c:pt>
                <c:pt idx="64">
                  <c:v>41466</c:v>
                </c:pt>
                <c:pt idx="65">
                  <c:v>41506</c:v>
                </c:pt>
                <c:pt idx="66">
                  <c:v>41535</c:v>
                </c:pt>
                <c:pt idx="67">
                  <c:v>41563</c:v>
                </c:pt>
                <c:pt idx="68">
                  <c:v>41599</c:v>
                </c:pt>
                <c:pt idx="69">
                  <c:v>41626</c:v>
                </c:pt>
                <c:pt idx="70">
                  <c:v>41668</c:v>
                </c:pt>
                <c:pt idx="71">
                  <c:v>41694</c:v>
                </c:pt>
                <c:pt idx="72">
                  <c:v>41724</c:v>
                </c:pt>
                <c:pt idx="73">
                  <c:v>41743</c:v>
                </c:pt>
                <c:pt idx="74">
                  <c:v>41785</c:v>
                </c:pt>
                <c:pt idx="75">
                  <c:v>41806</c:v>
                </c:pt>
                <c:pt idx="76">
                  <c:v>41836</c:v>
                </c:pt>
                <c:pt idx="77">
                  <c:v>41877</c:v>
                </c:pt>
                <c:pt idx="78">
                  <c:v>41897</c:v>
                </c:pt>
                <c:pt idx="79">
                  <c:v>41932</c:v>
                </c:pt>
                <c:pt idx="80">
                  <c:v>41967</c:v>
                </c:pt>
                <c:pt idx="81">
                  <c:v>41989</c:v>
                </c:pt>
                <c:pt idx="82">
                  <c:v>42026</c:v>
                </c:pt>
                <c:pt idx="83">
                  <c:v>42047</c:v>
                </c:pt>
                <c:pt idx="84">
                  <c:v>42075</c:v>
                </c:pt>
                <c:pt idx="85">
                  <c:v>42102</c:v>
                </c:pt>
                <c:pt idx="86">
                  <c:v>42145</c:v>
                </c:pt>
                <c:pt idx="87">
                  <c:v>42179</c:v>
                </c:pt>
                <c:pt idx="88">
                  <c:v>42206</c:v>
                </c:pt>
                <c:pt idx="89">
                  <c:v>42236</c:v>
                </c:pt>
                <c:pt idx="90">
                  <c:v>42261</c:v>
                </c:pt>
                <c:pt idx="91">
                  <c:v>42285</c:v>
                </c:pt>
                <c:pt idx="92">
                  <c:v>42331</c:v>
                </c:pt>
                <c:pt idx="93">
                  <c:v>42340</c:v>
                </c:pt>
                <c:pt idx="94">
                  <c:v>42395</c:v>
                </c:pt>
                <c:pt idx="95">
                  <c:v>42424</c:v>
                </c:pt>
                <c:pt idx="96">
                  <c:v>42459</c:v>
                </c:pt>
                <c:pt idx="97">
                  <c:v>42486</c:v>
                </c:pt>
                <c:pt idx="98">
                  <c:v>42491</c:v>
                </c:pt>
                <c:pt idx="99">
                  <c:v>42550</c:v>
                </c:pt>
                <c:pt idx="100">
                  <c:v>42571</c:v>
                </c:pt>
                <c:pt idx="101">
                  <c:v>42606</c:v>
                </c:pt>
                <c:pt idx="102">
                  <c:v>42636</c:v>
                </c:pt>
                <c:pt idx="103">
                  <c:v>42668</c:v>
                </c:pt>
                <c:pt idx="104">
                  <c:v>42691</c:v>
                </c:pt>
                <c:pt idx="105">
                  <c:v>42719</c:v>
                </c:pt>
                <c:pt idx="106">
                  <c:v>42758</c:v>
                </c:pt>
                <c:pt idx="107">
                  <c:v>42787</c:v>
                </c:pt>
                <c:pt idx="108">
                  <c:v>42817</c:v>
                </c:pt>
                <c:pt idx="109">
                  <c:v>42846</c:v>
                </c:pt>
                <c:pt idx="110">
                  <c:v>42877</c:v>
                </c:pt>
                <c:pt idx="111">
                  <c:v>42914</c:v>
                </c:pt>
                <c:pt idx="112">
                  <c:v>42941</c:v>
                </c:pt>
                <c:pt idx="113">
                  <c:v>42975</c:v>
                </c:pt>
                <c:pt idx="114">
                  <c:v>43003</c:v>
                </c:pt>
                <c:pt idx="115">
                  <c:v>43031</c:v>
                </c:pt>
                <c:pt idx="116">
                  <c:v>43060</c:v>
                </c:pt>
                <c:pt idx="117">
                  <c:v>43089</c:v>
                </c:pt>
                <c:pt idx="118">
                  <c:v>43123</c:v>
                </c:pt>
                <c:pt idx="119">
                  <c:v>43157</c:v>
                </c:pt>
                <c:pt idx="120">
                  <c:v>43185</c:v>
                </c:pt>
                <c:pt idx="121">
                  <c:v>43213</c:v>
                </c:pt>
                <c:pt idx="122">
                  <c:v>43242</c:v>
                </c:pt>
                <c:pt idx="123">
                  <c:v>43299</c:v>
                </c:pt>
                <c:pt idx="124">
                  <c:v>43339</c:v>
                </c:pt>
                <c:pt idx="125">
                  <c:v>43367</c:v>
                </c:pt>
                <c:pt idx="126">
                  <c:v>43403</c:v>
                </c:pt>
                <c:pt idx="127">
                  <c:v>43454</c:v>
                </c:pt>
                <c:pt idx="128">
                  <c:v>43493</c:v>
                </c:pt>
                <c:pt idx="129">
                  <c:v>43524</c:v>
                </c:pt>
                <c:pt idx="130">
                  <c:v>43545</c:v>
                </c:pt>
                <c:pt idx="131">
                  <c:v>43574</c:v>
                </c:pt>
                <c:pt idx="132">
                  <c:v>43606</c:v>
                </c:pt>
                <c:pt idx="133">
                  <c:v>43767</c:v>
                </c:pt>
              </c:numCache>
            </c:numRef>
          </c:xVal>
          <c:yVal>
            <c:numRef>
              <c:f>PIEZOMETRIE!$H$163:$H$296</c:f>
              <c:numCache>
                <c:formatCode>General</c:formatCode>
                <c:ptCount val="134"/>
                <c:pt idx="0">
                  <c:v>104.989</c:v>
                </c:pt>
                <c:pt idx="1">
                  <c:v>104.029</c:v>
                </c:pt>
                <c:pt idx="2">
                  <c:v>104.369</c:v>
                </c:pt>
                <c:pt idx="3">
                  <c:v>104.559</c:v>
                </c:pt>
                <c:pt idx="4">
                  <c:v>101.809</c:v>
                </c:pt>
                <c:pt idx="5">
                  <c:v>105.259</c:v>
                </c:pt>
                <c:pt idx="6">
                  <c:v>103.79900000000001</c:v>
                </c:pt>
                <c:pt idx="7">
                  <c:v>101.85899999999999</c:v>
                </c:pt>
                <c:pt idx="8">
                  <c:v>102.149</c:v>
                </c:pt>
                <c:pt idx="9">
                  <c:v>101.809</c:v>
                </c:pt>
                <c:pt idx="10">
                  <c:v>104.369</c:v>
                </c:pt>
                <c:pt idx="11">
                  <c:v>104.82899999999999</c:v>
                </c:pt>
                <c:pt idx="12">
                  <c:v>104.809</c:v>
                </c:pt>
                <c:pt idx="13">
                  <c:v>104.729</c:v>
                </c:pt>
                <c:pt idx="14">
                  <c:v>104.57899999999999</c:v>
                </c:pt>
                <c:pt idx="15">
                  <c:v>104.10899999999999</c:v>
                </c:pt>
                <c:pt idx="16">
                  <c:v>104.479</c:v>
                </c:pt>
                <c:pt idx="17">
                  <c:v>103.629</c:v>
                </c:pt>
                <c:pt idx="18">
                  <c:v>101.979</c:v>
                </c:pt>
                <c:pt idx="19">
                  <c:v>101.709</c:v>
                </c:pt>
                <c:pt idx="20">
                  <c:v>101.809</c:v>
                </c:pt>
                <c:pt idx="21">
                  <c:v>104.40900000000001</c:v>
                </c:pt>
                <c:pt idx="22">
                  <c:v>101.90900000000001</c:v>
                </c:pt>
                <c:pt idx="23">
                  <c:v>104.82899999999999</c:v>
                </c:pt>
                <c:pt idx="24">
                  <c:v>104.889</c:v>
                </c:pt>
                <c:pt idx="25">
                  <c:v>104.309</c:v>
                </c:pt>
                <c:pt idx="26">
                  <c:v>104.889</c:v>
                </c:pt>
                <c:pt idx="27">
                  <c:v>104.679</c:v>
                </c:pt>
                <c:pt idx="28">
                  <c:v>104.43899999999999</c:v>
                </c:pt>
                <c:pt idx="29">
                  <c:v>104.009</c:v>
                </c:pt>
                <c:pt idx="30">
                  <c:v>103.009</c:v>
                </c:pt>
                <c:pt idx="31">
                  <c:v>102.709</c:v>
                </c:pt>
                <c:pt idx="32">
                  <c:v>104.879</c:v>
                </c:pt>
                <c:pt idx="33">
                  <c:v>105.199</c:v>
                </c:pt>
                <c:pt idx="34">
                  <c:v>104.819</c:v>
                </c:pt>
                <c:pt idx="35">
                  <c:v>104.589</c:v>
                </c:pt>
                <c:pt idx="36">
                  <c:v>104.679</c:v>
                </c:pt>
                <c:pt idx="37">
                  <c:v>104.759</c:v>
                </c:pt>
                <c:pt idx="38">
                  <c:v>104.459</c:v>
                </c:pt>
                <c:pt idx="39">
                  <c:v>104.96899999999999</c:v>
                </c:pt>
                <c:pt idx="40">
                  <c:v>104.429</c:v>
                </c:pt>
                <c:pt idx="41">
                  <c:v>104.179</c:v>
                </c:pt>
                <c:pt idx="42">
                  <c:v>102.339</c:v>
                </c:pt>
                <c:pt idx="43">
                  <c:v>101.729</c:v>
                </c:pt>
                <c:pt idx="44">
                  <c:v>103.21899999999999</c:v>
                </c:pt>
                <c:pt idx="45">
                  <c:v>104.459</c:v>
                </c:pt>
                <c:pt idx="46">
                  <c:v>103.979</c:v>
                </c:pt>
                <c:pt idx="47">
                  <c:v>104.539</c:v>
                </c:pt>
                <c:pt idx="48">
                  <c:v>104.589</c:v>
                </c:pt>
                <c:pt idx="49">
                  <c:v>104.459</c:v>
                </c:pt>
                <c:pt idx="50">
                  <c:v>104.559</c:v>
                </c:pt>
                <c:pt idx="51">
                  <c:v>104.119</c:v>
                </c:pt>
                <c:pt idx="52">
                  <c:v>104.319</c:v>
                </c:pt>
                <c:pt idx="53">
                  <c:v>101.65900000000001</c:v>
                </c:pt>
                <c:pt idx="54">
                  <c:v>101.879</c:v>
                </c:pt>
                <c:pt idx="55">
                  <c:v>101.809</c:v>
                </c:pt>
                <c:pt idx="56">
                  <c:v>104.759</c:v>
                </c:pt>
                <c:pt idx="57">
                  <c:v>104.879</c:v>
                </c:pt>
                <c:pt idx="58">
                  <c:v>104.68899999999999</c:v>
                </c:pt>
                <c:pt idx="59">
                  <c:v>104.959</c:v>
                </c:pt>
                <c:pt idx="60">
                  <c:v>105.259</c:v>
                </c:pt>
                <c:pt idx="61">
                  <c:v>105.309</c:v>
                </c:pt>
                <c:pt idx="62">
                  <c:v>105.01900000000001</c:v>
                </c:pt>
                <c:pt idx="63">
                  <c:v>104.809</c:v>
                </c:pt>
                <c:pt idx="64">
                  <c:v>104.60899999999999</c:v>
                </c:pt>
                <c:pt idx="65">
                  <c:v>103.399</c:v>
                </c:pt>
                <c:pt idx="66">
                  <c:v>102.90900000000001</c:v>
                </c:pt>
                <c:pt idx="67">
                  <c:v>104.04900000000001</c:v>
                </c:pt>
                <c:pt idx="68">
                  <c:v>104.57899999999999</c:v>
                </c:pt>
                <c:pt idx="69">
                  <c:v>104.499</c:v>
                </c:pt>
                <c:pt idx="70">
                  <c:v>104.71899999999999</c:v>
                </c:pt>
                <c:pt idx="71">
                  <c:v>104.989</c:v>
                </c:pt>
                <c:pt idx="72">
                  <c:v>104.779</c:v>
                </c:pt>
                <c:pt idx="73">
                  <c:v>104.649</c:v>
                </c:pt>
                <c:pt idx="74">
                  <c:v>104.65900000000001</c:v>
                </c:pt>
                <c:pt idx="75">
                  <c:v>104.539</c:v>
                </c:pt>
                <c:pt idx="76">
                  <c:v>104.199</c:v>
                </c:pt>
                <c:pt idx="77">
                  <c:v>103.679</c:v>
                </c:pt>
                <c:pt idx="78">
                  <c:v>103.43899999999999</c:v>
                </c:pt>
                <c:pt idx="79">
                  <c:v>104.059</c:v>
                </c:pt>
                <c:pt idx="80">
                  <c:v>104.85899999999999</c:v>
                </c:pt>
                <c:pt idx="81">
                  <c:v>105.039</c:v>
                </c:pt>
                <c:pt idx="82">
                  <c:v>104.68899999999999</c:v>
                </c:pt>
                <c:pt idx="83">
                  <c:v>104.96899999999999</c:v>
                </c:pt>
                <c:pt idx="84">
                  <c:v>104.849</c:v>
                </c:pt>
                <c:pt idx="85">
                  <c:v>104.819</c:v>
                </c:pt>
                <c:pt idx="86">
                  <c:v>104.389</c:v>
                </c:pt>
                <c:pt idx="87">
                  <c:v>104.32899999999999</c:v>
                </c:pt>
                <c:pt idx="88">
                  <c:v>103.759</c:v>
                </c:pt>
                <c:pt idx="89">
                  <c:v>102.619</c:v>
                </c:pt>
                <c:pt idx="90">
                  <c:v>102.18899999999999</c:v>
                </c:pt>
                <c:pt idx="91">
                  <c:v>101.68899999999999</c:v>
                </c:pt>
                <c:pt idx="92">
                  <c:v>101.71899999999999</c:v>
                </c:pt>
                <c:pt idx="93">
                  <c:v>102.569</c:v>
                </c:pt>
                <c:pt idx="94">
                  <c:v>103.76900000000001</c:v>
                </c:pt>
                <c:pt idx="95">
                  <c:v>104.489</c:v>
                </c:pt>
                <c:pt idx="96">
                  <c:v>104.619</c:v>
                </c:pt>
                <c:pt idx="97">
                  <c:v>104.569</c:v>
                </c:pt>
                <c:pt idx="98">
                  <c:v>104.54900000000001</c:v>
                </c:pt>
                <c:pt idx="99">
                  <c:v>104.259</c:v>
                </c:pt>
                <c:pt idx="100">
                  <c:v>103.209</c:v>
                </c:pt>
                <c:pt idx="101">
                  <c:v>101.529</c:v>
                </c:pt>
                <c:pt idx="102">
                  <c:v>101.559</c:v>
                </c:pt>
                <c:pt idx="103">
                  <c:v>101.589</c:v>
                </c:pt>
                <c:pt idx="104">
                  <c:v>103.649</c:v>
                </c:pt>
                <c:pt idx="105">
                  <c:v>104.209</c:v>
                </c:pt>
                <c:pt idx="106">
                  <c:v>104.259</c:v>
                </c:pt>
                <c:pt idx="107">
                  <c:v>104.139</c:v>
                </c:pt>
                <c:pt idx="108">
                  <c:v>103.819</c:v>
                </c:pt>
                <c:pt idx="109">
                  <c:v>103.76900000000001</c:v>
                </c:pt>
                <c:pt idx="110">
                  <c:v>104.629</c:v>
                </c:pt>
                <c:pt idx="111">
                  <c:v>103.059</c:v>
                </c:pt>
                <c:pt idx="112">
                  <c:v>101.51900000000001</c:v>
                </c:pt>
                <c:pt idx="113">
                  <c:v>101.349</c:v>
                </c:pt>
                <c:pt idx="114">
                  <c:v>101.35899999999999</c:v>
                </c:pt>
                <c:pt idx="115">
                  <c:v>101.429</c:v>
                </c:pt>
                <c:pt idx="116">
                  <c:v>101.529</c:v>
                </c:pt>
                <c:pt idx="117">
                  <c:v>101.509</c:v>
                </c:pt>
                <c:pt idx="118">
                  <c:v>101.57899999999999</c:v>
                </c:pt>
                <c:pt idx="119">
                  <c:v>104.65900000000001</c:v>
                </c:pt>
                <c:pt idx="120">
                  <c:v>104.71899999999999</c:v>
                </c:pt>
                <c:pt idx="121">
                  <c:v>104.709</c:v>
                </c:pt>
                <c:pt idx="122">
                  <c:v>104.57899999999999</c:v>
                </c:pt>
                <c:pt idx="123">
                  <c:v>102.929</c:v>
                </c:pt>
                <c:pt idx="124">
                  <c:v>101.54900000000001</c:v>
                </c:pt>
                <c:pt idx="125">
                  <c:v>102.509</c:v>
                </c:pt>
                <c:pt idx="126">
                  <c:v>101.679</c:v>
                </c:pt>
                <c:pt idx="127">
                  <c:v>101.82899999999999</c:v>
                </c:pt>
                <c:pt idx="128">
                  <c:v>103.449</c:v>
                </c:pt>
                <c:pt idx="129">
                  <c:v>104.259</c:v>
                </c:pt>
                <c:pt idx="130">
                  <c:v>103.989</c:v>
                </c:pt>
                <c:pt idx="131">
                  <c:v>103.919</c:v>
                </c:pt>
                <c:pt idx="132">
                  <c:v>103.959</c:v>
                </c:pt>
                <c:pt idx="133">
                  <c:v>101.82899999999999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B8-4000-BAC3-286EE11252A6}"/>
            </c:ext>
          </c:extLst>
        </c:ser>
        <c:ser>
          <c:idx val="2"/>
          <c:order val="2"/>
          <c:tx>
            <c:strRef>
              <c:f>PIEZOMETRIE!$C$297</c:f>
              <c:strCache>
                <c:ptCount val="1"/>
                <c:pt idx="0">
                  <c:v>PO0181150U0006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PIEZOMETRIE!$D$297:$D$409</c:f>
              <c:numCache>
                <c:formatCode>dd/mm/yy</c:formatCode>
                <c:ptCount val="113"/>
                <c:pt idx="0">
                  <c:v>39835</c:v>
                </c:pt>
                <c:pt idx="1">
                  <c:v>39867</c:v>
                </c:pt>
                <c:pt idx="2">
                  <c:v>39897</c:v>
                </c:pt>
                <c:pt idx="3">
                  <c:v>40015</c:v>
                </c:pt>
                <c:pt idx="4">
                  <c:v>40051</c:v>
                </c:pt>
                <c:pt idx="5">
                  <c:v>40079</c:v>
                </c:pt>
                <c:pt idx="6">
                  <c:v>40107</c:v>
                </c:pt>
                <c:pt idx="7">
                  <c:v>40137</c:v>
                </c:pt>
                <c:pt idx="8">
                  <c:v>40175</c:v>
                </c:pt>
                <c:pt idx="9">
                  <c:v>40562</c:v>
                </c:pt>
                <c:pt idx="10">
                  <c:v>40588</c:v>
                </c:pt>
                <c:pt idx="11">
                  <c:v>40616</c:v>
                </c:pt>
                <c:pt idx="12">
                  <c:v>40644</c:v>
                </c:pt>
                <c:pt idx="13">
                  <c:v>40673</c:v>
                </c:pt>
                <c:pt idx="14">
                  <c:v>40714</c:v>
                </c:pt>
                <c:pt idx="15">
                  <c:v>40843</c:v>
                </c:pt>
                <c:pt idx="16">
                  <c:v>41010</c:v>
                </c:pt>
                <c:pt idx="17">
                  <c:v>41036</c:v>
                </c:pt>
                <c:pt idx="18">
                  <c:v>41071</c:v>
                </c:pt>
                <c:pt idx="19">
                  <c:v>41095</c:v>
                </c:pt>
                <c:pt idx="20">
                  <c:v>41128</c:v>
                </c:pt>
                <c:pt idx="21">
                  <c:v>41162</c:v>
                </c:pt>
                <c:pt idx="22">
                  <c:v>41211</c:v>
                </c:pt>
                <c:pt idx="23">
                  <c:v>41239</c:v>
                </c:pt>
                <c:pt idx="24">
                  <c:v>41262</c:v>
                </c:pt>
                <c:pt idx="25">
                  <c:v>41288</c:v>
                </c:pt>
                <c:pt idx="26">
                  <c:v>41309</c:v>
                </c:pt>
                <c:pt idx="27">
                  <c:v>41346</c:v>
                </c:pt>
                <c:pt idx="28">
                  <c:v>41388</c:v>
                </c:pt>
                <c:pt idx="29">
                  <c:v>41403</c:v>
                </c:pt>
                <c:pt idx="30">
                  <c:v>41435</c:v>
                </c:pt>
                <c:pt idx="31">
                  <c:v>41470</c:v>
                </c:pt>
                <c:pt idx="32">
                  <c:v>41506</c:v>
                </c:pt>
                <c:pt idx="33">
                  <c:v>41535</c:v>
                </c:pt>
                <c:pt idx="34">
                  <c:v>41564</c:v>
                </c:pt>
                <c:pt idx="35">
                  <c:v>41589</c:v>
                </c:pt>
                <c:pt idx="36">
                  <c:v>41610</c:v>
                </c:pt>
                <c:pt idx="37">
                  <c:v>41654</c:v>
                </c:pt>
                <c:pt idx="38">
                  <c:v>41674</c:v>
                </c:pt>
                <c:pt idx="39">
                  <c:v>41703</c:v>
                </c:pt>
                <c:pt idx="40">
                  <c:v>41730</c:v>
                </c:pt>
                <c:pt idx="41">
                  <c:v>41788</c:v>
                </c:pt>
                <c:pt idx="42">
                  <c:v>41801</c:v>
                </c:pt>
                <c:pt idx="43">
                  <c:v>41828</c:v>
                </c:pt>
                <c:pt idx="44">
                  <c:v>41855</c:v>
                </c:pt>
                <c:pt idx="45">
                  <c:v>41890</c:v>
                </c:pt>
                <c:pt idx="46">
                  <c:v>41918</c:v>
                </c:pt>
                <c:pt idx="47">
                  <c:v>41963</c:v>
                </c:pt>
                <c:pt idx="48">
                  <c:v>41984</c:v>
                </c:pt>
                <c:pt idx="49">
                  <c:v>42031</c:v>
                </c:pt>
                <c:pt idx="50">
                  <c:v>42055</c:v>
                </c:pt>
                <c:pt idx="51">
                  <c:v>42086</c:v>
                </c:pt>
                <c:pt idx="52">
                  <c:v>42116</c:v>
                </c:pt>
                <c:pt idx="53">
                  <c:v>42152</c:v>
                </c:pt>
                <c:pt idx="54">
                  <c:v>42184</c:v>
                </c:pt>
                <c:pt idx="55">
                  <c:v>42205</c:v>
                </c:pt>
                <c:pt idx="56">
                  <c:v>42236</c:v>
                </c:pt>
                <c:pt idx="57">
                  <c:v>42268</c:v>
                </c:pt>
                <c:pt idx="58">
                  <c:v>42297</c:v>
                </c:pt>
                <c:pt idx="59">
                  <c:v>42334</c:v>
                </c:pt>
                <c:pt idx="60">
                  <c:v>42352</c:v>
                </c:pt>
                <c:pt idx="61">
                  <c:v>42395</c:v>
                </c:pt>
                <c:pt idx="62">
                  <c:v>42417</c:v>
                </c:pt>
                <c:pt idx="63">
                  <c:v>42451</c:v>
                </c:pt>
                <c:pt idx="64">
                  <c:v>42475</c:v>
                </c:pt>
                <c:pt idx="65">
                  <c:v>42515</c:v>
                </c:pt>
                <c:pt idx="66">
                  <c:v>42543</c:v>
                </c:pt>
                <c:pt idx="67">
                  <c:v>42572</c:v>
                </c:pt>
                <c:pt idx="68">
                  <c:v>42592</c:v>
                </c:pt>
                <c:pt idx="69">
                  <c:v>42656</c:v>
                </c:pt>
                <c:pt idx="70">
                  <c:v>42698</c:v>
                </c:pt>
                <c:pt idx="71">
                  <c:v>42724</c:v>
                </c:pt>
                <c:pt idx="72">
                  <c:v>42766</c:v>
                </c:pt>
                <c:pt idx="73">
                  <c:v>42789</c:v>
                </c:pt>
                <c:pt idx="74">
                  <c:v>42817</c:v>
                </c:pt>
                <c:pt idx="75">
                  <c:v>42838</c:v>
                </c:pt>
                <c:pt idx="76">
                  <c:v>42880</c:v>
                </c:pt>
                <c:pt idx="77">
                  <c:v>42915</c:v>
                </c:pt>
                <c:pt idx="78">
                  <c:v>42943</c:v>
                </c:pt>
                <c:pt idx="79">
                  <c:v>42964</c:v>
                </c:pt>
                <c:pt idx="80">
                  <c:v>43005</c:v>
                </c:pt>
                <c:pt idx="81">
                  <c:v>43026</c:v>
                </c:pt>
                <c:pt idx="82">
                  <c:v>43059</c:v>
                </c:pt>
                <c:pt idx="83">
                  <c:v>43089</c:v>
                </c:pt>
                <c:pt idx="84">
                  <c:v>43130</c:v>
                </c:pt>
                <c:pt idx="85">
                  <c:v>43151</c:v>
                </c:pt>
                <c:pt idx="86">
                  <c:v>43182</c:v>
                </c:pt>
                <c:pt idx="87">
                  <c:v>43210</c:v>
                </c:pt>
                <c:pt idx="88">
                  <c:v>43244</c:v>
                </c:pt>
                <c:pt idx="89">
                  <c:v>43277</c:v>
                </c:pt>
                <c:pt idx="90">
                  <c:v>43312</c:v>
                </c:pt>
                <c:pt idx="91">
                  <c:v>43335</c:v>
                </c:pt>
                <c:pt idx="92">
                  <c:v>43369</c:v>
                </c:pt>
                <c:pt idx="93">
                  <c:v>43412</c:v>
                </c:pt>
                <c:pt idx="94">
                  <c:v>43439</c:v>
                </c:pt>
                <c:pt idx="95">
                  <c:v>43488</c:v>
                </c:pt>
                <c:pt idx="96">
                  <c:v>43515</c:v>
                </c:pt>
                <c:pt idx="97">
                  <c:v>43550</c:v>
                </c:pt>
                <c:pt idx="98">
                  <c:v>43620</c:v>
                </c:pt>
                <c:pt idx="99">
                  <c:v>43671</c:v>
                </c:pt>
                <c:pt idx="100">
                  <c:v>43705</c:v>
                </c:pt>
                <c:pt idx="101">
                  <c:v>43732</c:v>
                </c:pt>
                <c:pt idx="102">
                  <c:v>43775</c:v>
                </c:pt>
                <c:pt idx="103">
                  <c:v>43818</c:v>
                </c:pt>
                <c:pt idx="104">
                  <c:v>43859</c:v>
                </c:pt>
                <c:pt idx="105">
                  <c:v>44005</c:v>
                </c:pt>
                <c:pt idx="106">
                  <c:v>44028</c:v>
                </c:pt>
                <c:pt idx="107">
                  <c:v>44068</c:v>
                </c:pt>
                <c:pt idx="108">
                  <c:v>44099</c:v>
                </c:pt>
                <c:pt idx="109">
                  <c:v>44131</c:v>
                </c:pt>
                <c:pt idx="110">
                  <c:v>44187</c:v>
                </c:pt>
                <c:pt idx="111">
                  <c:v>44223</c:v>
                </c:pt>
                <c:pt idx="112">
                  <c:v>44250</c:v>
                </c:pt>
              </c:numCache>
            </c:numRef>
          </c:xVal>
          <c:yVal>
            <c:numRef>
              <c:f>PIEZOMETRIE!$H$297:$H$409</c:f>
              <c:numCache>
                <c:formatCode>General</c:formatCode>
                <c:ptCount val="113"/>
                <c:pt idx="0">
                  <c:v>60.616999999999997</c:v>
                </c:pt>
                <c:pt idx="1">
                  <c:v>61.497</c:v>
                </c:pt>
                <c:pt idx="2">
                  <c:v>61.606999999999999</c:v>
                </c:pt>
                <c:pt idx="3">
                  <c:v>61.427</c:v>
                </c:pt>
                <c:pt idx="4">
                  <c:v>61.247</c:v>
                </c:pt>
                <c:pt idx="5">
                  <c:v>61.156999999999996</c:v>
                </c:pt>
                <c:pt idx="6">
                  <c:v>61.087000000000003</c:v>
                </c:pt>
                <c:pt idx="7">
                  <c:v>61.237000000000002</c:v>
                </c:pt>
                <c:pt idx="8">
                  <c:v>61.987000000000002</c:v>
                </c:pt>
                <c:pt idx="9">
                  <c:v>64.287000000000006</c:v>
                </c:pt>
                <c:pt idx="10">
                  <c:v>63.887</c:v>
                </c:pt>
                <c:pt idx="11">
                  <c:v>63.387</c:v>
                </c:pt>
                <c:pt idx="12">
                  <c:v>64.156999999999996</c:v>
                </c:pt>
                <c:pt idx="13">
                  <c:v>63.406999999999996</c:v>
                </c:pt>
                <c:pt idx="14">
                  <c:v>62.747</c:v>
                </c:pt>
                <c:pt idx="15">
                  <c:v>61.637</c:v>
                </c:pt>
                <c:pt idx="16">
                  <c:v>63.587000000000003</c:v>
                </c:pt>
                <c:pt idx="17">
                  <c:v>61.987000000000002</c:v>
                </c:pt>
                <c:pt idx="18">
                  <c:v>61.837000000000003</c:v>
                </c:pt>
                <c:pt idx="19">
                  <c:v>61.587000000000003</c:v>
                </c:pt>
                <c:pt idx="20">
                  <c:v>61.237000000000002</c:v>
                </c:pt>
                <c:pt idx="21">
                  <c:v>61.087000000000003</c:v>
                </c:pt>
                <c:pt idx="22">
                  <c:v>60.987000000000002</c:v>
                </c:pt>
                <c:pt idx="23">
                  <c:v>58.256999999999998</c:v>
                </c:pt>
                <c:pt idx="24">
                  <c:v>61.387</c:v>
                </c:pt>
                <c:pt idx="25">
                  <c:v>61.387</c:v>
                </c:pt>
                <c:pt idx="26">
                  <c:v>61.887</c:v>
                </c:pt>
                <c:pt idx="27">
                  <c:v>62.737000000000002</c:v>
                </c:pt>
                <c:pt idx="28">
                  <c:v>64.287000000000006</c:v>
                </c:pt>
                <c:pt idx="29">
                  <c:v>64.387</c:v>
                </c:pt>
                <c:pt idx="30">
                  <c:v>63.837000000000003</c:v>
                </c:pt>
                <c:pt idx="31">
                  <c:v>59.707000000000001</c:v>
                </c:pt>
                <c:pt idx="32">
                  <c:v>63.906999999999996</c:v>
                </c:pt>
                <c:pt idx="33">
                  <c:v>61.786999999999999</c:v>
                </c:pt>
                <c:pt idx="34">
                  <c:v>61.737000000000002</c:v>
                </c:pt>
                <c:pt idx="35">
                  <c:v>61.637</c:v>
                </c:pt>
                <c:pt idx="36">
                  <c:v>61.587000000000003</c:v>
                </c:pt>
                <c:pt idx="37">
                  <c:v>62.286999999999999</c:v>
                </c:pt>
                <c:pt idx="38">
                  <c:v>63.887</c:v>
                </c:pt>
                <c:pt idx="39">
                  <c:v>63.786999999999999</c:v>
                </c:pt>
                <c:pt idx="40">
                  <c:v>64.686999999999998</c:v>
                </c:pt>
                <c:pt idx="41">
                  <c:v>64.387</c:v>
                </c:pt>
                <c:pt idx="42">
                  <c:v>60.987000000000002</c:v>
                </c:pt>
                <c:pt idx="43">
                  <c:v>63.006999999999998</c:v>
                </c:pt>
                <c:pt idx="44">
                  <c:v>62.756999999999998</c:v>
                </c:pt>
                <c:pt idx="45">
                  <c:v>62.377000000000002</c:v>
                </c:pt>
                <c:pt idx="46">
                  <c:v>62.137</c:v>
                </c:pt>
                <c:pt idx="47">
                  <c:v>63.756999999999998</c:v>
                </c:pt>
                <c:pt idx="48">
                  <c:v>64.287000000000006</c:v>
                </c:pt>
                <c:pt idx="49">
                  <c:v>63.546999999999997</c:v>
                </c:pt>
                <c:pt idx="50">
                  <c:v>64.216999999999999</c:v>
                </c:pt>
                <c:pt idx="51">
                  <c:v>64.087000000000003</c:v>
                </c:pt>
                <c:pt idx="52">
                  <c:v>63.646999999999998</c:v>
                </c:pt>
                <c:pt idx="53">
                  <c:v>63.087000000000003</c:v>
                </c:pt>
                <c:pt idx="54">
                  <c:v>62.616999999999997</c:v>
                </c:pt>
                <c:pt idx="55">
                  <c:v>62.177</c:v>
                </c:pt>
                <c:pt idx="56">
                  <c:v>61.887</c:v>
                </c:pt>
                <c:pt idx="57">
                  <c:v>61.707000000000001</c:v>
                </c:pt>
                <c:pt idx="58">
                  <c:v>61.646999999999998</c:v>
                </c:pt>
                <c:pt idx="59">
                  <c:v>61.587000000000003</c:v>
                </c:pt>
                <c:pt idx="60">
                  <c:v>61.517000000000003</c:v>
                </c:pt>
                <c:pt idx="61">
                  <c:v>61.377000000000002</c:v>
                </c:pt>
                <c:pt idx="62">
                  <c:v>61.517000000000003</c:v>
                </c:pt>
                <c:pt idx="63">
                  <c:v>62.076999999999998</c:v>
                </c:pt>
                <c:pt idx="64">
                  <c:v>61.847000000000001</c:v>
                </c:pt>
                <c:pt idx="65">
                  <c:v>61.667000000000002</c:v>
                </c:pt>
                <c:pt idx="66">
                  <c:v>61.546999999999997</c:v>
                </c:pt>
                <c:pt idx="67">
                  <c:v>61.286999999999999</c:v>
                </c:pt>
                <c:pt idx="68">
                  <c:v>61.106999999999999</c:v>
                </c:pt>
                <c:pt idx="69">
                  <c:v>60.856999999999999</c:v>
                </c:pt>
                <c:pt idx="70">
                  <c:v>60.866999999999997</c:v>
                </c:pt>
                <c:pt idx="71">
                  <c:v>60.917000000000002</c:v>
                </c:pt>
                <c:pt idx="72">
                  <c:v>60.847000000000001</c:v>
                </c:pt>
                <c:pt idx="73">
                  <c:v>60.887</c:v>
                </c:pt>
                <c:pt idx="74">
                  <c:v>60.837000000000003</c:v>
                </c:pt>
                <c:pt idx="75">
                  <c:v>60.826999999999998</c:v>
                </c:pt>
                <c:pt idx="76">
                  <c:v>60.826999999999998</c:v>
                </c:pt>
                <c:pt idx="77">
                  <c:v>60.667000000000002</c:v>
                </c:pt>
                <c:pt idx="78">
                  <c:v>60.527000000000001</c:v>
                </c:pt>
                <c:pt idx="79">
                  <c:v>60.417000000000002</c:v>
                </c:pt>
                <c:pt idx="80">
                  <c:v>60.207000000000001</c:v>
                </c:pt>
                <c:pt idx="81">
                  <c:v>60.186999999999998</c:v>
                </c:pt>
                <c:pt idx="82">
                  <c:v>60.197000000000003</c:v>
                </c:pt>
                <c:pt idx="83">
                  <c:v>60.186999999999998</c:v>
                </c:pt>
                <c:pt idx="84">
                  <c:v>60.207000000000001</c:v>
                </c:pt>
                <c:pt idx="85">
                  <c:v>60.237000000000002</c:v>
                </c:pt>
                <c:pt idx="86">
                  <c:v>60.307000000000002</c:v>
                </c:pt>
                <c:pt idx="87">
                  <c:v>60.436999999999998</c:v>
                </c:pt>
                <c:pt idx="88">
                  <c:v>60.576999999999998</c:v>
                </c:pt>
                <c:pt idx="89">
                  <c:v>60.487000000000002</c:v>
                </c:pt>
                <c:pt idx="90">
                  <c:v>60.337000000000003</c:v>
                </c:pt>
                <c:pt idx="91">
                  <c:v>60.267000000000003</c:v>
                </c:pt>
                <c:pt idx="92">
                  <c:v>60.197000000000003</c:v>
                </c:pt>
                <c:pt idx="93">
                  <c:v>60.247</c:v>
                </c:pt>
                <c:pt idx="94">
                  <c:v>60.286999999999999</c:v>
                </c:pt>
                <c:pt idx="95">
                  <c:v>60.326999999999998</c:v>
                </c:pt>
                <c:pt idx="96">
                  <c:v>60.366999999999997</c:v>
                </c:pt>
                <c:pt idx="97">
                  <c:v>60.326999999999998</c:v>
                </c:pt>
                <c:pt idx="98">
                  <c:v>60.377000000000002</c:v>
                </c:pt>
                <c:pt idx="99">
                  <c:v>60.116999999999997</c:v>
                </c:pt>
                <c:pt idx="100">
                  <c:v>60.017000000000003</c:v>
                </c:pt>
                <c:pt idx="101">
                  <c:v>59.906999999999996</c:v>
                </c:pt>
                <c:pt idx="102">
                  <c:v>60.127000000000002</c:v>
                </c:pt>
                <c:pt idx="103">
                  <c:v>61.156999999999996</c:v>
                </c:pt>
                <c:pt idx="104">
                  <c:v>61.866999999999997</c:v>
                </c:pt>
                <c:pt idx="105">
                  <c:v>61.487000000000002</c:v>
                </c:pt>
                <c:pt idx="106">
                  <c:v>61.307000000000002</c:v>
                </c:pt>
                <c:pt idx="107">
                  <c:v>61.127000000000002</c:v>
                </c:pt>
                <c:pt idx="108">
                  <c:v>60.936999999999998</c:v>
                </c:pt>
                <c:pt idx="109">
                  <c:v>60.936999999999998</c:v>
                </c:pt>
                <c:pt idx="110">
                  <c:v>61.186999999999998</c:v>
                </c:pt>
                <c:pt idx="111">
                  <c:v>62.307000000000002</c:v>
                </c:pt>
                <c:pt idx="112">
                  <c:v>62.527000000000001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4B8-4000-BAC3-286EE11252A6}"/>
            </c:ext>
          </c:extLst>
        </c:ser>
        <c:ser>
          <c:idx val="3"/>
          <c:order val="3"/>
          <c:tx>
            <c:strRef>
              <c:f>PIEZOMETRIE!$C$410</c:f>
              <c:strCache>
                <c:ptCount val="1"/>
                <c:pt idx="0">
                  <c:v>PO0181180U0019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PIEZOMETRIE!$D$410:$D$538</c:f>
              <c:numCache>
                <c:formatCode>dd/mm/yy</c:formatCode>
                <c:ptCount val="129"/>
                <c:pt idx="0">
                  <c:v>39478</c:v>
                </c:pt>
                <c:pt idx="1">
                  <c:v>39506</c:v>
                </c:pt>
                <c:pt idx="2">
                  <c:v>39534</c:v>
                </c:pt>
                <c:pt idx="3">
                  <c:v>39562</c:v>
                </c:pt>
                <c:pt idx="4">
                  <c:v>39591</c:v>
                </c:pt>
                <c:pt idx="5">
                  <c:v>39625</c:v>
                </c:pt>
                <c:pt idx="6">
                  <c:v>39653</c:v>
                </c:pt>
                <c:pt idx="7">
                  <c:v>39688</c:v>
                </c:pt>
                <c:pt idx="8">
                  <c:v>39716</c:v>
                </c:pt>
                <c:pt idx="9">
                  <c:v>39742</c:v>
                </c:pt>
                <c:pt idx="10">
                  <c:v>39783</c:v>
                </c:pt>
                <c:pt idx="11">
                  <c:v>39842</c:v>
                </c:pt>
                <c:pt idx="12">
                  <c:v>39864</c:v>
                </c:pt>
                <c:pt idx="13">
                  <c:v>39898</c:v>
                </c:pt>
                <c:pt idx="14">
                  <c:v>39926</c:v>
                </c:pt>
                <c:pt idx="15">
                  <c:v>39958</c:v>
                </c:pt>
                <c:pt idx="16">
                  <c:v>39993</c:v>
                </c:pt>
                <c:pt idx="17">
                  <c:v>40084</c:v>
                </c:pt>
                <c:pt idx="18">
                  <c:v>40116</c:v>
                </c:pt>
                <c:pt idx="19">
                  <c:v>40141</c:v>
                </c:pt>
                <c:pt idx="20">
                  <c:v>40168</c:v>
                </c:pt>
                <c:pt idx="21">
                  <c:v>40205</c:v>
                </c:pt>
                <c:pt idx="22">
                  <c:v>40231</c:v>
                </c:pt>
                <c:pt idx="23">
                  <c:v>40266</c:v>
                </c:pt>
                <c:pt idx="24">
                  <c:v>40289</c:v>
                </c:pt>
                <c:pt idx="25">
                  <c:v>40323</c:v>
                </c:pt>
                <c:pt idx="26">
                  <c:v>40358</c:v>
                </c:pt>
                <c:pt idx="27">
                  <c:v>40387</c:v>
                </c:pt>
                <c:pt idx="28">
                  <c:v>40402</c:v>
                </c:pt>
                <c:pt idx="29">
                  <c:v>40442</c:v>
                </c:pt>
                <c:pt idx="30">
                  <c:v>40470</c:v>
                </c:pt>
                <c:pt idx="31">
                  <c:v>40507</c:v>
                </c:pt>
                <c:pt idx="32">
                  <c:v>40533</c:v>
                </c:pt>
                <c:pt idx="33">
                  <c:v>40682</c:v>
                </c:pt>
                <c:pt idx="34">
                  <c:v>40716</c:v>
                </c:pt>
                <c:pt idx="35">
                  <c:v>40743</c:v>
                </c:pt>
                <c:pt idx="36">
                  <c:v>40784</c:v>
                </c:pt>
                <c:pt idx="37">
                  <c:v>40813</c:v>
                </c:pt>
                <c:pt idx="38">
                  <c:v>40842</c:v>
                </c:pt>
                <c:pt idx="39">
                  <c:v>40876</c:v>
                </c:pt>
                <c:pt idx="40">
                  <c:v>40890</c:v>
                </c:pt>
                <c:pt idx="41">
                  <c:v>40931</c:v>
                </c:pt>
                <c:pt idx="42">
                  <c:v>40955</c:v>
                </c:pt>
                <c:pt idx="43">
                  <c:v>40977</c:v>
                </c:pt>
                <c:pt idx="44">
                  <c:v>41011</c:v>
                </c:pt>
                <c:pt idx="45">
                  <c:v>41045</c:v>
                </c:pt>
                <c:pt idx="46">
                  <c:v>41067</c:v>
                </c:pt>
                <c:pt idx="47">
                  <c:v>41094</c:v>
                </c:pt>
                <c:pt idx="48">
                  <c:v>41131</c:v>
                </c:pt>
                <c:pt idx="49">
                  <c:v>41163</c:v>
                </c:pt>
                <c:pt idx="50">
                  <c:v>41212</c:v>
                </c:pt>
                <c:pt idx="51">
                  <c:v>41240</c:v>
                </c:pt>
                <c:pt idx="52">
                  <c:v>41263</c:v>
                </c:pt>
                <c:pt idx="53">
                  <c:v>41289</c:v>
                </c:pt>
                <c:pt idx="54">
                  <c:v>41313</c:v>
                </c:pt>
                <c:pt idx="55">
                  <c:v>41348</c:v>
                </c:pt>
                <c:pt idx="56">
                  <c:v>41383</c:v>
                </c:pt>
                <c:pt idx="57">
                  <c:v>41404</c:v>
                </c:pt>
                <c:pt idx="58">
                  <c:v>41431</c:v>
                </c:pt>
                <c:pt idx="59">
                  <c:v>41470</c:v>
                </c:pt>
                <c:pt idx="60">
                  <c:v>41506</c:v>
                </c:pt>
                <c:pt idx="61">
                  <c:v>41540</c:v>
                </c:pt>
                <c:pt idx="62">
                  <c:v>41563</c:v>
                </c:pt>
                <c:pt idx="63">
                  <c:v>41598</c:v>
                </c:pt>
                <c:pt idx="64">
                  <c:v>41612</c:v>
                </c:pt>
                <c:pt idx="65">
                  <c:v>41655</c:v>
                </c:pt>
                <c:pt idx="66">
                  <c:v>41683</c:v>
                </c:pt>
                <c:pt idx="67">
                  <c:v>41709</c:v>
                </c:pt>
                <c:pt idx="68">
                  <c:v>41732</c:v>
                </c:pt>
                <c:pt idx="69">
                  <c:v>41760</c:v>
                </c:pt>
                <c:pt idx="70">
                  <c:v>41808</c:v>
                </c:pt>
                <c:pt idx="71">
                  <c:v>41830</c:v>
                </c:pt>
                <c:pt idx="72">
                  <c:v>41863</c:v>
                </c:pt>
                <c:pt idx="73">
                  <c:v>41892</c:v>
                </c:pt>
                <c:pt idx="74">
                  <c:v>41920</c:v>
                </c:pt>
                <c:pt idx="75">
                  <c:v>41950</c:v>
                </c:pt>
                <c:pt idx="76">
                  <c:v>41978</c:v>
                </c:pt>
                <c:pt idx="77">
                  <c:v>42033</c:v>
                </c:pt>
                <c:pt idx="78">
                  <c:v>42060</c:v>
                </c:pt>
                <c:pt idx="79">
                  <c:v>42079</c:v>
                </c:pt>
                <c:pt idx="80">
                  <c:v>42115</c:v>
                </c:pt>
                <c:pt idx="81">
                  <c:v>42145</c:v>
                </c:pt>
                <c:pt idx="82">
                  <c:v>42185</c:v>
                </c:pt>
                <c:pt idx="83">
                  <c:v>42206</c:v>
                </c:pt>
                <c:pt idx="84">
                  <c:v>42236</c:v>
                </c:pt>
                <c:pt idx="85">
                  <c:v>42261</c:v>
                </c:pt>
                <c:pt idx="86">
                  <c:v>42292</c:v>
                </c:pt>
                <c:pt idx="87">
                  <c:v>42331</c:v>
                </c:pt>
                <c:pt idx="88">
                  <c:v>42355</c:v>
                </c:pt>
                <c:pt idx="89">
                  <c:v>42396</c:v>
                </c:pt>
                <c:pt idx="90">
                  <c:v>42425</c:v>
                </c:pt>
                <c:pt idx="91">
                  <c:v>42460</c:v>
                </c:pt>
                <c:pt idx="92">
                  <c:v>42486</c:v>
                </c:pt>
                <c:pt idx="93">
                  <c:v>42509</c:v>
                </c:pt>
                <c:pt idx="94">
                  <c:v>42550</c:v>
                </c:pt>
                <c:pt idx="95">
                  <c:v>42571</c:v>
                </c:pt>
                <c:pt idx="96">
                  <c:v>42606</c:v>
                </c:pt>
                <c:pt idx="97">
                  <c:v>42636</c:v>
                </c:pt>
                <c:pt idx="98">
                  <c:v>42668</c:v>
                </c:pt>
                <c:pt idx="99">
                  <c:v>42691</c:v>
                </c:pt>
                <c:pt idx="100">
                  <c:v>42719</c:v>
                </c:pt>
                <c:pt idx="101">
                  <c:v>42758</c:v>
                </c:pt>
                <c:pt idx="102">
                  <c:v>42787</c:v>
                </c:pt>
                <c:pt idx="103">
                  <c:v>42817</c:v>
                </c:pt>
                <c:pt idx="104">
                  <c:v>42846</c:v>
                </c:pt>
                <c:pt idx="105">
                  <c:v>42884</c:v>
                </c:pt>
                <c:pt idx="106">
                  <c:v>42914</c:v>
                </c:pt>
                <c:pt idx="107">
                  <c:v>42941</c:v>
                </c:pt>
                <c:pt idx="108">
                  <c:v>42975</c:v>
                </c:pt>
                <c:pt idx="109">
                  <c:v>43003</c:v>
                </c:pt>
                <c:pt idx="110">
                  <c:v>43031</c:v>
                </c:pt>
                <c:pt idx="111">
                  <c:v>43060</c:v>
                </c:pt>
                <c:pt idx="112">
                  <c:v>43089</c:v>
                </c:pt>
                <c:pt idx="113">
                  <c:v>43123</c:v>
                </c:pt>
                <c:pt idx="114">
                  <c:v>43157</c:v>
                </c:pt>
                <c:pt idx="115">
                  <c:v>43185</c:v>
                </c:pt>
                <c:pt idx="116">
                  <c:v>43213</c:v>
                </c:pt>
                <c:pt idx="117">
                  <c:v>43242</c:v>
                </c:pt>
                <c:pt idx="118">
                  <c:v>43299</c:v>
                </c:pt>
                <c:pt idx="119">
                  <c:v>43339</c:v>
                </c:pt>
                <c:pt idx="120">
                  <c:v>43367</c:v>
                </c:pt>
                <c:pt idx="121">
                  <c:v>43403</c:v>
                </c:pt>
                <c:pt idx="122">
                  <c:v>43454</c:v>
                </c:pt>
                <c:pt idx="123">
                  <c:v>43493</c:v>
                </c:pt>
                <c:pt idx="124">
                  <c:v>43524</c:v>
                </c:pt>
                <c:pt idx="125">
                  <c:v>43545</c:v>
                </c:pt>
                <c:pt idx="126">
                  <c:v>43574</c:v>
                </c:pt>
                <c:pt idx="127">
                  <c:v>43606</c:v>
                </c:pt>
                <c:pt idx="128">
                  <c:v>43767</c:v>
                </c:pt>
              </c:numCache>
            </c:numRef>
          </c:xVal>
          <c:yVal>
            <c:numRef>
              <c:f>PIEZOMETRIE!$H$410:$H$538</c:f>
              <c:numCache>
                <c:formatCode>General</c:formatCode>
                <c:ptCount val="129"/>
                <c:pt idx="0">
                  <c:v>58.478999999999999</c:v>
                </c:pt>
                <c:pt idx="1">
                  <c:v>58.429000000000002</c:v>
                </c:pt>
                <c:pt idx="2">
                  <c:v>58.478999999999999</c:v>
                </c:pt>
                <c:pt idx="3">
                  <c:v>58.228999999999999</c:v>
                </c:pt>
                <c:pt idx="4">
                  <c:v>58.529000000000003</c:v>
                </c:pt>
                <c:pt idx="5">
                  <c:v>58.279000000000003</c:v>
                </c:pt>
                <c:pt idx="6">
                  <c:v>57.838999999999999</c:v>
                </c:pt>
                <c:pt idx="7">
                  <c:v>58.079000000000001</c:v>
                </c:pt>
                <c:pt idx="8">
                  <c:v>57.959000000000003</c:v>
                </c:pt>
                <c:pt idx="9">
                  <c:v>58.308999999999997</c:v>
                </c:pt>
                <c:pt idx="10">
                  <c:v>58.779000000000003</c:v>
                </c:pt>
                <c:pt idx="11">
                  <c:v>58.588999999999999</c:v>
                </c:pt>
                <c:pt idx="12">
                  <c:v>59.018999999999998</c:v>
                </c:pt>
                <c:pt idx="13">
                  <c:v>58.978999999999999</c:v>
                </c:pt>
                <c:pt idx="14">
                  <c:v>59.459000000000003</c:v>
                </c:pt>
                <c:pt idx="15">
                  <c:v>59.238999999999997</c:v>
                </c:pt>
                <c:pt idx="16">
                  <c:v>59.329000000000001</c:v>
                </c:pt>
                <c:pt idx="17">
                  <c:v>59.639000000000003</c:v>
                </c:pt>
                <c:pt idx="18">
                  <c:v>59.628999999999998</c:v>
                </c:pt>
                <c:pt idx="19">
                  <c:v>59.779000000000003</c:v>
                </c:pt>
                <c:pt idx="20">
                  <c:v>59.779000000000003</c:v>
                </c:pt>
                <c:pt idx="21">
                  <c:v>60.079000000000001</c:v>
                </c:pt>
                <c:pt idx="22">
                  <c:v>60.109000000000002</c:v>
                </c:pt>
                <c:pt idx="23">
                  <c:v>60.478999999999999</c:v>
                </c:pt>
                <c:pt idx="24">
                  <c:v>60.848999999999997</c:v>
                </c:pt>
                <c:pt idx="25">
                  <c:v>61.329000000000001</c:v>
                </c:pt>
                <c:pt idx="26">
                  <c:v>61.079000000000001</c:v>
                </c:pt>
                <c:pt idx="27">
                  <c:v>60.779000000000003</c:v>
                </c:pt>
                <c:pt idx="28">
                  <c:v>60.679000000000002</c:v>
                </c:pt>
                <c:pt idx="29">
                  <c:v>60.679000000000002</c:v>
                </c:pt>
                <c:pt idx="30">
                  <c:v>60.628999999999998</c:v>
                </c:pt>
                <c:pt idx="31">
                  <c:v>60.878999999999998</c:v>
                </c:pt>
                <c:pt idx="32">
                  <c:v>61.478999999999999</c:v>
                </c:pt>
                <c:pt idx="33">
                  <c:v>61.878999999999998</c:v>
                </c:pt>
                <c:pt idx="34">
                  <c:v>61.478999999999999</c:v>
                </c:pt>
                <c:pt idx="35">
                  <c:v>59.378999999999998</c:v>
                </c:pt>
                <c:pt idx="36">
                  <c:v>60.149000000000001</c:v>
                </c:pt>
                <c:pt idx="37">
                  <c:v>59.978999999999999</c:v>
                </c:pt>
                <c:pt idx="38">
                  <c:v>60.179000000000002</c:v>
                </c:pt>
                <c:pt idx="39">
                  <c:v>60.228999999999999</c:v>
                </c:pt>
                <c:pt idx="40">
                  <c:v>59.999000000000002</c:v>
                </c:pt>
                <c:pt idx="41">
                  <c:v>60.079000000000001</c:v>
                </c:pt>
                <c:pt idx="42">
                  <c:v>59.679000000000002</c:v>
                </c:pt>
                <c:pt idx="43">
                  <c:v>59.819000000000003</c:v>
                </c:pt>
                <c:pt idx="44">
                  <c:v>59.679000000000002</c:v>
                </c:pt>
                <c:pt idx="45">
                  <c:v>59.679000000000002</c:v>
                </c:pt>
                <c:pt idx="46">
                  <c:v>59.628999999999998</c:v>
                </c:pt>
                <c:pt idx="47">
                  <c:v>59.579000000000001</c:v>
                </c:pt>
                <c:pt idx="48">
                  <c:v>59.478999999999999</c:v>
                </c:pt>
                <c:pt idx="49">
                  <c:v>59.579000000000001</c:v>
                </c:pt>
                <c:pt idx="50">
                  <c:v>59.679000000000002</c:v>
                </c:pt>
                <c:pt idx="51">
                  <c:v>59.378999999999998</c:v>
                </c:pt>
                <c:pt idx="52">
                  <c:v>59.429000000000002</c:v>
                </c:pt>
                <c:pt idx="53">
                  <c:v>59.378999999999998</c:v>
                </c:pt>
                <c:pt idx="54">
                  <c:v>59.378999999999998</c:v>
                </c:pt>
                <c:pt idx="55">
                  <c:v>59.439</c:v>
                </c:pt>
                <c:pt idx="56">
                  <c:v>59.978999999999999</c:v>
                </c:pt>
                <c:pt idx="57">
                  <c:v>60.228999999999999</c:v>
                </c:pt>
                <c:pt idx="58">
                  <c:v>60.529000000000003</c:v>
                </c:pt>
                <c:pt idx="59">
                  <c:v>59.079000000000001</c:v>
                </c:pt>
                <c:pt idx="60">
                  <c:v>57.779000000000003</c:v>
                </c:pt>
                <c:pt idx="61">
                  <c:v>59.429000000000002</c:v>
                </c:pt>
                <c:pt idx="62">
                  <c:v>59.429000000000002</c:v>
                </c:pt>
                <c:pt idx="63">
                  <c:v>60.079000000000001</c:v>
                </c:pt>
                <c:pt idx="64">
                  <c:v>60.079000000000001</c:v>
                </c:pt>
                <c:pt idx="65">
                  <c:v>60.079000000000001</c:v>
                </c:pt>
                <c:pt idx="66">
                  <c:v>60.579000000000001</c:v>
                </c:pt>
                <c:pt idx="67">
                  <c:v>61.279000000000003</c:v>
                </c:pt>
                <c:pt idx="68">
                  <c:v>61.628999999999998</c:v>
                </c:pt>
                <c:pt idx="69">
                  <c:v>61.128999999999998</c:v>
                </c:pt>
                <c:pt idx="70">
                  <c:v>61.219000000000001</c:v>
                </c:pt>
                <c:pt idx="71">
                  <c:v>60.959000000000003</c:v>
                </c:pt>
                <c:pt idx="72">
                  <c:v>60.658999999999999</c:v>
                </c:pt>
                <c:pt idx="73">
                  <c:v>60.478999999999999</c:v>
                </c:pt>
                <c:pt idx="74">
                  <c:v>60.179000000000002</c:v>
                </c:pt>
                <c:pt idx="75">
                  <c:v>60.279000000000003</c:v>
                </c:pt>
                <c:pt idx="76">
                  <c:v>60.529000000000003</c:v>
                </c:pt>
                <c:pt idx="77">
                  <c:v>60.829000000000001</c:v>
                </c:pt>
                <c:pt idx="78">
                  <c:v>60.959000000000003</c:v>
                </c:pt>
                <c:pt idx="79">
                  <c:v>61.429000000000002</c:v>
                </c:pt>
                <c:pt idx="80">
                  <c:v>61.878999999999998</c:v>
                </c:pt>
                <c:pt idx="81">
                  <c:v>59.289000000000001</c:v>
                </c:pt>
                <c:pt idx="82">
                  <c:v>60.588999999999999</c:v>
                </c:pt>
                <c:pt idx="83">
                  <c:v>60.429000000000002</c:v>
                </c:pt>
                <c:pt idx="84">
                  <c:v>60.128999999999998</c:v>
                </c:pt>
                <c:pt idx="85">
                  <c:v>59.889000000000003</c:v>
                </c:pt>
                <c:pt idx="86">
                  <c:v>59.679000000000002</c:v>
                </c:pt>
                <c:pt idx="87">
                  <c:v>59.639000000000003</c:v>
                </c:pt>
                <c:pt idx="88">
                  <c:v>59.219000000000001</c:v>
                </c:pt>
                <c:pt idx="89">
                  <c:v>60.149000000000001</c:v>
                </c:pt>
                <c:pt idx="90">
                  <c:v>60.179000000000002</c:v>
                </c:pt>
                <c:pt idx="91">
                  <c:v>60.329000000000001</c:v>
                </c:pt>
                <c:pt idx="92">
                  <c:v>60.149000000000001</c:v>
                </c:pt>
                <c:pt idx="93">
                  <c:v>60.128999999999998</c:v>
                </c:pt>
                <c:pt idx="94">
                  <c:v>60.198999999999998</c:v>
                </c:pt>
                <c:pt idx="95">
                  <c:v>59.499000000000002</c:v>
                </c:pt>
                <c:pt idx="96">
                  <c:v>59.728999999999999</c:v>
                </c:pt>
                <c:pt idx="97">
                  <c:v>59.639000000000003</c:v>
                </c:pt>
                <c:pt idx="98">
                  <c:v>59.679000000000002</c:v>
                </c:pt>
                <c:pt idx="99">
                  <c:v>59.789000000000001</c:v>
                </c:pt>
                <c:pt idx="100">
                  <c:v>59.469000000000001</c:v>
                </c:pt>
                <c:pt idx="101">
                  <c:v>59.749000000000002</c:v>
                </c:pt>
                <c:pt idx="102">
                  <c:v>59.738999999999997</c:v>
                </c:pt>
                <c:pt idx="103">
                  <c:v>59.719000000000001</c:v>
                </c:pt>
                <c:pt idx="104">
                  <c:v>59.679000000000002</c:v>
                </c:pt>
                <c:pt idx="105">
                  <c:v>59.579000000000001</c:v>
                </c:pt>
                <c:pt idx="106">
                  <c:v>59.289000000000001</c:v>
                </c:pt>
                <c:pt idx="107">
                  <c:v>59.058999999999997</c:v>
                </c:pt>
                <c:pt idx="108">
                  <c:v>58.838999999999999</c:v>
                </c:pt>
                <c:pt idx="109">
                  <c:v>59.158999999999999</c:v>
                </c:pt>
                <c:pt idx="110">
                  <c:v>59.209000000000003</c:v>
                </c:pt>
                <c:pt idx="111">
                  <c:v>59.209000000000003</c:v>
                </c:pt>
                <c:pt idx="112">
                  <c:v>59.039000000000001</c:v>
                </c:pt>
                <c:pt idx="113">
                  <c:v>59.009</c:v>
                </c:pt>
                <c:pt idx="114">
                  <c:v>59.109000000000002</c:v>
                </c:pt>
                <c:pt idx="115">
                  <c:v>59.098999999999997</c:v>
                </c:pt>
                <c:pt idx="116">
                  <c:v>59.128999999999998</c:v>
                </c:pt>
                <c:pt idx="117">
                  <c:v>59.139000000000003</c:v>
                </c:pt>
                <c:pt idx="118">
                  <c:v>58.518999999999998</c:v>
                </c:pt>
                <c:pt idx="119">
                  <c:v>59.088999999999999</c:v>
                </c:pt>
                <c:pt idx="120">
                  <c:v>59.139000000000003</c:v>
                </c:pt>
                <c:pt idx="121">
                  <c:v>59.139000000000003</c:v>
                </c:pt>
                <c:pt idx="122">
                  <c:v>59.058999999999997</c:v>
                </c:pt>
                <c:pt idx="123">
                  <c:v>58.298999999999999</c:v>
                </c:pt>
                <c:pt idx="124">
                  <c:v>58.639000000000003</c:v>
                </c:pt>
                <c:pt idx="125">
                  <c:v>58.478999999999999</c:v>
                </c:pt>
                <c:pt idx="126">
                  <c:v>58.889000000000003</c:v>
                </c:pt>
                <c:pt idx="127">
                  <c:v>58.478999999999999</c:v>
                </c:pt>
                <c:pt idx="128">
                  <c:v>57.579000000000001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4B8-4000-BAC3-286EE11252A6}"/>
            </c:ext>
          </c:extLst>
        </c:ser>
        <c:ser>
          <c:idx val="4"/>
          <c:order val="4"/>
          <c:tx>
            <c:strRef>
              <c:f>PIEZOMETRIE!$C$539</c:f>
              <c:strCache>
                <c:ptCount val="1"/>
                <c:pt idx="0">
                  <c:v>PO0181220U0001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PIEZOMETRIE!$D$539:$D$562</c:f>
              <c:numCache>
                <c:formatCode>dd/mm/yy</c:formatCode>
                <c:ptCount val="24"/>
                <c:pt idx="0">
                  <c:v>41788</c:v>
                </c:pt>
                <c:pt idx="1">
                  <c:v>41933</c:v>
                </c:pt>
                <c:pt idx="2">
                  <c:v>42152</c:v>
                </c:pt>
                <c:pt idx="3">
                  <c:v>42205</c:v>
                </c:pt>
                <c:pt idx="4">
                  <c:v>42334</c:v>
                </c:pt>
                <c:pt idx="5">
                  <c:v>42416</c:v>
                </c:pt>
                <c:pt idx="6">
                  <c:v>42515</c:v>
                </c:pt>
                <c:pt idx="7">
                  <c:v>42591</c:v>
                </c:pt>
                <c:pt idx="8">
                  <c:v>42698</c:v>
                </c:pt>
                <c:pt idx="9">
                  <c:v>42789</c:v>
                </c:pt>
                <c:pt idx="10">
                  <c:v>42880</c:v>
                </c:pt>
                <c:pt idx="11">
                  <c:v>42963</c:v>
                </c:pt>
                <c:pt idx="12">
                  <c:v>43059</c:v>
                </c:pt>
                <c:pt idx="13">
                  <c:v>43151</c:v>
                </c:pt>
                <c:pt idx="14">
                  <c:v>43244</c:v>
                </c:pt>
                <c:pt idx="15">
                  <c:v>43312</c:v>
                </c:pt>
                <c:pt idx="16">
                  <c:v>43412</c:v>
                </c:pt>
                <c:pt idx="17">
                  <c:v>43515</c:v>
                </c:pt>
                <c:pt idx="18">
                  <c:v>43620</c:v>
                </c:pt>
                <c:pt idx="19">
                  <c:v>43705</c:v>
                </c:pt>
                <c:pt idx="20">
                  <c:v>43775</c:v>
                </c:pt>
                <c:pt idx="21">
                  <c:v>44005</c:v>
                </c:pt>
                <c:pt idx="22">
                  <c:v>44068</c:v>
                </c:pt>
                <c:pt idx="23">
                  <c:v>44131</c:v>
                </c:pt>
              </c:numCache>
            </c:numRef>
          </c:xVal>
          <c:yVal>
            <c:numRef>
              <c:f>PIEZOMETRIE!$H$539:$H$562</c:f>
              <c:numCache>
                <c:formatCode>General</c:formatCode>
                <c:ptCount val="24"/>
                <c:pt idx="0">
                  <c:v>145.30000000000001</c:v>
                </c:pt>
                <c:pt idx="1">
                  <c:v>145.41</c:v>
                </c:pt>
                <c:pt idx="2">
                  <c:v>145.27000000000001</c:v>
                </c:pt>
                <c:pt idx="3">
                  <c:v>145.16</c:v>
                </c:pt>
                <c:pt idx="4">
                  <c:v>144.99</c:v>
                </c:pt>
                <c:pt idx="5">
                  <c:v>144.99</c:v>
                </c:pt>
                <c:pt idx="6">
                  <c:v>145.04</c:v>
                </c:pt>
                <c:pt idx="7">
                  <c:v>144.99</c:v>
                </c:pt>
                <c:pt idx="8">
                  <c:v>144.88999999999999</c:v>
                </c:pt>
                <c:pt idx="9">
                  <c:v>144.97</c:v>
                </c:pt>
                <c:pt idx="10">
                  <c:v>145</c:v>
                </c:pt>
                <c:pt idx="11">
                  <c:v>144.9</c:v>
                </c:pt>
                <c:pt idx="12">
                  <c:v>144.91</c:v>
                </c:pt>
                <c:pt idx="13">
                  <c:v>144.87</c:v>
                </c:pt>
                <c:pt idx="14">
                  <c:v>145.16999999999999</c:v>
                </c:pt>
                <c:pt idx="15">
                  <c:v>144.09</c:v>
                </c:pt>
                <c:pt idx="16">
                  <c:v>143.93</c:v>
                </c:pt>
                <c:pt idx="17">
                  <c:v>143.87</c:v>
                </c:pt>
                <c:pt idx="18">
                  <c:v>144</c:v>
                </c:pt>
                <c:pt idx="19">
                  <c:v>144.15</c:v>
                </c:pt>
                <c:pt idx="20">
                  <c:v>145.07</c:v>
                </c:pt>
                <c:pt idx="21">
                  <c:v>144.69</c:v>
                </c:pt>
                <c:pt idx="22">
                  <c:v>144.04</c:v>
                </c:pt>
                <c:pt idx="23">
                  <c:v>143.41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4B8-4000-BAC3-286EE11252A6}"/>
            </c:ext>
          </c:extLst>
        </c:ser>
        <c:ser>
          <c:idx val="5"/>
          <c:order val="5"/>
          <c:tx>
            <c:strRef>
              <c:f>PIEZOMETRIE!$C$563</c:f>
              <c:strCache>
                <c:ptCount val="1"/>
                <c:pt idx="0">
                  <c:v>PO0181550U0001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PIEZOMETRIE!$D$563:$D$708</c:f>
              <c:numCache>
                <c:formatCode>dd/mm/yy</c:formatCode>
                <c:ptCount val="146"/>
                <c:pt idx="0">
                  <c:v>39476</c:v>
                </c:pt>
                <c:pt idx="1">
                  <c:v>39504</c:v>
                </c:pt>
                <c:pt idx="2">
                  <c:v>39525</c:v>
                </c:pt>
                <c:pt idx="3">
                  <c:v>39560</c:v>
                </c:pt>
                <c:pt idx="4">
                  <c:v>39595</c:v>
                </c:pt>
                <c:pt idx="5">
                  <c:v>39623</c:v>
                </c:pt>
                <c:pt idx="6">
                  <c:v>39651</c:v>
                </c:pt>
                <c:pt idx="7">
                  <c:v>39686</c:v>
                </c:pt>
                <c:pt idx="8">
                  <c:v>39713</c:v>
                </c:pt>
                <c:pt idx="9">
                  <c:v>39749</c:v>
                </c:pt>
                <c:pt idx="10">
                  <c:v>39777</c:v>
                </c:pt>
                <c:pt idx="11">
                  <c:v>39812</c:v>
                </c:pt>
                <c:pt idx="12">
                  <c:v>39835</c:v>
                </c:pt>
                <c:pt idx="13">
                  <c:v>39867</c:v>
                </c:pt>
                <c:pt idx="14">
                  <c:v>39897</c:v>
                </c:pt>
                <c:pt idx="15">
                  <c:v>39959</c:v>
                </c:pt>
                <c:pt idx="16">
                  <c:v>39987</c:v>
                </c:pt>
                <c:pt idx="17">
                  <c:v>40015</c:v>
                </c:pt>
                <c:pt idx="18">
                  <c:v>40051</c:v>
                </c:pt>
                <c:pt idx="19">
                  <c:v>40079</c:v>
                </c:pt>
                <c:pt idx="20">
                  <c:v>40107</c:v>
                </c:pt>
                <c:pt idx="21">
                  <c:v>40137</c:v>
                </c:pt>
                <c:pt idx="22">
                  <c:v>40175</c:v>
                </c:pt>
                <c:pt idx="23">
                  <c:v>40204</c:v>
                </c:pt>
                <c:pt idx="24">
                  <c:v>40228</c:v>
                </c:pt>
                <c:pt idx="25">
                  <c:v>40261</c:v>
                </c:pt>
                <c:pt idx="26">
                  <c:v>40287</c:v>
                </c:pt>
                <c:pt idx="27">
                  <c:v>40319</c:v>
                </c:pt>
                <c:pt idx="28">
                  <c:v>40354</c:v>
                </c:pt>
                <c:pt idx="29">
                  <c:v>40385</c:v>
                </c:pt>
                <c:pt idx="30">
                  <c:v>40413</c:v>
                </c:pt>
                <c:pt idx="31">
                  <c:v>40438</c:v>
                </c:pt>
                <c:pt idx="32">
                  <c:v>40471</c:v>
                </c:pt>
                <c:pt idx="33">
                  <c:v>40501</c:v>
                </c:pt>
                <c:pt idx="34">
                  <c:v>40529</c:v>
                </c:pt>
                <c:pt idx="35">
                  <c:v>40562</c:v>
                </c:pt>
                <c:pt idx="36">
                  <c:v>40588</c:v>
                </c:pt>
                <c:pt idx="37">
                  <c:v>40616</c:v>
                </c:pt>
                <c:pt idx="38">
                  <c:v>40644</c:v>
                </c:pt>
                <c:pt idx="39">
                  <c:v>40673</c:v>
                </c:pt>
                <c:pt idx="40">
                  <c:v>40714</c:v>
                </c:pt>
                <c:pt idx="41">
                  <c:v>40742</c:v>
                </c:pt>
                <c:pt idx="42">
                  <c:v>40764</c:v>
                </c:pt>
                <c:pt idx="43">
                  <c:v>40812</c:v>
                </c:pt>
                <c:pt idx="44">
                  <c:v>40843</c:v>
                </c:pt>
                <c:pt idx="45">
                  <c:v>40875</c:v>
                </c:pt>
                <c:pt idx="46">
                  <c:v>40889</c:v>
                </c:pt>
                <c:pt idx="47">
                  <c:v>40927</c:v>
                </c:pt>
                <c:pt idx="48">
                  <c:v>40954</c:v>
                </c:pt>
                <c:pt idx="49">
                  <c:v>40975</c:v>
                </c:pt>
                <c:pt idx="50">
                  <c:v>41010</c:v>
                </c:pt>
                <c:pt idx="51">
                  <c:v>41036</c:v>
                </c:pt>
                <c:pt idx="52">
                  <c:v>41071</c:v>
                </c:pt>
                <c:pt idx="53">
                  <c:v>41095</c:v>
                </c:pt>
                <c:pt idx="54">
                  <c:v>41128</c:v>
                </c:pt>
                <c:pt idx="55">
                  <c:v>41162</c:v>
                </c:pt>
                <c:pt idx="56">
                  <c:v>41211</c:v>
                </c:pt>
                <c:pt idx="57">
                  <c:v>41239</c:v>
                </c:pt>
                <c:pt idx="58">
                  <c:v>41262</c:v>
                </c:pt>
                <c:pt idx="59">
                  <c:v>41288</c:v>
                </c:pt>
                <c:pt idx="60">
                  <c:v>41309</c:v>
                </c:pt>
                <c:pt idx="61">
                  <c:v>41346</c:v>
                </c:pt>
                <c:pt idx="62">
                  <c:v>41388</c:v>
                </c:pt>
                <c:pt idx="63">
                  <c:v>41403</c:v>
                </c:pt>
                <c:pt idx="64">
                  <c:v>41435</c:v>
                </c:pt>
                <c:pt idx="65">
                  <c:v>41470</c:v>
                </c:pt>
                <c:pt idx="66">
                  <c:v>41506</c:v>
                </c:pt>
                <c:pt idx="67">
                  <c:v>41535</c:v>
                </c:pt>
                <c:pt idx="68">
                  <c:v>41564</c:v>
                </c:pt>
                <c:pt idx="69">
                  <c:v>41589</c:v>
                </c:pt>
                <c:pt idx="70">
                  <c:v>41610</c:v>
                </c:pt>
                <c:pt idx="71">
                  <c:v>41654</c:v>
                </c:pt>
                <c:pt idx="72">
                  <c:v>41674</c:v>
                </c:pt>
                <c:pt idx="73">
                  <c:v>41730</c:v>
                </c:pt>
                <c:pt idx="74">
                  <c:v>41760</c:v>
                </c:pt>
                <c:pt idx="75">
                  <c:v>41801</c:v>
                </c:pt>
                <c:pt idx="76">
                  <c:v>41828</c:v>
                </c:pt>
                <c:pt idx="77">
                  <c:v>41855</c:v>
                </c:pt>
                <c:pt idx="78">
                  <c:v>41890</c:v>
                </c:pt>
                <c:pt idx="79">
                  <c:v>41918</c:v>
                </c:pt>
                <c:pt idx="80">
                  <c:v>41963</c:v>
                </c:pt>
                <c:pt idx="81">
                  <c:v>41984</c:v>
                </c:pt>
                <c:pt idx="82">
                  <c:v>42031</c:v>
                </c:pt>
                <c:pt idx="83">
                  <c:v>42055</c:v>
                </c:pt>
                <c:pt idx="84">
                  <c:v>42086</c:v>
                </c:pt>
                <c:pt idx="85">
                  <c:v>42116</c:v>
                </c:pt>
                <c:pt idx="86">
                  <c:v>42152</c:v>
                </c:pt>
                <c:pt idx="87">
                  <c:v>42184</c:v>
                </c:pt>
                <c:pt idx="88">
                  <c:v>42205</c:v>
                </c:pt>
                <c:pt idx="89">
                  <c:v>42236</c:v>
                </c:pt>
                <c:pt idx="90">
                  <c:v>42268</c:v>
                </c:pt>
                <c:pt idx="91">
                  <c:v>42297</c:v>
                </c:pt>
                <c:pt idx="92">
                  <c:v>42334</c:v>
                </c:pt>
                <c:pt idx="93">
                  <c:v>42352</c:v>
                </c:pt>
                <c:pt idx="94">
                  <c:v>42395</c:v>
                </c:pt>
                <c:pt idx="95">
                  <c:v>42417</c:v>
                </c:pt>
                <c:pt idx="96">
                  <c:v>42451</c:v>
                </c:pt>
                <c:pt idx="97">
                  <c:v>42475</c:v>
                </c:pt>
                <c:pt idx="98">
                  <c:v>42515</c:v>
                </c:pt>
                <c:pt idx="99">
                  <c:v>42543</c:v>
                </c:pt>
                <c:pt idx="100">
                  <c:v>42572</c:v>
                </c:pt>
                <c:pt idx="101">
                  <c:v>42592</c:v>
                </c:pt>
                <c:pt idx="102">
                  <c:v>42628</c:v>
                </c:pt>
                <c:pt idx="103">
                  <c:v>42656</c:v>
                </c:pt>
                <c:pt idx="104">
                  <c:v>42698</c:v>
                </c:pt>
                <c:pt idx="105">
                  <c:v>42724</c:v>
                </c:pt>
                <c:pt idx="106">
                  <c:v>42766</c:v>
                </c:pt>
                <c:pt idx="107">
                  <c:v>42789</c:v>
                </c:pt>
                <c:pt idx="108">
                  <c:v>42817</c:v>
                </c:pt>
                <c:pt idx="109">
                  <c:v>42838</c:v>
                </c:pt>
                <c:pt idx="110">
                  <c:v>42880</c:v>
                </c:pt>
                <c:pt idx="111">
                  <c:v>42915</c:v>
                </c:pt>
                <c:pt idx="112">
                  <c:v>42943</c:v>
                </c:pt>
                <c:pt idx="113">
                  <c:v>42964</c:v>
                </c:pt>
                <c:pt idx="114">
                  <c:v>43005</c:v>
                </c:pt>
                <c:pt idx="115">
                  <c:v>43026</c:v>
                </c:pt>
                <c:pt idx="116">
                  <c:v>43059</c:v>
                </c:pt>
                <c:pt idx="117">
                  <c:v>43089</c:v>
                </c:pt>
                <c:pt idx="118">
                  <c:v>43130</c:v>
                </c:pt>
                <c:pt idx="119">
                  <c:v>43151</c:v>
                </c:pt>
                <c:pt idx="120">
                  <c:v>43182</c:v>
                </c:pt>
                <c:pt idx="121">
                  <c:v>43210</c:v>
                </c:pt>
                <c:pt idx="122">
                  <c:v>43244</c:v>
                </c:pt>
                <c:pt idx="123">
                  <c:v>43277</c:v>
                </c:pt>
                <c:pt idx="124">
                  <c:v>43312</c:v>
                </c:pt>
                <c:pt idx="125">
                  <c:v>43335</c:v>
                </c:pt>
                <c:pt idx="126">
                  <c:v>43369</c:v>
                </c:pt>
                <c:pt idx="127">
                  <c:v>43412</c:v>
                </c:pt>
                <c:pt idx="128">
                  <c:v>43439</c:v>
                </c:pt>
                <c:pt idx="129">
                  <c:v>43488</c:v>
                </c:pt>
                <c:pt idx="130">
                  <c:v>43515</c:v>
                </c:pt>
                <c:pt idx="131">
                  <c:v>43550</c:v>
                </c:pt>
                <c:pt idx="132">
                  <c:v>43620</c:v>
                </c:pt>
                <c:pt idx="133">
                  <c:v>43671</c:v>
                </c:pt>
                <c:pt idx="134">
                  <c:v>43705</c:v>
                </c:pt>
                <c:pt idx="135">
                  <c:v>43732</c:v>
                </c:pt>
                <c:pt idx="136">
                  <c:v>43818</c:v>
                </c:pt>
                <c:pt idx="137">
                  <c:v>43859</c:v>
                </c:pt>
                <c:pt idx="138">
                  <c:v>44005</c:v>
                </c:pt>
                <c:pt idx="139">
                  <c:v>44028</c:v>
                </c:pt>
                <c:pt idx="140">
                  <c:v>44068</c:v>
                </c:pt>
                <c:pt idx="141">
                  <c:v>44099</c:v>
                </c:pt>
                <c:pt idx="142">
                  <c:v>44131</c:v>
                </c:pt>
                <c:pt idx="143">
                  <c:v>44187</c:v>
                </c:pt>
                <c:pt idx="144">
                  <c:v>44223</c:v>
                </c:pt>
                <c:pt idx="145">
                  <c:v>44250</c:v>
                </c:pt>
              </c:numCache>
            </c:numRef>
          </c:xVal>
          <c:yVal>
            <c:numRef>
              <c:f>PIEZOMETRIE!$H$563:$H$708</c:f>
              <c:numCache>
                <c:formatCode>General</c:formatCode>
                <c:ptCount val="146"/>
                <c:pt idx="0">
                  <c:v>113.986</c:v>
                </c:pt>
                <c:pt idx="1">
                  <c:v>113.96599999999999</c:v>
                </c:pt>
                <c:pt idx="2">
                  <c:v>113.946</c:v>
                </c:pt>
                <c:pt idx="3">
                  <c:v>114.236</c:v>
                </c:pt>
                <c:pt idx="4">
                  <c:v>114.056</c:v>
                </c:pt>
                <c:pt idx="5">
                  <c:v>114.246</c:v>
                </c:pt>
                <c:pt idx="6">
                  <c:v>114.096</c:v>
                </c:pt>
                <c:pt idx="7">
                  <c:v>113.986</c:v>
                </c:pt>
                <c:pt idx="8">
                  <c:v>114.006</c:v>
                </c:pt>
                <c:pt idx="9">
                  <c:v>113.996</c:v>
                </c:pt>
                <c:pt idx="10">
                  <c:v>114.01600000000001</c:v>
                </c:pt>
                <c:pt idx="11">
                  <c:v>114.21599999999999</c:v>
                </c:pt>
                <c:pt idx="12">
                  <c:v>114.666</c:v>
                </c:pt>
                <c:pt idx="13">
                  <c:v>114.456</c:v>
                </c:pt>
                <c:pt idx="14">
                  <c:v>114.376</c:v>
                </c:pt>
                <c:pt idx="15">
                  <c:v>114.446</c:v>
                </c:pt>
                <c:pt idx="16">
                  <c:v>114.376</c:v>
                </c:pt>
                <c:pt idx="17">
                  <c:v>114.26600000000001</c:v>
                </c:pt>
                <c:pt idx="18">
                  <c:v>114.196</c:v>
                </c:pt>
                <c:pt idx="19">
                  <c:v>114.176</c:v>
                </c:pt>
                <c:pt idx="20">
                  <c:v>114.226</c:v>
                </c:pt>
                <c:pt idx="21">
                  <c:v>114.35599999999999</c:v>
                </c:pt>
                <c:pt idx="22">
                  <c:v>114.68600000000001</c:v>
                </c:pt>
                <c:pt idx="23">
                  <c:v>114.65600000000001</c:v>
                </c:pt>
                <c:pt idx="24">
                  <c:v>115.116</c:v>
                </c:pt>
                <c:pt idx="25">
                  <c:v>114.946</c:v>
                </c:pt>
                <c:pt idx="26">
                  <c:v>114.65600000000001</c:v>
                </c:pt>
                <c:pt idx="27">
                  <c:v>114.646</c:v>
                </c:pt>
                <c:pt idx="28">
                  <c:v>114.566</c:v>
                </c:pt>
                <c:pt idx="29">
                  <c:v>114.40600000000001</c:v>
                </c:pt>
                <c:pt idx="30">
                  <c:v>114.416</c:v>
                </c:pt>
                <c:pt idx="31">
                  <c:v>114.346</c:v>
                </c:pt>
                <c:pt idx="32">
                  <c:v>114.46599999999999</c:v>
                </c:pt>
                <c:pt idx="33">
                  <c:v>114.756</c:v>
                </c:pt>
                <c:pt idx="34">
                  <c:v>114.816</c:v>
                </c:pt>
                <c:pt idx="35">
                  <c:v>114.60599999999999</c:v>
                </c:pt>
                <c:pt idx="36">
                  <c:v>114.536</c:v>
                </c:pt>
                <c:pt idx="37">
                  <c:v>115.066</c:v>
                </c:pt>
                <c:pt idx="38">
                  <c:v>114.666</c:v>
                </c:pt>
                <c:pt idx="39">
                  <c:v>114.616</c:v>
                </c:pt>
                <c:pt idx="40">
                  <c:v>114.616</c:v>
                </c:pt>
                <c:pt idx="41">
                  <c:v>114.526</c:v>
                </c:pt>
                <c:pt idx="42">
                  <c:v>114.416</c:v>
                </c:pt>
                <c:pt idx="43">
                  <c:v>114.416</c:v>
                </c:pt>
                <c:pt idx="44">
                  <c:v>114.416</c:v>
                </c:pt>
                <c:pt idx="45">
                  <c:v>114.46599999999999</c:v>
                </c:pt>
                <c:pt idx="46">
                  <c:v>114.596</c:v>
                </c:pt>
                <c:pt idx="47">
                  <c:v>114.416</c:v>
                </c:pt>
                <c:pt idx="48">
                  <c:v>114.416</c:v>
                </c:pt>
                <c:pt idx="49">
                  <c:v>115.116</c:v>
                </c:pt>
                <c:pt idx="50">
                  <c:v>114.51600000000001</c:v>
                </c:pt>
                <c:pt idx="51">
                  <c:v>114.51600000000001</c:v>
                </c:pt>
                <c:pt idx="52">
                  <c:v>114.416</c:v>
                </c:pt>
                <c:pt idx="53">
                  <c:v>114.51600000000001</c:v>
                </c:pt>
                <c:pt idx="54">
                  <c:v>114.316</c:v>
                </c:pt>
                <c:pt idx="55">
                  <c:v>114.46599999999999</c:v>
                </c:pt>
                <c:pt idx="56">
                  <c:v>114.46599999999999</c:v>
                </c:pt>
                <c:pt idx="57">
                  <c:v>114.366</c:v>
                </c:pt>
                <c:pt idx="58">
                  <c:v>114.416</c:v>
                </c:pt>
                <c:pt idx="59">
                  <c:v>114.416</c:v>
                </c:pt>
                <c:pt idx="60">
                  <c:v>114.616</c:v>
                </c:pt>
                <c:pt idx="61">
                  <c:v>114.886</c:v>
                </c:pt>
                <c:pt idx="62">
                  <c:v>114.916</c:v>
                </c:pt>
                <c:pt idx="63">
                  <c:v>114.816</c:v>
                </c:pt>
                <c:pt idx="64">
                  <c:v>114.756</c:v>
                </c:pt>
                <c:pt idx="65">
                  <c:v>114.416</c:v>
                </c:pt>
                <c:pt idx="66">
                  <c:v>114.40600000000001</c:v>
                </c:pt>
                <c:pt idx="67">
                  <c:v>114.396</c:v>
                </c:pt>
                <c:pt idx="68">
                  <c:v>114.416</c:v>
                </c:pt>
                <c:pt idx="69">
                  <c:v>114.46599999999999</c:v>
                </c:pt>
                <c:pt idx="70">
                  <c:v>114.496</c:v>
                </c:pt>
                <c:pt idx="71">
                  <c:v>114.916</c:v>
                </c:pt>
                <c:pt idx="72">
                  <c:v>115.18600000000001</c:v>
                </c:pt>
                <c:pt idx="73">
                  <c:v>114.746</c:v>
                </c:pt>
                <c:pt idx="74">
                  <c:v>114.746</c:v>
                </c:pt>
                <c:pt idx="75">
                  <c:v>114.566</c:v>
                </c:pt>
                <c:pt idx="76">
                  <c:v>114.54600000000001</c:v>
                </c:pt>
                <c:pt idx="77">
                  <c:v>114.51600000000001</c:v>
                </c:pt>
                <c:pt idx="78">
                  <c:v>114.43600000000001</c:v>
                </c:pt>
                <c:pt idx="79">
                  <c:v>114.416</c:v>
                </c:pt>
                <c:pt idx="80">
                  <c:v>115.01600000000001</c:v>
                </c:pt>
                <c:pt idx="81">
                  <c:v>115.01600000000001</c:v>
                </c:pt>
                <c:pt idx="82">
                  <c:v>114.816</c:v>
                </c:pt>
                <c:pt idx="83">
                  <c:v>114.806</c:v>
                </c:pt>
                <c:pt idx="84">
                  <c:v>114.71599999999999</c:v>
                </c:pt>
                <c:pt idx="85">
                  <c:v>114.616</c:v>
                </c:pt>
                <c:pt idx="86">
                  <c:v>114.556</c:v>
                </c:pt>
                <c:pt idx="87">
                  <c:v>114.486</c:v>
                </c:pt>
                <c:pt idx="88">
                  <c:v>114.386</c:v>
                </c:pt>
                <c:pt idx="89">
                  <c:v>114.346</c:v>
                </c:pt>
                <c:pt idx="90">
                  <c:v>114.32599999999999</c:v>
                </c:pt>
                <c:pt idx="91">
                  <c:v>114.35599999999999</c:v>
                </c:pt>
                <c:pt idx="92">
                  <c:v>114.116</c:v>
                </c:pt>
                <c:pt idx="93">
                  <c:v>114.176</c:v>
                </c:pt>
                <c:pt idx="94">
                  <c:v>114.236</c:v>
                </c:pt>
                <c:pt idx="95">
                  <c:v>114.316</c:v>
                </c:pt>
                <c:pt idx="96">
                  <c:v>114.386</c:v>
                </c:pt>
                <c:pt idx="97">
                  <c:v>114.306</c:v>
                </c:pt>
                <c:pt idx="98">
                  <c:v>114.246</c:v>
                </c:pt>
                <c:pt idx="99">
                  <c:v>114.21599999999999</c:v>
                </c:pt>
                <c:pt idx="100">
                  <c:v>114.116</c:v>
                </c:pt>
                <c:pt idx="101">
                  <c:v>114.07599999999999</c:v>
                </c:pt>
                <c:pt idx="102">
                  <c:v>114.066</c:v>
                </c:pt>
                <c:pt idx="103">
                  <c:v>114.04600000000001</c:v>
                </c:pt>
                <c:pt idx="104">
                  <c:v>114.21599999999999</c:v>
                </c:pt>
                <c:pt idx="105">
                  <c:v>114.07599999999999</c:v>
                </c:pt>
                <c:pt idx="106">
                  <c:v>114.01600000000001</c:v>
                </c:pt>
                <c:pt idx="107">
                  <c:v>114.04600000000001</c:v>
                </c:pt>
                <c:pt idx="108">
                  <c:v>114.006</c:v>
                </c:pt>
                <c:pt idx="109">
                  <c:v>113.976</c:v>
                </c:pt>
                <c:pt idx="110">
                  <c:v>113.986</c:v>
                </c:pt>
                <c:pt idx="111">
                  <c:v>113.916</c:v>
                </c:pt>
                <c:pt idx="112">
                  <c:v>113.82599999999999</c:v>
                </c:pt>
                <c:pt idx="113">
                  <c:v>113.816</c:v>
                </c:pt>
                <c:pt idx="114">
                  <c:v>113.82599999999999</c:v>
                </c:pt>
                <c:pt idx="115">
                  <c:v>113.806</c:v>
                </c:pt>
                <c:pt idx="116">
                  <c:v>113.816</c:v>
                </c:pt>
                <c:pt idx="117">
                  <c:v>113.816</c:v>
                </c:pt>
                <c:pt idx="118">
                  <c:v>113.776</c:v>
                </c:pt>
                <c:pt idx="119">
                  <c:v>113.776</c:v>
                </c:pt>
                <c:pt idx="120">
                  <c:v>114.036</c:v>
                </c:pt>
                <c:pt idx="121">
                  <c:v>114.01600000000001</c:v>
                </c:pt>
                <c:pt idx="122">
                  <c:v>114.04600000000001</c:v>
                </c:pt>
                <c:pt idx="123">
                  <c:v>113.956</c:v>
                </c:pt>
                <c:pt idx="124">
                  <c:v>113.816</c:v>
                </c:pt>
                <c:pt idx="125">
                  <c:v>113.756</c:v>
                </c:pt>
                <c:pt idx="126">
                  <c:v>113.79600000000001</c:v>
                </c:pt>
                <c:pt idx="127">
                  <c:v>114.026</c:v>
                </c:pt>
                <c:pt idx="128">
                  <c:v>113.846</c:v>
                </c:pt>
                <c:pt idx="129">
                  <c:v>113.786</c:v>
                </c:pt>
                <c:pt idx="130">
                  <c:v>113.776</c:v>
                </c:pt>
                <c:pt idx="131">
                  <c:v>113.706</c:v>
                </c:pt>
                <c:pt idx="132">
                  <c:v>113.736</c:v>
                </c:pt>
                <c:pt idx="133">
                  <c:v>113.676</c:v>
                </c:pt>
                <c:pt idx="134">
                  <c:v>113.776</c:v>
                </c:pt>
                <c:pt idx="135">
                  <c:v>113.76600000000001</c:v>
                </c:pt>
                <c:pt idx="136">
                  <c:v>114.526</c:v>
                </c:pt>
                <c:pt idx="137">
                  <c:v>114.366</c:v>
                </c:pt>
                <c:pt idx="138">
                  <c:v>114.196</c:v>
                </c:pt>
                <c:pt idx="139">
                  <c:v>114.096</c:v>
                </c:pt>
                <c:pt idx="140">
                  <c:v>114.066</c:v>
                </c:pt>
                <c:pt idx="141">
                  <c:v>114.04600000000001</c:v>
                </c:pt>
                <c:pt idx="142">
                  <c:v>114.18600000000001</c:v>
                </c:pt>
                <c:pt idx="143">
                  <c:v>114.26600000000001</c:v>
                </c:pt>
                <c:pt idx="144">
                  <c:v>114.496</c:v>
                </c:pt>
                <c:pt idx="145">
                  <c:v>114.396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4B8-4000-BAC3-286EE1125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639536"/>
        <c:axId val="819639952"/>
      </c:scatterChart>
      <c:valAx>
        <c:axId val="819639536"/>
        <c:scaling>
          <c:orientation val="minMax"/>
          <c:max val="44500"/>
          <c:min val="39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0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639952"/>
        <c:crosses val="autoZero"/>
        <c:crossBetween val="midCat"/>
      </c:valAx>
      <c:valAx>
        <c:axId val="81963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Livello piezometrico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63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PO0180490U0003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057689758477158E-2"/>
          <c:y val="0.17567794868658224"/>
          <c:w val="0.75344945518173867"/>
          <c:h val="0.62672440510844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Grafici!$A$2</c:f>
              <c:strCache>
                <c:ptCount val="1"/>
                <c:pt idx="0">
                  <c:v>PO0180490U0003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tx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Grafici!$B$2:$B$123</c:f>
              <c:numCache>
                <c:formatCode>m/d/yyyy</c:formatCode>
                <c:ptCount val="122"/>
                <c:pt idx="0">
                  <c:v>39835</c:v>
                </c:pt>
                <c:pt idx="1">
                  <c:v>39861</c:v>
                </c:pt>
                <c:pt idx="2">
                  <c:v>39890</c:v>
                </c:pt>
                <c:pt idx="3">
                  <c:v>39955</c:v>
                </c:pt>
                <c:pt idx="4">
                  <c:v>39987</c:v>
                </c:pt>
                <c:pt idx="5">
                  <c:v>40009</c:v>
                </c:pt>
                <c:pt idx="6">
                  <c:v>40043</c:v>
                </c:pt>
                <c:pt idx="7">
                  <c:v>40071</c:v>
                </c:pt>
                <c:pt idx="8">
                  <c:v>40106</c:v>
                </c:pt>
                <c:pt idx="9">
                  <c:v>40141</c:v>
                </c:pt>
                <c:pt idx="10">
                  <c:v>40168</c:v>
                </c:pt>
                <c:pt idx="11">
                  <c:v>40206</c:v>
                </c:pt>
                <c:pt idx="12">
                  <c:v>40234</c:v>
                </c:pt>
                <c:pt idx="13">
                  <c:v>40280</c:v>
                </c:pt>
                <c:pt idx="14">
                  <c:v>40322</c:v>
                </c:pt>
                <c:pt idx="15">
                  <c:v>40351</c:v>
                </c:pt>
                <c:pt idx="16">
                  <c:v>40374</c:v>
                </c:pt>
                <c:pt idx="17">
                  <c:v>40396</c:v>
                </c:pt>
                <c:pt idx="18">
                  <c:v>40438</c:v>
                </c:pt>
                <c:pt idx="19">
                  <c:v>40463</c:v>
                </c:pt>
                <c:pt idx="20">
                  <c:v>40491</c:v>
                </c:pt>
                <c:pt idx="21">
                  <c:v>40539</c:v>
                </c:pt>
                <c:pt idx="22">
                  <c:v>40555</c:v>
                </c:pt>
                <c:pt idx="23">
                  <c:v>40576</c:v>
                </c:pt>
                <c:pt idx="24">
                  <c:v>40613</c:v>
                </c:pt>
                <c:pt idx="25">
                  <c:v>40638</c:v>
                </c:pt>
                <c:pt idx="26">
                  <c:v>40687</c:v>
                </c:pt>
                <c:pt idx="27">
                  <c:v>40709</c:v>
                </c:pt>
                <c:pt idx="28">
                  <c:v>40735</c:v>
                </c:pt>
                <c:pt idx="29">
                  <c:v>40757</c:v>
                </c:pt>
                <c:pt idx="30">
                  <c:v>40802</c:v>
                </c:pt>
                <c:pt idx="31">
                  <c:v>40828</c:v>
                </c:pt>
                <c:pt idx="32">
                  <c:v>40871</c:v>
                </c:pt>
                <c:pt idx="33">
                  <c:v>40893</c:v>
                </c:pt>
                <c:pt idx="34">
                  <c:v>40920</c:v>
                </c:pt>
                <c:pt idx="35">
                  <c:v>40968</c:v>
                </c:pt>
                <c:pt idx="36">
                  <c:v>40984</c:v>
                </c:pt>
                <c:pt idx="37">
                  <c:v>41019</c:v>
                </c:pt>
                <c:pt idx="38">
                  <c:v>41038</c:v>
                </c:pt>
                <c:pt idx="39">
                  <c:v>41079</c:v>
                </c:pt>
                <c:pt idx="40">
                  <c:v>41109</c:v>
                </c:pt>
                <c:pt idx="41">
                  <c:v>41149</c:v>
                </c:pt>
                <c:pt idx="42">
                  <c:v>41177</c:v>
                </c:pt>
                <c:pt idx="43">
                  <c:v>41201</c:v>
                </c:pt>
                <c:pt idx="44">
                  <c:v>41236</c:v>
                </c:pt>
                <c:pt idx="45">
                  <c:v>41255</c:v>
                </c:pt>
                <c:pt idx="46">
                  <c:v>41303</c:v>
                </c:pt>
                <c:pt idx="47">
                  <c:v>41330</c:v>
                </c:pt>
                <c:pt idx="48">
                  <c:v>41359</c:v>
                </c:pt>
                <c:pt idx="49">
                  <c:v>41388</c:v>
                </c:pt>
                <c:pt idx="50">
                  <c:v>41422</c:v>
                </c:pt>
                <c:pt idx="51">
                  <c:v>41439</c:v>
                </c:pt>
                <c:pt idx="52">
                  <c:v>41466</c:v>
                </c:pt>
                <c:pt idx="53">
                  <c:v>41506</c:v>
                </c:pt>
                <c:pt idx="54">
                  <c:v>41535</c:v>
                </c:pt>
                <c:pt idx="55">
                  <c:v>41563</c:v>
                </c:pt>
                <c:pt idx="56">
                  <c:v>41599</c:v>
                </c:pt>
                <c:pt idx="57">
                  <c:v>41626</c:v>
                </c:pt>
                <c:pt idx="58">
                  <c:v>41668</c:v>
                </c:pt>
                <c:pt idx="59">
                  <c:v>41694</c:v>
                </c:pt>
                <c:pt idx="60">
                  <c:v>41724</c:v>
                </c:pt>
                <c:pt idx="61">
                  <c:v>41743</c:v>
                </c:pt>
                <c:pt idx="62">
                  <c:v>41785</c:v>
                </c:pt>
                <c:pt idx="63">
                  <c:v>41806</c:v>
                </c:pt>
                <c:pt idx="64">
                  <c:v>41836</c:v>
                </c:pt>
                <c:pt idx="65">
                  <c:v>41877</c:v>
                </c:pt>
                <c:pt idx="66">
                  <c:v>41897</c:v>
                </c:pt>
                <c:pt idx="67">
                  <c:v>41932</c:v>
                </c:pt>
                <c:pt idx="68">
                  <c:v>41967</c:v>
                </c:pt>
                <c:pt idx="69">
                  <c:v>41989</c:v>
                </c:pt>
                <c:pt idx="70">
                  <c:v>42026</c:v>
                </c:pt>
                <c:pt idx="71">
                  <c:v>42047</c:v>
                </c:pt>
                <c:pt idx="72">
                  <c:v>42075</c:v>
                </c:pt>
                <c:pt idx="73">
                  <c:v>42102</c:v>
                </c:pt>
                <c:pt idx="74">
                  <c:v>42145</c:v>
                </c:pt>
                <c:pt idx="75">
                  <c:v>42179</c:v>
                </c:pt>
                <c:pt idx="76">
                  <c:v>42206</c:v>
                </c:pt>
                <c:pt idx="77">
                  <c:v>42236</c:v>
                </c:pt>
                <c:pt idx="78">
                  <c:v>42261</c:v>
                </c:pt>
                <c:pt idx="79">
                  <c:v>42285</c:v>
                </c:pt>
                <c:pt idx="80">
                  <c:v>42331</c:v>
                </c:pt>
                <c:pt idx="81">
                  <c:v>42340</c:v>
                </c:pt>
                <c:pt idx="82">
                  <c:v>42395</c:v>
                </c:pt>
                <c:pt idx="83">
                  <c:v>42424</c:v>
                </c:pt>
                <c:pt idx="84">
                  <c:v>42459</c:v>
                </c:pt>
                <c:pt idx="85">
                  <c:v>42486</c:v>
                </c:pt>
                <c:pt idx="86">
                  <c:v>42491</c:v>
                </c:pt>
                <c:pt idx="87">
                  <c:v>42550</c:v>
                </c:pt>
                <c:pt idx="88">
                  <c:v>42571</c:v>
                </c:pt>
                <c:pt idx="89">
                  <c:v>42606</c:v>
                </c:pt>
                <c:pt idx="90">
                  <c:v>42636</c:v>
                </c:pt>
                <c:pt idx="91">
                  <c:v>42668</c:v>
                </c:pt>
                <c:pt idx="92">
                  <c:v>42691</c:v>
                </c:pt>
                <c:pt idx="93">
                  <c:v>42719</c:v>
                </c:pt>
                <c:pt idx="94">
                  <c:v>42758</c:v>
                </c:pt>
                <c:pt idx="95">
                  <c:v>42787</c:v>
                </c:pt>
                <c:pt idx="96">
                  <c:v>42817</c:v>
                </c:pt>
                <c:pt idx="97">
                  <c:v>42846</c:v>
                </c:pt>
                <c:pt idx="98">
                  <c:v>42877</c:v>
                </c:pt>
                <c:pt idx="99">
                  <c:v>42914</c:v>
                </c:pt>
                <c:pt idx="100">
                  <c:v>42941</c:v>
                </c:pt>
                <c:pt idx="101">
                  <c:v>42975</c:v>
                </c:pt>
                <c:pt idx="102">
                  <c:v>43003</c:v>
                </c:pt>
                <c:pt idx="103">
                  <c:v>43031</c:v>
                </c:pt>
                <c:pt idx="104">
                  <c:v>43060</c:v>
                </c:pt>
                <c:pt idx="105">
                  <c:v>43089</c:v>
                </c:pt>
                <c:pt idx="106">
                  <c:v>43123</c:v>
                </c:pt>
                <c:pt idx="107">
                  <c:v>43157</c:v>
                </c:pt>
                <c:pt idx="108">
                  <c:v>43185</c:v>
                </c:pt>
                <c:pt idx="109">
                  <c:v>43213</c:v>
                </c:pt>
                <c:pt idx="110">
                  <c:v>43242</c:v>
                </c:pt>
                <c:pt idx="111">
                  <c:v>43299</c:v>
                </c:pt>
                <c:pt idx="112">
                  <c:v>43339</c:v>
                </c:pt>
                <c:pt idx="113">
                  <c:v>43367</c:v>
                </c:pt>
                <c:pt idx="114">
                  <c:v>43403</c:v>
                </c:pt>
                <c:pt idx="115">
                  <c:v>43454</c:v>
                </c:pt>
                <c:pt idx="116">
                  <c:v>43493</c:v>
                </c:pt>
                <c:pt idx="117">
                  <c:v>43524</c:v>
                </c:pt>
                <c:pt idx="118">
                  <c:v>43545</c:v>
                </c:pt>
                <c:pt idx="119">
                  <c:v>43574</c:v>
                </c:pt>
                <c:pt idx="120">
                  <c:v>43606</c:v>
                </c:pt>
                <c:pt idx="121">
                  <c:v>43767</c:v>
                </c:pt>
              </c:numCache>
            </c:numRef>
          </c:xVal>
          <c:yVal>
            <c:numRef>
              <c:f>Grafici!$C$2:$C$123</c:f>
              <c:numCache>
                <c:formatCode>General</c:formatCode>
                <c:ptCount val="122"/>
                <c:pt idx="0">
                  <c:v>104.809</c:v>
                </c:pt>
                <c:pt idx="1">
                  <c:v>104.729</c:v>
                </c:pt>
                <c:pt idx="2">
                  <c:v>104.57899999999999</c:v>
                </c:pt>
                <c:pt idx="3">
                  <c:v>104.10899999999999</c:v>
                </c:pt>
                <c:pt idx="4">
                  <c:v>104.479</c:v>
                </c:pt>
                <c:pt idx="5">
                  <c:v>103.629</c:v>
                </c:pt>
                <c:pt idx="6">
                  <c:v>101.979</c:v>
                </c:pt>
                <c:pt idx="7">
                  <c:v>101.709</c:v>
                </c:pt>
                <c:pt idx="8">
                  <c:v>101.809</c:v>
                </c:pt>
                <c:pt idx="9">
                  <c:v>104.40900000000001</c:v>
                </c:pt>
                <c:pt idx="10">
                  <c:v>101.90900000000001</c:v>
                </c:pt>
                <c:pt idx="11">
                  <c:v>104.82899999999999</c:v>
                </c:pt>
                <c:pt idx="12">
                  <c:v>104.889</c:v>
                </c:pt>
                <c:pt idx="13">
                  <c:v>104.309</c:v>
                </c:pt>
                <c:pt idx="14">
                  <c:v>104.889</c:v>
                </c:pt>
                <c:pt idx="15">
                  <c:v>104.679</c:v>
                </c:pt>
                <c:pt idx="16">
                  <c:v>104.43899999999999</c:v>
                </c:pt>
                <c:pt idx="17">
                  <c:v>104.009</c:v>
                </c:pt>
                <c:pt idx="18">
                  <c:v>103.009</c:v>
                </c:pt>
                <c:pt idx="19">
                  <c:v>102.709</c:v>
                </c:pt>
                <c:pt idx="20">
                  <c:v>104.879</c:v>
                </c:pt>
                <c:pt idx="21">
                  <c:v>105.199</c:v>
                </c:pt>
                <c:pt idx="22">
                  <c:v>104.819</c:v>
                </c:pt>
                <c:pt idx="23">
                  <c:v>104.589</c:v>
                </c:pt>
                <c:pt idx="24">
                  <c:v>104.679</c:v>
                </c:pt>
                <c:pt idx="25">
                  <c:v>104.759</c:v>
                </c:pt>
                <c:pt idx="26">
                  <c:v>104.459</c:v>
                </c:pt>
                <c:pt idx="27">
                  <c:v>104.96899999999999</c:v>
                </c:pt>
                <c:pt idx="28">
                  <c:v>104.429</c:v>
                </c:pt>
                <c:pt idx="29">
                  <c:v>104.179</c:v>
                </c:pt>
                <c:pt idx="30">
                  <c:v>102.339</c:v>
                </c:pt>
                <c:pt idx="31">
                  <c:v>101.729</c:v>
                </c:pt>
                <c:pt idx="32">
                  <c:v>103.21899999999999</c:v>
                </c:pt>
                <c:pt idx="33">
                  <c:v>104.459</c:v>
                </c:pt>
                <c:pt idx="34">
                  <c:v>103.979</c:v>
                </c:pt>
                <c:pt idx="35">
                  <c:v>104.539</c:v>
                </c:pt>
                <c:pt idx="36">
                  <c:v>104.589</c:v>
                </c:pt>
                <c:pt idx="37">
                  <c:v>104.459</c:v>
                </c:pt>
                <c:pt idx="38">
                  <c:v>104.559</c:v>
                </c:pt>
                <c:pt idx="39">
                  <c:v>104.119</c:v>
                </c:pt>
                <c:pt idx="40">
                  <c:v>104.319</c:v>
                </c:pt>
                <c:pt idx="41">
                  <c:v>101.65900000000001</c:v>
                </c:pt>
                <c:pt idx="42">
                  <c:v>101.879</c:v>
                </c:pt>
                <c:pt idx="43">
                  <c:v>101.809</c:v>
                </c:pt>
                <c:pt idx="44">
                  <c:v>104.759</c:v>
                </c:pt>
                <c:pt idx="45">
                  <c:v>104.879</c:v>
                </c:pt>
                <c:pt idx="46">
                  <c:v>104.68899999999999</c:v>
                </c:pt>
                <c:pt idx="47">
                  <c:v>104.959</c:v>
                </c:pt>
                <c:pt idx="48">
                  <c:v>105.259</c:v>
                </c:pt>
                <c:pt idx="49">
                  <c:v>105.309</c:v>
                </c:pt>
                <c:pt idx="50">
                  <c:v>105.01900000000001</c:v>
                </c:pt>
                <c:pt idx="51">
                  <c:v>104.809</c:v>
                </c:pt>
                <c:pt idx="52">
                  <c:v>104.60899999999999</c:v>
                </c:pt>
                <c:pt idx="53">
                  <c:v>103.399</c:v>
                </c:pt>
                <c:pt idx="54">
                  <c:v>102.90900000000001</c:v>
                </c:pt>
                <c:pt idx="55">
                  <c:v>104.04900000000001</c:v>
                </c:pt>
                <c:pt idx="56">
                  <c:v>104.57899999999999</c:v>
                </c:pt>
                <c:pt idx="57">
                  <c:v>104.499</c:v>
                </c:pt>
                <c:pt idx="58">
                  <c:v>104.71899999999999</c:v>
                </c:pt>
                <c:pt idx="59">
                  <c:v>104.989</c:v>
                </c:pt>
                <c:pt idx="60">
                  <c:v>104.779</c:v>
                </c:pt>
                <c:pt idx="61">
                  <c:v>104.649</c:v>
                </c:pt>
                <c:pt idx="62">
                  <c:v>104.65900000000001</c:v>
                </c:pt>
                <c:pt idx="63">
                  <c:v>104.539</c:v>
                </c:pt>
                <c:pt idx="64">
                  <c:v>104.199</c:v>
                </c:pt>
                <c:pt idx="65">
                  <c:v>103.679</c:v>
                </c:pt>
                <c:pt idx="66">
                  <c:v>103.43899999999999</c:v>
                </c:pt>
                <c:pt idx="67">
                  <c:v>104.059</c:v>
                </c:pt>
                <c:pt idx="68">
                  <c:v>104.85899999999999</c:v>
                </c:pt>
                <c:pt idx="69">
                  <c:v>105.039</c:v>
                </c:pt>
                <c:pt idx="70">
                  <c:v>104.68899999999999</c:v>
                </c:pt>
                <c:pt idx="71">
                  <c:v>104.96899999999999</c:v>
                </c:pt>
                <c:pt idx="72">
                  <c:v>104.849</c:v>
                </c:pt>
                <c:pt idx="73">
                  <c:v>104.819</c:v>
                </c:pt>
                <c:pt idx="74">
                  <c:v>104.389</c:v>
                </c:pt>
                <c:pt idx="75">
                  <c:v>104.32899999999999</c:v>
                </c:pt>
                <c:pt idx="76">
                  <c:v>103.759</c:v>
                </c:pt>
                <c:pt idx="77">
                  <c:v>102.619</c:v>
                </c:pt>
                <c:pt idx="78">
                  <c:v>102.18899999999999</c:v>
                </c:pt>
                <c:pt idx="79">
                  <c:v>101.68899999999999</c:v>
                </c:pt>
                <c:pt idx="80">
                  <c:v>101.71899999999999</c:v>
                </c:pt>
                <c:pt idx="81">
                  <c:v>102.569</c:v>
                </c:pt>
                <c:pt idx="82">
                  <c:v>103.76900000000001</c:v>
                </c:pt>
                <c:pt idx="83">
                  <c:v>104.489</c:v>
                </c:pt>
                <c:pt idx="84">
                  <c:v>104.619</c:v>
                </c:pt>
                <c:pt idx="85">
                  <c:v>104.569</c:v>
                </c:pt>
                <c:pt idx="86">
                  <c:v>104.54900000000001</c:v>
                </c:pt>
                <c:pt idx="87">
                  <c:v>104.259</c:v>
                </c:pt>
                <c:pt idx="88">
                  <c:v>103.209</c:v>
                </c:pt>
                <c:pt idx="89">
                  <c:v>101.529</c:v>
                </c:pt>
                <c:pt idx="90">
                  <c:v>101.559</c:v>
                </c:pt>
                <c:pt idx="91">
                  <c:v>101.589</c:v>
                </c:pt>
                <c:pt idx="92">
                  <c:v>103.649</c:v>
                </c:pt>
                <c:pt idx="93">
                  <c:v>104.209</c:v>
                </c:pt>
                <c:pt idx="94">
                  <c:v>104.259</c:v>
                </c:pt>
                <c:pt idx="95">
                  <c:v>104.139</c:v>
                </c:pt>
                <c:pt idx="96">
                  <c:v>103.819</c:v>
                </c:pt>
                <c:pt idx="97">
                  <c:v>103.76900000000001</c:v>
                </c:pt>
                <c:pt idx="98">
                  <c:v>104.629</c:v>
                </c:pt>
                <c:pt idx="99">
                  <c:v>103.059</c:v>
                </c:pt>
                <c:pt idx="100">
                  <c:v>101.51900000000001</c:v>
                </c:pt>
                <c:pt idx="101">
                  <c:v>101.349</c:v>
                </c:pt>
                <c:pt idx="102">
                  <c:v>101.35899999999999</c:v>
                </c:pt>
                <c:pt idx="103">
                  <c:v>101.429</c:v>
                </c:pt>
                <c:pt idx="104">
                  <c:v>101.529</c:v>
                </c:pt>
                <c:pt idx="105">
                  <c:v>101.509</c:v>
                </c:pt>
                <c:pt idx="106">
                  <c:v>101.57899999999999</c:v>
                </c:pt>
                <c:pt idx="107">
                  <c:v>104.65900000000001</c:v>
                </c:pt>
                <c:pt idx="108">
                  <c:v>104.71899999999999</c:v>
                </c:pt>
                <c:pt idx="109">
                  <c:v>104.709</c:v>
                </c:pt>
                <c:pt idx="110">
                  <c:v>104.57899999999999</c:v>
                </c:pt>
                <c:pt idx="111">
                  <c:v>102.929</c:v>
                </c:pt>
                <c:pt idx="112">
                  <c:v>101.54900000000001</c:v>
                </c:pt>
                <c:pt idx="113">
                  <c:v>102.509</c:v>
                </c:pt>
                <c:pt idx="114">
                  <c:v>101.679</c:v>
                </c:pt>
                <c:pt idx="115">
                  <c:v>101.82899999999999</c:v>
                </c:pt>
                <c:pt idx="116">
                  <c:v>103.449</c:v>
                </c:pt>
                <c:pt idx="117">
                  <c:v>104.259</c:v>
                </c:pt>
                <c:pt idx="118">
                  <c:v>103.989</c:v>
                </c:pt>
                <c:pt idx="119">
                  <c:v>103.919</c:v>
                </c:pt>
                <c:pt idx="120">
                  <c:v>103.959</c:v>
                </c:pt>
                <c:pt idx="121">
                  <c:v>101.82899999999999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88-4B93-92AF-B40055894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24128"/>
        <c:axId val="21088249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piezo82</c:v>
                </c:tx>
                <c:spPr>
                  <a:ln w="19050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Grafici!$B$2:$B$123</c15:sqref>
                        </c15:formulaRef>
                      </c:ext>
                    </c:extLst>
                    <c:numCache>
                      <c:formatCode>m/d/yyyy</c:formatCode>
                      <c:ptCount val="122"/>
                      <c:pt idx="0">
                        <c:v>39835</c:v>
                      </c:pt>
                      <c:pt idx="1">
                        <c:v>39861</c:v>
                      </c:pt>
                      <c:pt idx="2">
                        <c:v>39890</c:v>
                      </c:pt>
                      <c:pt idx="3">
                        <c:v>39955</c:v>
                      </c:pt>
                      <c:pt idx="4">
                        <c:v>39987</c:v>
                      </c:pt>
                      <c:pt idx="5">
                        <c:v>40009</c:v>
                      </c:pt>
                      <c:pt idx="6">
                        <c:v>40043</c:v>
                      </c:pt>
                      <c:pt idx="7">
                        <c:v>40071</c:v>
                      </c:pt>
                      <c:pt idx="8">
                        <c:v>40106</c:v>
                      </c:pt>
                      <c:pt idx="9">
                        <c:v>40141</c:v>
                      </c:pt>
                      <c:pt idx="10">
                        <c:v>40168</c:v>
                      </c:pt>
                      <c:pt idx="11">
                        <c:v>40206</c:v>
                      </c:pt>
                      <c:pt idx="12">
                        <c:v>40234</c:v>
                      </c:pt>
                      <c:pt idx="13">
                        <c:v>40280</c:v>
                      </c:pt>
                      <c:pt idx="14">
                        <c:v>40322</c:v>
                      </c:pt>
                      <c:pt idx="15">
                        <c:v>40351</c:v>
                      </c:pt>
                      <c:pt idx="16">
                        <c:v>40374</c:v>
                      </c:pt>
                      <c:pt idx="17">
                        <c:v>40396</c:v>
                      </c:pt>
                      <c:pt idx="18">
                        <c:v>40438</c:v>
                      </c:pt>
                      <c:pt idx="19">
                        <c:v>40463</c:v>
                      </c:pt>
                      <c:pt idx="20">
                        <c:v>40491</c:v>
                      </c:pt>
                      <c:pt idx="21">
                        <c:v>40539</c:v>
                      </c:pt>
                      <c:pt idx="22">
                        <c:v>40555</c:v>
                      </c:pt>
                      <c:pt idx="23">
                        <c:v>40576</c:v>
                      </c:pt>
                      <c:pt idx="24">
                        <c:v>40613</c:v>
                      </c:pt>
                      <c:pt idx="25">
                        <c:v>40638</c:v>
                      </c:pt>
                      <c:pt idx="26">
                        <c:v>40687</c:v>
                      </c:pt>
                      <c:pt idx="27">
                        <c:v>40709</c:v>
                      </c:pt>
                      <c:pt idx="28">
                        <c:v>40735</c:v>
                      </c:pt>
                      <c:pt idx="29">
                        <c:v>40757</c:v>
                      </c:pt>
                      <c:pt idx="30">
                        <c:v>40802</c:v>
                      </c:pt>
                      <c:pt idx="31">
                        <c:v>40828</c:v>
                      </c:pt>
                      <c:pt idx="32">
                        <c:v>40871</c:v>
                      </c:pt>
                      <c:pt idx="33">
                        <c:v>40893</c:v>
                      </c:pt>
                      <c:pt idx="34">
                        <c:v>40920</c:v>
                      </c:pt>
                      <c:pt idx="35">
                        <c:v>40968</c:v>
                      </c:pt>
                      <c:pt idx="36">
                        <c:v>40984</c:v>
                      </c:pt>
                      <c:pt idx="37">
                        <c:v>41019</c:v>
                      </c:pt>
                      <c:pt idx="38">
                        <c:v>41038</c:v>
                      </c:pt>
                      <c:pt idx="39">
                        <c:v>41079</c:v>
                      </c:pt>
                      <c:pt idx="40">
                        <c:v>41109</c:v>
                      </c:pt>
                      <c:pt idx="41">
                        <c:v>41149</c:v>
                      </c:pt>
                      <c:pt idx="42">
                        <c:v>41177</c:v>
                      </c:pt>
                      <c:pt idx="43">
                        <c:v>41201</c:v>
                      </c:pt>
                      <c:pt idx="44">
                        <c:v>41236</c:v>
                      </c:pt>
                      <c:pt idx="45">
                        <c:v>41255</c:v>
                      </c:pt>
                      <c:pt idx="46">
                        <c:v>41303</c:v>
                      </c:pt>
                      <c:pt idx="47">
                        <c:v>41330</c:v>
                      </c:pt>
                      <c:pt idx="48">
                        <c:v>41359</c:v>
                      </c:pt>
                      <c:pt idx="49">
                        <c:v>41388</c:v>
                      </c:pt>
                      <c:pt idx="50">
                        <c:v>41422</c:v>
                      </c:pt>
                      <c:pt idx="51">
                        <c:v>41439</c:v>
                      </c:pt>
                      <c:pt idx="52">
                        <c:v>41466</c:v>
                      </c:pt>
                      <c:pt idx="53">
                        <c:v>41506</c:v>
                      </c:pt>
                      <c:pt idx="54">
                        <c:v>41535</c:v>
                      </c:pt>
                      <c:pt idx="55">
                        <c:v>41563</c:v>
                      </c:pt>
                      <c:pt idx="56">
                        <c:v>41599</c:v>
                      </c:pt>
                      <c:pt idx="57">
                        <c:v>41626</c:v>
                      </c:pt>
                      <c:pt idx="58">
                        <c:v>41668</c:v>
                      </c:pt>
                      <c:pt idx="59">
                        <c:v>41694</c:v>
                      </c:pt>
                      <c:pt idx="60">
                        <c:v>41724</c:v>
                      </c:pt>
                      <c:pt idx="61">
                        <c:v>41743</c:v>
                      </c:pt>
                      <c:pt idx="62">
                        <c:v>41785</c:v>
                      </c:pt>
                      <c:pt idx="63">
                        <c:v>41806</c:v>
                      </c:pt>
                      <c:pt idx="64">
                        <c:v>41836</c:v>
                      </c:pt>
                      <c:pt idx="65">
                        <c:v>41877</c:v>
                      </c:pt>
                      <c:pt idx="66">
                        <c:v>41897</c:v>
                      </c:pt>
                      <c:pt idx="67">
                        <c:v>41932</c:v>
                      </c:pt>
                      <c:pt idx="68">
                        <c:v>41967</c:v>
                      </c:pt>
                      <c:pt idx="69">
                        <c:v>41989</c:v>
                      </c:pt>
                      <c:pt idx="70">
                        <c:v>42026</c:v>
                      </c:pt>
                      <c:pt idx="71">
                        <c:v>42047</c:v>
                      </c:pt>
                      <c:pt idx="72">
                        <c:v>42075</c:v>
                      </c:pt>
                      <c:pt idx="73">
                        <c:v>42102</c:v>
                      </c:pt>
                      <c:pt idx="74">
                        <c:v>42145</c:v>
                      </c:pt>
                      <c:pt idx="75">
                        <c:v>42179</c:v>
                      </c:pt>
                      <c:pt idx="76">
                        <c:v>42206</c:v>
                      </c:pt>
                      <c:pt idx="77">
                        <c:v>42236</c:v>
                      </c:pt>
                      <c:pt idx="78">
                        <c:v>42261</c:v>
                      </c:pt>
                      <c:pt idx="79">
                        <c:v>42285</c:v>
                      </c:pt>
                      <c:pt idx="80">
                        <c:v>42331</c:v>
                      </c:pt>
                      <c:pt idx="81">
                        <c:v>42340</c:v>
                      </c:pt>
                      <c:pt idx="82">
                        <c:v>42395</c:v>
                      </c:pt>
                      <c:pt idx="83">
                        <c:v>42424</c:v>
                      </c:pt>
                      <c:pt idx="84">
                        <c:v>42459</c:v>
                      </c:pt>
                      <c:pt idx="85">
                        <c:v>42486</c:v>
                      </c:pt>
                      <c:pt idx="86">
                        <c:v>42491</c:v>
                      </c:pt>
                      <c:pt idx="87">
                        <c:v>42550</c:v>
                      </c:pt>
                      <c:pt idx="88">
                        <c:v>42571</c:v>
                      </c:pt>
                      <c:pt idx="89">
                        <c:v>42606</c:v>
                      </c:pt>
                      <c:pt idx="90">
                        <c:v>42636</c:v>
                      </c:pt>
                      <c:pt idx="91">
                        <c:v>42668</c:v>
                      </c:pt>
                      <c:pt idx="92">
                        <c:v>42691</c:v>
                      </c:pt>
                      <c:pt idx="93">
                        <c:v>42719</c:v>
                      </c:pt>
                      <c:pt idx="94">
                        <c:v>42758</c:v>
                      </c:pt>
                      <c:pt idx="95">
                        <c:v>42787</c:v>
                      </c:pt>
                      <c:pt idx="96">
                        <c:v>42817</c:v>
                      </c:pt>
                      <c:pt idx="97">
                        <c:v>42846</c:v>
                      </c:pt>
                      <c:pt idx="98">
                        <c:v>42877</c:v>
                      </c:pt>
                      <c:pt idx="99">
                        <c:v>42914</c:v>
                      </c:pt>
                      <c:pt idx="100">
                        <c:v>42941</c:v>
                      </c:pt>
                      <c:pt idx="101">
                        <c:v>42975</c:v>
                      </c:pt>
                      <c:pt idx="102">
                        <c:v>43003</c:v>
                      </c:pt>
                      <c:pt idx="103">
                        <c:v>43031</c:v>
                      </c:pt>
                      <c:pt idx="104">
                        <c:v>43060</c:v>
                      </c:pt>
                      <c:pt idx="105">
                        <c:v>43089</c:v>
                      </c:pt>
                      <c:pt idx="106">
                        <c:v>43123</c:v>
                      </c:pt>
                      <c:pt idx="107">
                        <c:v>43157</c:v>
                      </c:pt>
                      <c:pt idx="108">
                        <c:v>43185</c:v>
                      </c:pt>
                      <c:pt idx="109">
                        <c:v>43213</c:v>
                      </c:pt>
                      <c:pt idx="110">
                        <c:v>43242</c:v>
                      </c:pt>
                      <c:pt idx="111">
                        <c:v>43299</c:v>
                      </c:pt>
                      <c:pt idx="112">
                        <c:v>43339</c:v>
                      </c:pt>
                      <c:pt idx="113">
                        <c:v>43367</c:v>
                      </c:pt>
                      <c:pt idx="114">
                        <c:v>43403</c:v>
                      </c:pt>
                      <c:pt idx="115">
                        <c:v>43454</c:v>
                      </c:pt>
                      <c:pt idx="116">
                        <c:v>43493</c:v>
                      </c:pt>
                      <c:pt idx="117">
                        <c:v>43524</c:v>
                      </c:pt>
                      <c:pt idx="118">
                        <c:v>43545</c:v>
                      </c:pt>
                      <c:pt idx="119">
                        <c:v>43574</c:v>
                      </c:pt>
                      <c:pt idx="120">
                        <c:v>43606</c:v>
                      </c:pt>
                      <c:pt idx="121">
                        <c:v>43767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Grafici!$D$2:$D$123</c15:sqref>
                        </c15:formulaRef>
                      </c:ext>
                    </c:extLst>
                    <c:numCache>
                      <c:formatCode>0.000</c:formatCode>
                      <c:ptCount val="122"/>
                      <c:pt idx="0">
                        <c:v>67.386700000000005</c:v>
                      </c:pt>
                      <c:pt idx="1">
                        <c:v>67.386700000000005</c:v>
                      </c:pt>
                      <c:pt idx="2">
                        <c:v>67.386700000000005</c:v>
                      </c:pt>
                      <c:pt idx="3">
                        <c:v>67.386700000000005</c:v>
                      </c:pt>
                      <c:pt idx="4">
                        <c:v>67.386700000000005</c:v>
                      </c:pt>
                      <c:pt idx="5">
                        <c:v>67.386700000000005</c:v>
                      </c:pt>
                      <c:pt idx="6">
                        <c:v>67.386700000000005</c:v>
                      </c:pt>
                      <c:pt idx="7">
                        <c:v>67.386700000000005</c:v>
                      </c:pt>
                      <c:pt idx="8">
                        <c:v>67.386700000000005</c:v>
                      </c:pt>
                      <c:pt idx="9">
                        <c:v>67.386700000000005</c:v>
                      </c:pt>
                      <c:pt idx="10">
                        <c:v>67.386700000000005</c:v>
                      </c:pt>
                      <c:pt idx="11">
                        <c:v>67.386700000000005</c:v>
                      </c:pt>
                      <c:pt idx="12">
                        <c:v>67.386700000000005</c:v>
                      </c:pt>
                      <c:pt idx="13">
                        <c:v>67.386700000000005</c:v>
                      </c:pt>
                      <c:pt idx="14">
                        <c:v>67.386700000000005</c:v>
                      </c:pt>
                      <c:pt idx="15">
                        <c:v>67.386700000000005</c:v>
                      </c:pt>
                      <c:pt idx="16">
                        <c:v>67.386700000000005</c:v>
                      </c:pt>
                      <c:pt idx="17">
                        <c:v>67.386700000000005</c:v>
                      </c:pt>
                      <c:pt idx="18">
                        <c:v>67.386700000000005</c:v>
                      </c:pt>
                      <c:pt idx="19">
                        <c:v>67.386700000000005</c:v>
                      </c:pt>
                      <c:pt idx="20">
                        <c:v>67.386700000000005</c:v>
                      </c:pt>
                      <c:pt idx="21">
                        <c:v>67.386700000000005</c:v>
                      </c:pt>
                      <c:pt idx="22">
                        <c:v>67.386700000000005</c:v>
                      </c:pt>
                      <c:pt idx="23">
                        <c:v>67.386700000000005</c:v>
                      </c:pt>
                      <c:pt idx="24">
                        <c:v>67.386700000000005</c:v>
                      </c:pt>
                      <c:pt idx="25">
                        <c:v>67.386700000000005</c:v>
                      </c:pt>
                      <c:pt idx="26">
                        <c:v>67.386700000000005</c:v>
                      </c:pt>
                      <c:pt idx="27">
                        <c:v>67.386700000000005</c:v>
                      </c:pt>
                      <c:pt idx="28">
                        <c:v>67.386700000000005</c:v>
                      </c:pt>
                      <c:pt idx="29">
                        <c:v>67.386700000000005</c:v>
                      </c:pt>
                      <c:pt idx="30">
                        <c:v>67.386700000000005</c:v>
                      </c:pt>
                      <c:pt idx="31">
                        <c:v>67.386700000000005</c:v>
                      </c:pt>
                      <c:pt idx="32">
                        <c:v>67.386700000000005</c:v>
                      </c:pt>
                      <c:pt idx="33">
                        <c:v>67.386700000000005</c:v>
                      </c:pt>
                      <c:pt idx="34">
                        <c:v>67.386700000000005</c:v>
                      </c:pt>
                      <c:pt idx="35">
                        <c:v>67.386700000000005</c:v>
                      </c:pt>
                      <c:pt idx="36">
                        <c:v>67.386700000000005</c:v>
                      </c:pt>
                      <c:pt idx="37">
                        <c:v>67.386700000000005</c:v>
                      </c:pt>
                      <c:pt idx="38">
                        <c:v>67.386700000000005</c:v>
                      </c:pt>
                      <c:pt idx="39">
                        <c:v>67.386700000000005</c:v>
                      </c:pt>
                      <c:pt idx="40">
                        <c:v>67.386700000000005</c:v>
                      </c:pt>
                      <c:pt idx="41">
                        <c:v>67.386700000000005</c:v>
                      </c:pt>
                      <c:pt idx="42">
                        <c:v>67.386700000000005</c:v>
                      </c:pt>
                      <c:pt idx="43">
                        <c:v>67.386700000000005</c:v>
                      </c:pt>
                      <c:pt idx="44">
                        <c:v>67.386700000000005</c:v>
                      </c:pt>
                      <c:pt idx="45">
                        <c:v>67.386700000000005</c:v>
                      </c:pt>
                      <c:pt idx="46">
                        <c:v>67.386700000000005</c:v>
                      </c:pt>
                      <c:pt idx="47">
                        <c:v>67.386700000000005</c:v>
                      </c:pt>
                      <c:pt idx="48">
                        <c:v>67.386700000000005</c:v>
                      </c:pt>
                      <c:pt idx="49">
                        <c:v>67.386700000000005</c:v>
                      </c:pt>
                      <c:pt idx="50">
                        <c:v>67.386700000000005</c:v>
                      </c:pt>
                      <c:pt idx="51">
                        <c:v>67.386700000000005</c:v>
                      </c:pt>
                      <c:pt idx="52">
                        <c:v>67.386700000000005</c:v>
                      </c:pt>
                      <c:pt idx="53">
                        <c:v>67.386700000000005</c:v>
                      </c:pt>
                      <c:pt idx="54">
                        <c:v>67.386700000000005</c:v>
                      </c:pt>
                      <c:pt idx="55">
                        <c:v>67.386700000000005</c:v>
                      </c:pt>
                      <c:pt idx="56">
                        <c:v>67.386700000000005</c:v>
                      </c:pt>
                      <c:pt idx="57">
                        <c:v>67.386700000000005</c:v>
                      </c:pt>
                      <c:pt idx="58">
                        <c:v>67.386700000000005</c:v>
                      </c:pt>
                      <c:pt idx="59">
                        <c:v>67.386700000000005</c:v>
                      </c:pt>
                      <c:pt idx="60">
                        <c:v>67.386700000000005</c:v>
                      </c:pt>
                      <c:pt idx="61">
                        <c:v>67.386700000000005</c:v>
                      </c:pt>
                      <c:pt idx="62">
                        <c:v>67.386700000000005</c:v>
                      </c:pt>
                      <c:pt idx="63">
                        <c:v>67.386700000000005</c:v>
                      </c:pt>
                      <c:pt idx="64">
                        <c:v>67.386700000000005</c:v>
                      </c:pt>
                      <c:pt idx="65">
                        <c:v>67.386700000000005</c:v>
                      </c:pt>
                      <c:pt idx="66">
                        <c:v>67.386700000000005</c:v>
                      </c:pt>
                      <c:pt idx="67">
                        <c:v>67.386700000000005</c:v>
                      </c:pt>
                      <c:pt idx="68">
                        <c:v>67.386700000000005</c:v>
                      </c:pt>
                      <c:pt idx="69">
                        <c:v>67.386700000000005</c:v>
                      </c:pt>
                      <c:pt idx="70">
                        <c:v>67.386700000000005</c:v>
                      </c:pt>
                      <c:pt idx="71">
                        <c:v>67.386700000000005</c:v>
                      </c:pt>
                      <c:pt idx="72">
                        <c:v>67.386700000000005</c:v>
                      </c:pt>
                      <c:pt idx="73">
                        <c:v>67.386700000000005</c:v>
                      </c:pt>
                      <c:pt idx="74">
                        <c:v>67.386700000000005</c:v>
                      </c:pt>
                      <c:pt idx="75">
                        <c:v>67.386700000000005</c:v>
                      </c:pt>
                      <c:pt idx="76">
                        <c:v>67.386700000000005</c:v>
                      </c:pt>
                      <c:pt idx="77">
                        <c:v>67.386700000000005</c:v>
                      </c:pt>
                      <c:pt idx="78">
                        <c:v>67.386700000000005</c:v>
                      </c:pt>
                      <c:pt idx="79">
                        <c:v>67.386700000000005</c:v>
                      </c:pt>
                      <c:pt idx="80">
                        <c:v>67.386700000000005</c:v>
                      </c:pt>
                      <c:pt idx="81">
                        <c:v>67.386700000000005</c:v>
                      </c:pt>
                      <c:pt idx="82">
                        <c:v>67.386700000000005</c:v>
                      </c:pt>
                      <c:pt idx="83">
                        <c:v>67.386700000000005</c:v>
                      </c:pt>
                      <c:pt idx="84">
                        <c:v>67.386700000000005</c:v>
                      </c:pt>
                      <c:pt idx="85">
                        <c:v>67.386700000000005</c:v>
                      </c:pt>
                      <c:pt idx="86">
                        <c:v>67.386700000000005</c:v>
                      </c:pt>
                      <c:pt idx="87">
                        <c:v>67.386700000000005</c:v>
                      </c:pt>
                      <c:pt idx="88">
                        <c:v>67.386700000000005</c:v>
                      </c:pt>
                      <c:pt idx="89">
                        <c:v>67.386700000000005</c:v>
                      </c:pt>
                      <c:pt idx="90">
                        <c:v>67.386700000000005</c:v>
                      </c:pt>
                      <c:pt idx="91">
                        <c:v>67.386700000000005</c:v>
                      </c:pt>
                      <c:pt idx="92">
                        <c:v>67.386700000000005</c:v>
                      </c:pt>
                      <c:pt idx="93">
                        <c:v>67.386700000000005</c:v>
                      </c:pt>
                      <c:pt idx="94">
                        <c:v>67.386700000000005</c:v>
                      </c:pt>
                      <c:pt idx="95">
                        <c:v>67.386700000000005</c:v>
                      </c:pt>
                      <c:pt idx="96">
                        <c:v>67.386700000000005</c:v>
                      </c:pt>
                      <c:pt idx="97">
                        <c:v>67.386700000000005</c:v>
                      </c:pt>
                      <c:pt idx="98">
                        <c:v>67.386700000000005</c:v>
                      </c:pt>
                      <c:pt idx="99">
                        <c:v>67.386700000000005</c:v>
                      </c:pt>
                      <c:pt idx="100">
                        <c:v>67.386700000000005</c:v>
                      </c:pt>
                      <c:pt idx="101">
                        <c:v>67.386700000000005</c:v>
                      </c:pt>
                      <c:pt idx="102">
                        <c:v>67.386700000000005</c:v>
                      </c:pt>
                      <c:pt idx="103">
                        <c:v>67.386700000000005</c:v>
                      </c:pt>
                      <c:pt idx="104">
                        <c:v>67.386700000000005</c:v>
                      </c:pt>
                      <c:pt idx="105">
                        <c:v>67.386700000000005</c:v>
                      </c:pt>
                      <c:pt idx="106">
                        <c:v>67.386700000000005</c:v>
                      </c:pt>
                      <c:pt idx="107">
                        <c:v>67.386700000000005</c:v>
                      </c:pt>
                      <c:pt idx="108">
                        <c:v>67.386700000000005</c:v>
                      </c:pt>
                      <c:pt idx="109">
                        <c:v>67.386700000000005</c:v>
                      </c:pt>
                      <c:pt idx="110">
                        <c:v>67.386700000000005</c:v>
                      </c:pt>
                      <c:pt idx="111">
                        <c:v>67.386700000000005</c:v>
                      </c:pt>
                      <c:pt idx="112">
                        <c:v>67.386700000000005</c:v>
                      </c:pt>
                      <c:pt idx="113">
                        <c:v>67.386700000000005</c:v>
                      </c:pt>
                      <c:pt idx="114">
                        <c:v>67.386700000000005</c:v>
                      </c:pt>
                      <c:pt idx="115">
                        <c:v>67.386700000000005</c:v>
                      </c:pt>
                      <c:pt idx="116">
                        <c:v>67.386700000000005</c:v>
                      </c:pt>
                      <c:pt idx="117">
                        <c:v>67.386700000000005</c:v>
                      </c:pt>
                      <c:pt idx="118">
                        <c:v>67.386700000000005</c:v>
                      </c:pt>
                      <c:pt idx="119">
                        <c:v>67.386700000000005</c:v>
                      </c:pt>
                      <c:pt idx="120">
                        <c:v>67.386700000000005</c:v>
                      </c:pt>
                      <c:pt idx="121">
                        <c:v>67.386700000000005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1F88-4B93-92AF-B4005589485A}"/>
                  </c:ext>
                </c:extLst>
              </c15:ser>
            </c15:filteredScatterSeries>
          </c:ext>
        </c:extLst>
      </c:scatterChart>
      <c:valAx>
        <c:axId val="2108824128"/>
        <c:scaling>
          <c:orientation val="minMax"/>
          <c:max val="44000"/>
          <c:min val="39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6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24960"/>
        <c:crosses val="autoZero"/>
        <c:crossBetween val="midCat"/>
      </c:valAx>
      <c:valAx>
        <c:axId val="210882496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2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PO0181150U0006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057689758477158E-2"/>
          <c:y val="0.17567794868658224"/>
          <c:w val="0.75344945518173867"/>
          <c:h val="0.62672440510844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Grafici!$F$2</c:f>
              <c:strCache>
                <c:ptCount val="1"/>
                <c:pt idx="0">
                  <c:v>PO0181150U0006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tx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Grafici!$G$2:$G$105</c:f>
              <c:numCache>
                <c:formatCode>m/d/yyyy</c:formatCode>
                <c:ptCount val="104"/>
                <c:pt idx="0">
                  <c:v>39835</c:v>
                </c:pt>
                <c:pt idx="1">
                  <c:v>39867</c:v>
                </c:pt>
                <c:pt idx="2">
                  <c:v>39897</c:v>
                </c:pt>
                <c:pt idx="3">
                  <c:v>40015</c:v>
                </c:pt>
                <c:pt idx="4">
                  <c:v>40051</c:v>
                </c:pt>
                <c:pt idx="5">
                  <c:v>40079</c:v>
                </c:pt>
                <c:pt idx="6">
                  <c:v>40107</c:v>
                </c:pt>
                <c:pt idx="7">
                  <c:v>40137</c:v>
                </c:pt>
                <c:pt idx="8">
                  <c:v>40175</c:v>
                </c:pt>
                <c:pt idx="9">
                  <c:v>40562</c:v>
                </c:pt>
                <c:pt idx="10">
                  <c:v>40588</c:v>
                </c:pt>
                <c:pt idx="11">
                  <c:v>40616</c:v>
                </c:pt>
                <c:pt idx="12">
                  <c:v>40644</c:v>
                </c:pt>
                <c:pt idx="13">
                  <c:v>40673</c:v>
                </c:pt>
                <c:pt idx="14">
                  <c:v>40714</c:v>
                </c:pt>
                <c:pt idx="15">
                  <c:v>40843</c:v>
                </c:pt>
                <c:pt idx="16">
                  <c:v>41010</c:v>
                </c:pt>
                <c:pt idx="17">
                  <c:v>41036</c:v>
                </c:pt>
                <c:pt idx="18">
                  <c:v>41071</c:v>
                </c:pt>
                <c:pt idx="19">
                  <c:v>41095</c:v>
                </c:pt>
                <c:pt idx="20">
                  <c:v>41128</c:v>
                </c:pt>
                <c:pt idx="21">
                  <c:v>41162</c:v>
                </c:pt>
                <c:pt idx="22">
                  <c:v>41211</c:v>
                </c:pt>
                <c:pt idx="23">
                  <c:v>41239</c:v>
                </c:pt>
                <c:pt idx="24">
                  <c:v>41262</c:v>
                </c:pt>
                <c:pt idx="25">
                  <c:v>41288</c:v>
                </c:pt>
                <c:pt idx="26">
                  <c:v>41309</c:v>
                </c:pt>
                <c:pt idx="27">
                  <c:v>41346</c:v>
                </c:pt>
                <c:pt idx="28">
                  <c:v>41388</c:v>
                </c:pt>
                <c:pt idx="29">
                  <c:v>41403</c:v>
                </c:pt>
                <c:pt idx="30">
                  <c:v>41435</c:v>
                </c:pt>
                <c:pt idx="31">
                  <c:v>41470</c:v>
                </c:pt>
                <c:pt idx="32">
                  <c:v>41506</c:v>
                </c:pt>
                <c:pt idx="33">
                  <c:v>41535</c:v>
                </c:pt>
                <c:pt idx="34">
                  <c:v>41564</c:v>
                </c:pt>
                <c:pt idx="35">
                  <c:v>41589</c:v>
                </c:pt>
                <c:pt idx="36">
                  <c:v>41610</c:v>
                </c:pt>
                <c:pt idx="37">
                  <c:v>41654</c:v>
                </c:pt>
                <c:pt idx="38">
                  <c:v>41674</c:v>
                </c:pt>
                <c:pt idx="39">
                  <c:v>41703</c:v>
                </c:pt>
                <c:pt idx="40">
                  <c:v>41730</c:v>
                </c:pt>
                <c:pt idx="41">
                  <c:v>41788</c:v>
                </c:pt>
                <c:pt idx="42">
                  <c:v>41801</c:v>
                </c:pt>
                <c:pt idx="43">
                  <c:v>41828</c:v>
                </c:pt>
                <c:pt idx="44">
                  <c:v>41855</c:v>
                </c:pt>
                <c:pt idx="45">
                  <c:v>41890</c:v>
                </c:pt>
                <c:pt idx="46">
                  <c:v>41918</c:v>
                </c:pt>
                <c:pt idx="47">
                  <c:v>41963</c:v>
                </c:pt>
                <c:pt idx="48">
                  <c:v>41984</c:v>
                </c:pt>
                <c:pt idx="49">
                  <c:v>42031</c:v>
                </c:pt>
                <c:pt idx="50">
                  <c:v>42055</c:v>
                </c:pt>
                <c:pt idx="51">
                  <c:v>42086</c:v>
                </c:pt>
                <c:pt idx="52">
                  <c:v>42116</c:v>
                </c:pt>
                <c:pt idx="53">
                  <c:v>42152</c:v>
                </c:pt>
                <c:pt idx="54">
                  <c:v>42184</c:v>
                </c:pt>
                <c:pt idx="55">
                  <c:v>42205</c:v>
                </c:pt>
                <c:pt idx="56">
                  <c:v>42236</c:v>
                </c:pt>
                <c:pt idx="57">
                  <c:v>42268</c:v>
                </c:pt>
                <c:pt idx="58">
                  <c:v>42297</c:v>
                </c:pt>
                <c:pt idx="59">
                  <c:v>42334</c:v>
                </c:pt>
                <c:pt idx="60">
                  <c:v>42352</c:v>
                </c:pt>
                <c:pt idx="61">
                  <c:v>42395</c:v>
                </c:pt>
                <c:pt idx="62">
                  <c:v>42417</c:v>
                </c:pt>
                <c:pt idx="63">
                  <c:v>42451</c:v>
                </c:pt>
                <c:pt idx="64">
                  <c:v>42475</c:v>
                </c:pt>
                <c:pt idx="65">
                  <c:v>42515</c:v>
                </c:pt>
                <c:pt idx="66">
                  <c:v>42543</c:v>
                </c:pt>
                <c:pt idx="67">
                  <c:v>42572</c:v>
                </c:pt>
                <c:pt idx="68">
                  <c:v>42592</c:v>
                </c:pt>
                <c:pt idx="69">
                  <c:v>42656</c:v>
                </c:pt>
                <c:pt idx="70">
                  <c:v>42698</c:v>
                </c:pt>
                <c:pt idx="71">
                  <c:v>42724</c:v>
                </c:pt>
                <c:pt idx="72">
                  <c:v>42766</c:v>
                </c:pt>
                <c:pt idx="73">
                  <c:v>42789</c:v>
                </c:pt>
                <c:pt idx="74">
                  <c:v>42817</c:v>
                </c:pt>
                <c:pt idx="75">
                  <c:v>42838</c:v>
                </c:pt>
                <c:pt idx="76">
                  <c:v>42880</c:v>
                </c:pt>
                <c:pt idx="77">
                  <c:v>42915</c:v>
                </c:pt>
                <c:pt idx="78">
                  <c:v>42943</c:v>
                </c:pt>
                <c:pt idx="79">
                  <c:v>42964</c:v>
                </c:pt>
                <c:pt idx="80">
                  <c:v>43005</c:v>
                </c:pt>
                <c:pt idx="81">
                  <c:v>43026</c:v>
                </c:pt>
                <c:pt idx="82">
                  <c:v>43059</c:v>
                </c:pt>
                <c:pt idx="83">
                  <c:v>43089</c:v>
                </c:pt>
                <c:pt idx="84">
                  <c:v>43130</c:v>
                </c:pt>
                <c:pt idx="85">
                  <c:v>43151</c:v>
                </c:pt>
                <c:pt idx="86">
                  <c:v>43182</c:v>
                </c:pt>
                <c:pt idx="87">
                  <c:v>43210</c:v>
                </c:pt>
                <c:pt idx="88">
                  <c:v>43244</c:v>
                </c:pt>
                <c:pt idx="89">
                  <c:v>43277</c:v>
                </c:pt>
                <c:pt idx="90">
                  <c:v>43312</c:v>
                </c:pt>
                <c:pt idx="91">
                  <c:v>43335</c:v>
                </c:pt>
                <c:pt idx="92">
                  <c:v>43369</c:v>
                </c:pt>
                <c:pt idx="93">
                  <c:v>43412</c:v>
                </c:pt>
                <c:pt idx="94">
                  <c:v>43439</c:v>
                </c:pt>
                <c:pt idx="95">
                  <c:v>43488</c:v>
                </c:pt>
                <c:pt idx="96">
                  <c:v>43515</c:v>
                </c:pt>
                <c:pt idx="97">
                  <c:v>43550</c:v>
                </c:pt>
                <c:pt idx="98">
                  <c:v>43620</c:v>
                </c:pt>
                <c:pt idx="99">
                  <c:v>43671</c:v>
                </c:pt>
                <c:pt idx="100">
                  <c:v>43705</c:v>
                </c:pt>
                <c:pt idx="101">
                  <c:v>43732</c:v>
                </c:pt>
                <c:pt idx="102">
                  <c:v>43775</c:v>
                </c:pt>
                <c:pt idx="103">
                  <c:v>43818</c:v>
                </c:pt>
              </c:numCache>
            </c:numRef>
          </c:xVal>
          <c:yVal>
            <c:numRef>
              <c:f>Grafici!$H$2:$H$105</c:f>
              <c:numCache>
                <c:formatCode>General</c:formatCode>
                <c:ptCount val="104"/>
                <c:pt idx="0">
                  <c:v>60.616999999999997</c:v>
                </c:pt>
                <c:pt idx="1">
                  <c:v>61.497</c:v>
                </c:pt>
                <c:pt idx="2">
                  <c:v>61.606999999999999</c:v>
                </c:pt>
                <c:pt idx="3">
                  <c:v>61.427</c:v>
                </c:pt>
                <c:pt idx="4">
                  <c:v>61.247</c:v>
                </c:pt>
                <c:pt idx="5">
                  <c:v>61.156999999999996</c:v>
                </c:pt>
                <c:pt idx="6">
                  <c:v>61.087000000000003</c:v>
                </c:pt>
                <c:pt idx="7">
                  <c:v>61.237000000000002</c:v>
                </c:pt>
                <c:pt idx="8">
                  <c:v>61.987000000000002</c:v>
                </c:pt>
                <c:pt idx="9">
                  <c:v>64.287000000000006</c:v>
                </c:pt>
                <c:pt idx="10">
                  <c:v>63.887</c:v>
                </c:pt>
                <c:pt idx="11">
                  <c:v>63.387</c:v>
                </c:pt>
                <c:pt idx="12">
                  <c:v>64.156999999999996</c:v>
                </c:pt>
                <c:pt idx="13">
                  <c:v>63.406999999999996</c:v>
                </c:pt>
                <c:pt idx="14">
                  <c:v>62.747</c:v>
                </c:pt>
                <c:pt idx="15">
                  <c:v>61.637</c:v>
                </c:pt>
                <c:pt idx="16">
                  <c:v>63.587000000000003</c:v>
                </c:pt>
                <c:pt idx="17">
                  <c:v>61.987000000000002</c:v>
                </c:pt>
                <c:pt idx="18">
                  <c:v>61.837000000000003</c:v>
                </c:pt>
                <c:pt idx="19">
                  <c:v>61.587000000000003</c:v>
                </c:pt>
                <c:pt idx="20">
                  <c:v>61.237000000000002</c:v>
                </c:pt>
                <c:pt idx="21">
                  <c:v>61.087000000000003</c:v>
                </c:pt>
                <c:pt idx="22">
                  <c:v>60.987000000000002</c:v>
                </c:pt>
                <c:pt idx="23">
                  <c:v>58.256999999999998</c:v>
                </c:pt>
                <c:pt idx="24">
                  <c:v>61.387</c:v>
                </c:pt>
                <c:pt idx="25">
                  <c:v>61.387</c:v>
                </c:pt>
                <c:pt idx="26">
                  <c:v>61.887</c:v>
                </c:pt>
                <c:pt idx="27">
                  <c:v>62.737000000000002</c:v>
                </c:pt>
                <c:pt idx="28">
                  <c:v>64.287000000000006</c:v>
                </c:pt>
                <c:pt idx="29">
                  <c:v>64.387</c:v>
                </c:pt>
                <c:pt idx="30">
                  <c:v>63.837000000000003</c:v>
                </c:pt>
                <c:pt idx="31">
                  <c:v>59.707000000000001</c:v>
                </c:pt>
                <c:pt idx="32">
                  <c:v>63.906999999999996</c:v>
                </c:pt>
                <c:pt idx="33">
                  <c:v>61.786999999999999</c:v>
                </c:pt>
                <c:pt idx="34">
                  <c:v>61.737000000000002</c:v>
                </c:pt>
                <c:pt idx="35">
                  <c:v>61.637</c:v>
                </c:pt>
                <c:pt idx="36">
                  <c:v>61.587000000000003</c:v>
                </c:pt>
                <c:pt idx="37">
                  <c:v>62.286999999999999</c:v>
                </c:pt>
                <c:pt idx="38">
                  <c:v>63.887</c:v>
                </c:pt>
                <c:pt idx="39">
                  <c:v>63.786999999999999</c:v>
                </c:pt>
                <c:pt idx="40">
                  <c:v>64.686999999999998</c:v>
                </c:pt>
                <c:pt idx="41">
                  <c:v>64.387</c:v>
                </c:pt>
                <c:pt idx="42">
                  <c:v>60.987000000000002</c:v>
                </c:pt>
                <c:pt idx="43">
                  <c:v>63.006999999999998</c:v>
                </c:pt>
                <c:pt idx="44">
                  <c:v>62.756999999999998</c:v>
                </c:pt>
                <c:pt idx="45">
                  <c:v>62.377000000000002</c:v>
                </c:pt>
                <c:pt idx="46">
                  <c:v>62.137</c:v>
                </c:pt>
                <c:pt idx="47">
                  <c:v>63.756999999999998</c:v>
                </c:pt>
                <c:pt idx="48">
                  <c:v>64.287000000000006</c:v>
                </c:pt>
                <c:pt idx="49">
                  <c:v>63.546999999999997</c:v>
                </c:pt>
                <c:pt idx="50">
                  <c:v>64.216999999999999</c:v>
                </c:pt>
                <c:pt idx="51">
                  <c:v>64.087000000000003</c:v>
                </c:pt>
                <c:pt idx="52">
                  <c:v>63.646999999999998</c:v>
                </c:pt>
                <c:pt idx="53">
                  <c:v>63.087000000000003</c:v>
                </c:pt>
                <c:pt idx="54">
                  <c:v>62.616999999999997</c:v>
                </c:pt>
                <c:pt idx="55">
                  <c:v>62.177</c:v>
                </c:pt>
                <c:pt idx="56">
                  <c:v>61.887</c:v>
                </c:pt>
                <c:pt idx="57">
                  <c:v>61.707000000000001</c:v>
                </c:pt>
                <c:pt idx="58">
                  <c:v>61.646999999999998</c:v>
                </c:pt>
                <c:pt idx="59">
                  <c:v>61.587000000000003</c:v>
                </c:pt>
                <c:pt idx="60">
                  <c:v>61.517000000000003</c:v>
                </c:pt>
                <c:pt idx="61">
                  <c:v>61.377000000000002</c:v>
                </c:pt>
                <c:pt idx="62">
                  <c:v>61.517000000000003</c:v>
                </c:pt>
                <c:pt idx="63">
                  <c:v>62.076999999999998</c:v>
                </c:pt>
                <c:pt idx="64">
                  <c:v>61.847000000000001</c:v>
                </c:pt>
                <c:pt idx="65">
                  <c:v>61.667000000000002</c:v>
                </c:pt>
                <c:pt idx="66">
                  <c:v>61.546999999999997</c:v>
                </c:pt>
                <c:pt idx="67">
                  <c:v>61.286999999999999</c:v>
                </c:pt>
                <c:pt idx="68">
                  <c:v>61.106999999999999</c:v>
                </c:pt>
                <c:pt idx="69">
                  <c:v>60.856999999999999</c:v>
                </c:pt>
                <c:pt idx="70">
                  <c:v>60.866999999999997</c:v>
                </c:pt>
                <c:pt idx="71">
                  <c:v>60.917000000000002</c:v>
                </c:pt>
                <c:pt idx="72">
                  <c:v>60.847000000000001</c:v>
                </c:pt>
                <c:pt idx="73">
                  <c:v>60.887</c:v>
                </c:pt>
                <c:pt idx="74">
                  <c:v>60.837000000000003</c:v>
                </c:pt>
                <c:pt idx="75">
                  <c:v>60.826999999999998</c:v>
                </c:pt>
                <c:pt idx="76">
                  <c:v>60.826999999999998</c:v>
                </c:pt>
                <c:pt idx="77">
                  <c:v>60.667000000000002</c:v>
                </c:pt>
                <c:pt idx="78">
                  <c:v>60.527000000000001</c:v>
                </c:pt>
                <c:pt idx="79">
                  <c:v>60.417000000000002</c:v>
                </c:pt>
                <c:pt idx="80">
                  <c:v>60.207000000000001</c:v>
                </c:pt>
                <c:pt idx="81">
                  <c:v>60.186999999999998</c:v>
                </c:pt>
                <c:pt idx="82">
                  <c:v>60.197000000000003</c:v>
                </c:pt>
                <c:pt idx="83">
                  <c:v>60.186999999999998</c:v>
                </c:pt>
                <c:pt idx="84">
                  <c:v>60.207000000000001</c:v>
                </c:pt>
                <c:pt idx="85">
                  <c:v>60.237000000000002</c:v>
                </c:pt>
                <c:pt idx="86">
                  <c:v>60.307000000000002</c:v>
                </c:pt>
                <c:pt idx="87">
                  <c:v>60.436999999999998</c:v>
                </c:pt>
                <c:pt idx="88">
                  <c:v>60.576999999999998</c:v>
                </c:pt>
                <c:pt idx="89">
                  <c:v>60.487000000000002</c:v>
                </c:pt>
                <c:pt idx="90">
                  <c:v>60.337000000000003</c:v>
                </c:pt>
                <c:pt idx="91">
                  <c:v>60.267000000000003</c:v>
                </c:pt>
                <c:pt idx="92">
                  <c:v>60.197000000000003</c:v>
                </c:pt>
                <c:pt idx="93">
                  <c:v>60.247</c:v>
                </c:pt>
                <c:pt idx="94">
                  <c:v>60.286999999999999</c:v>
                </c:pt>
                <c:pt idx="95">
                  <c:v>60.326999999999998</c:v>
                </c:pt>
                <c:pt idx="96">
                  <c:v>60.366999999999997</c:v>
                </c:pt>
                <c:pt idx="97">
                  <c:v>60.326999999999998</c:v>
                </c:pt>
                <c:pt idx="98">
                  <c:v>60.377000000000002</c:v>
                </c:pt>
                <c:pt idx="99">
                  <c:v>60.116999999999997</c:v>
                </c:pt>
                <c:pt idx="100">
                  <c:v>60.017000000000003</c:v>
                </c:pt>
                <c:pt idx="101">
                  <c:v>59.906999999999996</c:v>
                </c:pt>
                <c:pt idx="102">
                  <c:v>60.127000000000002</c:v>
                </c:pt>
                <c:pt idx="103">
                  <c:v>61.156999999999996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6D-4D84-BD76-C2E800CB9273}"/>
            </c:ext>
          </c:extLst>
        </c:ser>
        <c:ser>
          <c:idx val="1"/>
          <c:order val="1"/>
          <c:tx>
            <c:v>piezo82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Grafici!$G$2:$G$105</c:f>
              <c:numCache>
                <c:formatCode>m/d/yyyy</c:formatCode>
                <c:ptCount val="104"/>
                <c:pt idx="0">
                  <c:v>39835</c:v>
                </c:pt>
                <c:pt idx="1">
                  <c:v>39867</c:v>
                </c:pt>
                <c:pt idx="2">
                  <c:v>39897</c:v>
                </c:pt>
                <c:pt idx="3">
                  <c:v>40015</c:v>
                </c:pt>
                <c:pt idx="4">
                  <c:v>40051</c:v>
                </c:pt>
                <c:pt idx="5">
                  <c:v>40079</c:v>
                </c:pt>
                <c:pt idx="6">
                  <c:v>40107</c:v>
                </c:pt>
                <c:pt idx="7">
                  <c:v>40137</c:v>
                </c:pt>
                <c:pt idx="8">
                  <c:v>40175</c:v>
                </c:pt>
                <c:pt idx="9">
                  <c:v>40562</c:v>
                </c:pt>
                <c:pt idx="10">
                  <c:v>40588</c:v>
                </c:pt>
                <c:pt idx="11">
                  <c:v>40616</c:v>
                </c:pt>
                <c:pt idx="12">
                  <c:v>40644</c:v>
                </c:pt>
                <c:pt idx="13">
                  <c:v>40673</c:v>
                </c:pt>
                <c:pt idx="14">
                  <c:v>40714</c:v>
                </c:pt>
                <c:pt idx="15">
                  <c:v>40843</c:v>
                </c:pt>
                <c:pt idx="16">
                  <c:v>41010</c:v>
                </c:pt>
                <c:pt idx="17">
                  <c:v>41036</c:v>
                </c:pt>
                <c:pt idx="18">
                  <c:v>41071</c:v>
                </c:pt>
                <c:pt idx="19">
                  <c:v>41095</c:v>
                </c:pt>
                <c:pt idx="20">
                  <c:v>41128</c:v>
                </c:pt>
                <c:pt idx="21">
                  <c:v>41162</c:v>
                </c:pt>
                <c:pt idx="22">
                  <c:v>41211</c:v>
                </c:pt>
                <c:pt idx="23">
                  <c:v>41239</c:v>
                </c:pt>
                <c:pt idx="24">
                  <c:v>41262</c:v>
                </c:pt>
                <c:pt idx="25">
                  <c:v>41288</c:v>
                </c:pt>
                <c:pt idx="26">
                  <c:v>41309</c:v>
                </c:pt>
                <c:pt idx="27">
                  <c:v>41346</c:v>
                </c:pt>
                <c:pt idx="28">
                  <c:v>41388</c:v>
                </c:pt>
                <c:pt idx="29">
                  <c:v>41403</c:v>
                </c:pt>
                <c:pt idx="30">
                  <c:v>41435</c:v>
                </c:pt>
                <c:pt idx="31">
                  <c:v>41470</c:v>
                </c:pt>
                <c:pt idx="32">
                  <c:v>41506</c:v>
                </c:pt>
                <c:pt idx="33">
                  <c:v>41535</c:v>
                </c:pt>
                <c:pt idx="34">
                  <c:v>41564</c:v>
                </c:pt>
                <c:pt idx="35">
                  <c:v>41589</c:v>
                </c:pt>
                <c:pt idx="36">
                  <c:v>41610</c:v>
                </c:pt>
                <c:pt idx="37">
                  <c:v>41654</c:v>
                </c:pt>
                <c:pt idx="38">
                  <c:v>41674</c:v>
                </c:pt>
                <c:pt idx="39">
                  <c:v>41703</c:v>
                </c:pt>
                <c:pt idx="40">
                  <c:v>41730</c:v>
                </c:pt>
                <c:pt idx="41">
                  <c:v>41788</c:v>
                </c:pt>
                <c:pt idx="42">
                  <c:v>41801</c:v>
                </c:pt>
                <c:pt idx="43">
                  <c:v>41828</c:v>
                </c:pt>
                <c:pt idx="44">
                  <c:v>41855</c:v>
                </c:pt>
                <c:pt idx="45">
                  <c:v>41890</c:v>
                </c:pt>
                <c:pt idx="46">
                  <c:v>41918</c:v>
                </c:pt>
                <c:pt idx="47">
                  <c:v>41963</c:v>
                </c:pt>
                <c:pt idx="48">
                  <c:v>41984</c:v>
                </c:pt>
                <c:pt idx="49">
                  <c:v>42031</c:v>
                </c:pt>
                <c:pt idx="50">
                  <c:v>42055</c:v>
                </c:pt>
                <c:pt idx="51">
                  <c:v>42086</c:v>
                </c:pt>
                <c:pt idx="52">
                  <c:v>42116</c:v>
                </c:pt>
                <c:pt idx="53">
                  <c:v>42152</c:v>
                </c:pt>
                <c:pt idx="54">
                  <c:v>42184</c:v>
                </c:pt>
                <c:pt idx="55">
                  <c:v>42205</c:v>
                </c:pt>
                <c:pt idx="56">
                  <c:v>42236</c:v>
                </c:pt>
                <c:pt idx="57">
                  <c:v>42268</c:v>
                </c:pt>
                <c:pt idx="58">
                  <c:v>42297</c:v>
                </c:pt>
                <c:pt idx="59">
                  <c:v>42334</c:v>
                </c:pt>
                <c:pt idx="60">
                  <c:v>42352</c:v>
                </c:pt>
                <c:pt idx="61">
                  <c:v>42395</c:v>
                </c:pt>
                <c:pt idx="62">
                  <c:v>42417</c:v>
                </c:pt>
                <c:pt idx="63">
                  <c:v>42451</c:v>
                </c:pt>
                <c:pt idx="64">
                  <c:v>42475</c:v>
                </c:pt>
                <c:pt idx="65">
                  <c:v>42515</c:v>
                </c:pt>
                <c:pt idx="66">
                  <c:v>42543</c:v>
                </c:pt>
                <c:pt idx="67">
                  <c:v>42572</c:v>
                </c:pt>
                <c:pt idx="68">
                  <c:v>42592</c:v>
                </c:pt>
                <c:pt idx="69">
                  <c:v>42656</c:v>
                </c:pt>
                <c:pt idx="70">
                  <c:v>42698</c:v>
                </c:pt>
                <c:pt idx="71">
                  <c:v>42724</c:v>
                </c:pt>
                <c:pt idx="72">
                  <c:v>42766</c:v>
                </c:pt>
                <c:pt idx="73">
                  <c:v>42789</c:v>
                </c:pt>
                <c:pt idx="74">
                  <c:v>42817</c:v>
                </c:pt>
                <c:pt idx="75">
                  <c:v>42838</c:v>
                </c:pt>
                <c:pt idx="76">
                  <c:v>42880</c:v>
                </c:pt>
                <c:pt idx="77">
                  <c:v>42915</c:v>
                </c:pt>
                <c:pt idx="78">
                  <c:v>42943</c:v>
                </c:pt>
                <c:pt idx="79">
                  <c:v>42964</c:v>
                </c:pt>
                <c:pt idx="80">
                  <c:v>43005</c:v>
                </c:pt>
                <c:pt idx="81">
                  <c:v>43026</c:v>
                </c:pt>
                <c:pt idx="82">
                  <c:v>43059</c:v>
                </c:pt>
                <c:pt idx="83">
                  <c:v>43089</c:v>
                </c:pt>
                <c:pt idx="84">
                  <c:v>43130</c:v>
                </c:pt>
                <c:pt idx="85">
                  <c:v>43151</c:v>
                </c:pt>
                <c:pt idx="86">
                  <c:v>43182</c:v>
                </c:pt>
                <c:pt idx="87">
                  <c:v>43210</c:v>
                </c:pt>
                <c:pt idx="88">
                  <c:v>43244</c:v>
                </c:pt>
                <c:pt idx="89">
                  <c:v>43277</c:v>
                </c:pt>
                <c:pt idx="90">
                  <c:v>43312</c:v>
                </c:pt>
                <c:pt idx="91">
                  <c:v>43335</c:v>
                </c:pt>
                <c:pt idx="92">
                  <c:v>43369</c:v>
                </c:pt>
                <c:pt idx="93">
                  <c:v>43412</c:v>
                </c:pt>
                <c:pt idx="94">
                  <c:v>43439</c:v>
                </c:pt>
                <c:pt idx="95">
                  <c:v>43488</c:v>
                </c:pt>
                <c:pt idx="96">
                  <c:v>43515</c:v>
                </c:pt>
                <c:pt idx="97">
                  <c:v>43550</c:v>
                </c:pt>
                <c:pt idx="98">
                  <c:v>43620</c:v>
                </c:pt>
                <c:pt idx="99">
                  <c:v>43671</c:v>
                </c:pt>
                <c:pt idx="100">
                  <c:v>43705</c:v>
                </c:pt>
                <c:pt idx="101">
                  <c:v>43732</c:v>
                </c:pt>
                <c:pt idx="102">
                  <c:v>43775</c:v>
                </c:pt>
                <c:pt idx="103">
                  <c:v>43818</c:v>
                </c:pt>
              </c:numCache>
            </c:numRef>
          </c:xVal>
          <c:yVal>
            <c:numRef>
              <c:f>Grafici!$I$2:$I$105</c:f>
              <c:numCache>
                <c:formatCode>0.000</c:formatCode>
                <c:ptCount val="104"/>
                <c:pt idx="0">
                  <c:v>66.5261</c:v>
                </c:pt>
                <c:pt idx="1">
                  <c:v>66.5261</c:v>
                </c:pt>
                <c:pt idx="2">
                  <c:v>66.5261</c:v>
                </c:pt>
                <c:pt idx="3">
                  <c:v>66.5261</c:v>
                </c:pt>
                <c:pt idx="4">
                  <c:v>66.5261</c:v>
                </c:pt>
                <c:pt idx="5">
                  <c:v>66.5261</c:v>
                </c:pt>
                <c:pt idx="6">
                  <c:v>66.5261</c:v>
                </c:pt>
                <c:pt idx="7">
                  <c:v>66.5261</c:v>
                </c:pt>
                <c:pt idx="8">
                  <c:v>66.5261</c:v>
                </c:pt>
                <c:pt idx="9">
                  <c:v>66.5261</c:v>
                </c:pt>
                <c:pt idx="10">
                  <c:v>66.5261</c:v>
                </c:pt>
                <c:pt idx="11">
                  <c:v>66.5261</c:v>
                </c:pt>
                <c:pt idx="12">
                  <c:v>66.5261</c:v>
                </c:pt>
                <c:pt idx="13">
                  <c:v>66.5261</c:v>
                </c:pt>
                <c:pt idx="14">
                  <c:v>66.5261</c:v>
                </c:pt>
                <c:pt idx="15">
                  <c:v>66.5261</c:v>
                </c:pt>
                <c:pt idx="16">
                  <c:v>66.5261</c:v>
                </c:pt>
                <c:pt idx="17">
                  <c:v>66.5261</c:v>
                </c:pt>
                <c:pt idx="18">
                  <c:v>66.5261</c:v>
                </c:pt>
                <c:pt idx="19">
                  <c:v>66.5261</c:v>
                </c:pt>
                <c:pt idx="20">
                  <c:v>66.5261</c:v>
                </c:pt>
                <c:pt idx="21">
                  <c:v>66.5261</c:v>
                </c:pt>
                <c:pt idx="22">
                  <c:v>66.5261</c:v>
                </c:pt>
                <c:pt idx="23">
                  <c:v>66.5261</c:v>
                </c:pt>
                <c:pt idx="24">
                  <c:v>66.5261</c:v>
                </c:pt>
                <c:pt idx="25">
                  <c:v>66.5261</c:v>
                </c:pt>
                <c:pt idx="26">
                  <c:v>66.5261</c:v>
                </c:pt>
                <c:pt idx="27">
                  <c:v>66.5261</c:v>
                </c:pt>
                <c:pt idx="28">
                  <c:v>66.5261</c:v>
                </c:pt>
                <c:pt idx="29">
                  <c:v>66.5261</c:v>
                </c:pt>
                <c:pt idx="30">
                  <c:v>66.5261</c:v>
                </c:pt>
                <c:pt idx="31">
                  <c:v>66.5261</c:v>
                </c:pt>
                <c:pt idx="32">
                  <c:v>66.5261</c:v>
                </c:pt>
                <c:pt idx="33">
                  <c:v>66.5261</c:v>
                </c:pt>
                <c:pt idx="34">
                  <c:v>66.5261</c:v>
                </c:pt>
                <c:pt idx="35">
                  <c:v>66.5261</c:v>
                </c:pt>
                <c:pt idx="36">
                  <c:v>66.5261</c:v>
                </c:pt>
                <c:pt idx="37">
                  <c:v>66.5261</c:v>
                </c:pt>
                <c:pt idx="38">
                  <c:v>66.5261</c:v>
                </c:pt>
                <c:pt idx="39">
                  <c:v>66.5261</c:v>
                </c:pt>
                <c:pt idx="40">
                  <c:v>66.5261</c:v>
                </c:pt>
                <c:pt idx="41">
                  <c:v>66.5261</c:v>
                </c:pt>
                <c:pt idx="42">
                  <c:v>66.5261</c:v>
                </c:pt>
                <c:pt idx="43">
                  <c:v>66.5261</c:v>
                </c:pt>
                <c:pt idx="44">
                  <c:v>66.5261</c:v>
                </c:pt>
                <c:pt idx="45">
                  <c:v>66.5261</c:v>
                </c:pt>
                <c:pt idx="46">
                  <c:v>66.5261</c:v>
                </c:pt>
                <c:pt idx="47">
                  <c:v>66.5261</c:v>
                </c:pt>
                <c:pt idx="48">
                  <c:v>66.5261</c:v>
                </c:pt>
                <c:pt idx="49">
                  <c:v>66.5261</c:v>
                </c:pt>
                <c:pt idx="50">
                  <c:v>66.5261</c:v>
                </c:pt>
                <c:pt idx="51">
                  <c:v>66.5261</c:v>
                </c:pt>
                <c:pt idx="52">
                  <c:v>66.5261</c:v>
                </c:pt>
                <c:pt idx="53">
                  <c:v>66.5261</c:v>
                </c:pt>
                <c:pt idx="54">
                  <c:v>66.5261</c:v>
                </c:pt>
                <c:pt idx="55">
                  <c:v>66.5261</c:v>
                </c:pt>
                <c:pt idx="56">
                  <c:v>66.5261</c:v>
                </c:pt>
                <c:pt idx="57">
                  <c:v>66.5261</c:v>
                </c:pt>
                <c:pt idx="58">
                  <c:v>66.5261</c:v>
                </c:pt>
                <c:pt idx="59">
                  <c:v>66.5261</c:v>
                </c:pt>
                <c:pt idx="60">
                  <c:v>66.5261</c:v>
                </c:pt>
                <c:pt idx="61">
                  <c:v>66.5261</c:v>
                </c:pt>
                <c:pt idx="62">
                  <c:v>66.5261</c:v>
                </c:pt>
                <c:pt idx="63">
                  <c:v>66.5261</c:v>
                </c:pt>
                <c:pt idx="64">
                  <c:v>66.5261</c:v>
                </c:pt>
                <c:pt idx="65">
                  <c:v>66.5261</c:v>
                </c:pt>
                <c:pt idx="66">
                  <c:v>66.5261</c:v>
                </c:pt>
                <c:pt idx="67">
                  <c:v>66.5261</c:v>
                </c:pt>
                <c:pt idx="68">
                  <c:v>66.5261</c:v>
                </c:pt>
                <c:pt idx="69">
                  <c:v>66.5261</c:v>
                </c:pt>
                <c:pt idx="70">
                  <c:v>66.5261</c:v>
                </c:pt>
                <c:pt idx="71">
                  <c:v>66.5261</c:v>
                </c:pt>
                <c:pt idx="72">
                  <c:v>66.5261</c:v>
                </c:pt>
                <c:pt idx="73">
                  <c:v>66.5261</c:v>
                </c:pt>
                <c:pt idx="74">
                  <c:v>66.5261</c:v>
                </c:pt>
                <c:pt idx="75">
                  <c:v>66.5261</c:v>
                </c:pt>
                <c:pt idx="76">
                  <c:v>66.5261</c:v>
                </c:pt>
                <c:pt idx="77">
                  <c:v>66.5261</c:v>
                </c:pt>
                <c:pt idx="78">
                  <c:v>66.5261</c:v>
                </c:pt>
                <c:pt idx="79">
                  <c:v>66.5261</c:v>
                </c:pt>
                <c:pt idx="80">
                  <c:v>66.5261</c:v>
                </c:pt>
                <c:pt idx="81">
                  <c:v>66.5261</c:v>
                </c:pt>
                <c:pt idx="82">
                  <c:v>66.5261</c:v>
                </c:pt>
                <c:pt idx="83">
                  <c:v>66.5261</c:v>
                </c:pt>
                <c:pt idx="84">
                  <c:v>66.5261</c:v>
                </c:pt>
                <c:pt idx="85">
                  <c:v>66.5261</c:v>
                </c:pt>
                <c:pt idx="86">
                  <c:v>66.5261</c:v>
                </c:pt>
                <c:pt idx="87">
                  <c:v>66.5261</c:v>
                </c:pt>
                <c:pt idx="88">
                  <c:v>66.5261</c:v>
                </c:pt>
                <c:pt idx="89">
                  <c:v>66.5261</c:v>
                </c:pt>
                <c:pt idx="90">
                  <c:v>66.5261</c:v>
                </c:pt>
                <c:pt idx="91">
                  <c:v>66.5261</c:v>
                </c:pt>
                <c:pt idx="92">
                  <c:v>66.5261</c:v>
                </c:pt>
                <c:pt idx="93">
                  <c:v>66.5261</c:v>
                </c:pt>
                <c:pt idx="94">
                  <c:v>66.5261</c:v>
                </c:pt>
                <c:pt idx="95">
                  <c:v>66.5261</c:v>
                </c:pt>
                <c:pt idx="96">
                  <c:v>66.5261</c:v>
                </c:pt>
                <c:pt idx="97">
                  <c:v>66.5261</c:v>
                </c:pt>
                <c:pt idx="98">
                  <c:v>66.5261</c:v>
                </c:pt>
                <c:pt idx="99">
                  <c:v>66.5261</c:v>
                </c:pt>
                <c:pt idx="100">
                  <c:v>66.5261</c:v>
                </c:pt>
                <c:pt idx="101">
                  <c:v>66.5261</c:v>
                </c:pt>
                <c:pt idx="102">
                  <c:v>66.5261</c:v>
                </c:pt>
                <c:pt idx="103">
                  <c:v>66.5261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6D-4D84-BD76-C2E800CB9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24128"/>
        <c:axId val="2108824960"/>
      </c:scatterChart>
      <c:valAx>
        <c:axId val="2108824128"/>
        <c:scaling>
          <c:orientation val="minMax"/>
          <c:max val="44000"/>
          <c:min val="39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6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24960"/>
        <c:crosses val="autoZero"/>
        <c:crossBetween val="midCat"/>
      </c:valAx>
      <c:valAx>
        <c:axId val="2108824960"/>
        <c:scaling>
          <c:orientation val="minMax"/>
          <c:min val="5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2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PO0181180U0019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057689758477158E-2"/>
          <c:y val="0.17567794868658224"/>
          <c:w val="0.75344945518173867"/>
          <c:h val="0.62672440510844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Grafici!$K$2</c:f>
              <c:strCache>
                <c:ptCount val="1"/>
                <c:pt idx="0">
                  <c:v>PO0181180U0019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tx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Grafici!$L$2:$L$119</c:f>
              <c:numCache>
                <c:formatCode>m/d/yyyy</c:formatCode>
                <c:ptCount val="118"/>
                <c:pt idx="0">
                  <c:v>39842</c:v>
                </c:pt>
                <c:pt idx="1">
                  <c:v>39864</c:v>
                </c:pt>
                <c:pt idx="2">
                  <c:v>39898</c:v>
                </c:pt>
                <c:pt idx="3">
                  <c:v>39926</c:v>
                </c:pt>
                <c:pt idx="4">
                  <c:v>39958</c:v>
                </c:pt>
                <c:pt idx="5">
                  <c:v>39993</c:v>
                </c:pt>
                <c:pt idx="6">
                  <c:v>40084</c:v>
                </c:pt>
                <c:pt idx="7">
                  <c:v>40116</c:v>
                </c:pt>
                <c:pt idx="8">
                  <c:v>40141</c:v>
                </c:pt>
                <c:pt idx="9">
                  <c:v>40168</c:v>
                </c:pt>
                <c:pt idx="10">
                  <c:v>40205</c:v>
                </c:pt>
                <c:pt idx="11">
                  <c:v>40231</c:v>
                </c:pt>
                <c:pt idx="12">
                  <c:v>40266</c:v>
                </c:pt>
                <c:pt idx="13">
                  <c:v>40289</c:v>
                </c:pt>
                <c:pt idx="14">
                  <c:v>40323</c:v>
                </c:pt>
                <c:pt idx="15">
                  <c:v>40358</c:v>
                </c:pt>
                <c:pt idx="16">
                  <c:v>40387</c:v>
                </c:pt>
                <c:pt idx="17">
                  <c:v>40402</c:v>
                </c:pt>
                <c:pt idx="18">
                  <c:v>40442</c:v>
                </c:pt>
                <c:pt idx="19">
                  <c:v>40470</c:v>
                </c:pt>
                <c:pt idx="20">
                  <c:v>40507</c:v>
                </c:pt>
                <c:pt idx="21">
                  <c:v>40533</c:v>
                </c:pt>
                <c:pt idx="22">
                  <c:v>40682</c:v>
                </c:pt>
                <c:pt idx="23">
                  <c:v>40716</c:v>
                </c:pt>
                <c:pt idx="24">
                  <c:v>40743</c:v>
                </c:pt>
                <c:pt idx="25">
                  <c:v>40784</c:v>
                </c:pt>
                <c:pt idx="26">
                  <c:v>40813</c:v>
                </c:pt>
                <c:pt idx="27">
                  <c:v>40842</c:v>
                </c:pt>
                <c:pt idx="28">
                  <c:v>40876</c:v>
                </c:pt>
                <c:pt idx="29">
                  <c:v>40890</c:v>
                </c:pt>
                <c:pt idx="30">
                  <c:v>40931</c:v>
                </c:pt>
                <c:pt idx="31">
                  <c:v>40955</c:v>
                </c:pt>
                <c:pt idx="32">
                  <c:v>40977</c:v>
                </c:pt>
                <c:pt idx="33">
                  <c:v>41011</c:v>
                </c:pt>
                <c:pt idx="34">
                  <c:v>41045</c:v>
                </c:pt>
                <c:pt idx="35">
                  <c:v>41067</c:v>
                </c:pt>
                <c:pt idx="36">
                  <c:v>41094</c:v>
                </c:pt>
                <c:pt idx="37">
                  <c:v>41131</c:v>
                </c:pt>
                <c:pt idx="38">
                  <c:v>41163</c:v>
                </c:pt>
                <c:pt idx="39">
                  <c:v>41212</c:v>
                </c:pt>
                <c:pt idx="40">
                  <c:v>41240</c:v>
                </c:pt>
                <c:pt idx="41">
                  <c:v>41263</c:v>
                </c:pt>
                <c:pt idx="42">
                  <c:v>41289</c:v>
                </c:pt>
                <c:pt idx="43">
                  <c:v>41313</c:v>
                </c:pt>
                <c:pt idx="44">
                  <c:v>41348</c:v>
                </c:pt>
                <c:pt idx="45">
                  <c:v>41383</c:v>
                </c:pt>
                <c:pt idx="46">
                  <c:v>41404</c:v>
                </c:pt>
                <c:pt idx="47">
                  <c:v>41431</c:v>
                </c:pt>
                <c:pt idx="48">
                  <c:v>41470</c:v>
                </c:pt>
                <c:pt idx="49">
                  <c:v>41506</c:v>
                </c:pt>
                <c:pt idx="50">
                  <c:v>41540</c:v>
                </c:pt>
                <c:pt idx="51">
                  <c:v>41563</c:v>
                </c:pt>
                <c:pt idx="52">
                  <c:v>41598</c:v>
                </c:pt>
                <c:pt idx="53">
                  <c:v>41612</c:v>
                </c:pt>
                <c:pt idx="54">
                  <c:v>41655</c:v>
                </c:pt>
                <c:pt idx="55">
                  <c:v>41683</c:v>
                </c:pt>
                <c:pt idx="56">
                  <c:v>41709</c:v>
                </c:pt>
                <c:pt idx="57">
                  <c:v>41732</c:v>
                </c:pt>
                <c:pt idx="58">
                  <c:v>41760</c:v>
                </c:pt>
                <c:pt idx="59">
                  <c:v>41808</c:v>
                </c:pt>
                <c:pt idx="60">
                  <c:v>41830</c:v>
                </c:pt>
                <c:pt idx="61">
                  <c:v>41863</c:v>
                </c:pt>
                <c:pt idx="62">
                  <c:v>41892</c:v>
                </c:pt>
                <c:pt idx="63">
                  <c:v>41920</c:v>
                </c:pt>
                <c:pt idx="64">
                  <c:v>41950</c:v>
                </c:pt>
                <c:pt idx="65">
                  <c:v>41978</c:v>
                </c:pt>
                <c:pt idx="66">
                  <c:v>42033</c:v>
                </c:pt>
                <c:pt idx="67">
                  <c:v>42060</c:v>
                </c:pt>
                <c:pt idx="68">
                  <c:v>42079</c:v>
                </c:pt>
                <c:pt idx="69">
                  <c:v>42115</c:v>
                </c:pt>
                <c:pt idx="70">
                  <c:v>42145</c:v>
                </c:pt>
                <c:pt idx="71">
                  <c:v>42185</c:v>
                </c:pt>
                <c:pt idx="72">
                  <c:v>42206</c:v>
                </c:pt>
                <c:pt idx="73">
                  <c:v>42236</c:v>
                </c:pt>
                <c:pt idx="74">
                  <c:v>42261</c:v>
                </c:pt>
                <c:pt idx="75">
                  <c:v>42292</c:v>
                </c:pt>
                <c:pt idx="76">
                  <c:v>42331</c:v>
                </c:pt>
                <c:pt idx="77">
                  <c:v>42355</c:v>
                </c:pt>
                <c:pt idx="78">
                  <c:v>42396</c:v>
                </c:pt>
                <c:pt idx="79">
                  <c:v>42425</c:v>
                </c:pt>
                <c:pt idx="80">
                  <c:v>42460</c:v>
                </c:pt>
                <c:pt idx="81">
                  <c:v>42486</c:v>
                </c:pt>
                <c:pt idx="82">
                  <c:v>42509</c:v>
                </c:pt>
                <c:pt idx="83">
                  <c:v>42550</c:v>
                </c:pt>
                <c:pt idx="84">
                  <c:v>42571</c:v>
                </c:pt>
                <c:pt idx="85">
                  <c:v>42606</c:v>
                </c:pt>
                <c:pt idx="86">
                  <c:v>42636</c:v>
                </c:pt>
                <c:pt idx="87">
                  <c:v>42668</c:v>
                </c:pt>
                <c:pt idx="88">
                  <c:v>42691</c:v>
                </c:pt>
                <c:pt idx="89">
                  <c:v>42719</c:v>
                </c:pt>
                <c:pt idx="90">
                  <c:v>42758</c:v>
                </c:pt>
                <c:pt idx="91">
                  <c:v>42787</c:v>
                </c:pt>
                <c:pt idx="92">
                  <c:v>42817</c:v>
                </c:pt>
                <c:pt idx="93">
                  <c:v>42846</c:v>
                </c:pt>
                <c:pt idx="94">
                  <c:v>42884</c:v>
                </c:pt>
                <c:pt idx="95">
                  <c:v>42914</c:v>
                </c:pt>
                <c:pt idx="96">
                  <c:v>42941</c:v>
                </c:pt>
                <c:pt idx="97">
                  <c:v>42975</c:v>
                </c:pt>
                <c:pt idx="98">
                  <c:v>43003</c:v>
                </c:pt>
                <c:pt idx="99">
                  <c:v>43031</c:v>
                </c:pt>
                <c:pt idx="100">
                  <c:v>43060</c:v>
                </c:pt>
                <c:pt idx="101">
                  <c:v>43089</c:v>
                </c:pt>
                <c:pt idx="102">
                  <c:v>43123</c:v>
                </c:pt>
                <c:pt idx="103">
                  <c:v>43157</c:v>
                </c:pt>
                <c:pt idx="104">
                  <c:v>43185</c:v>
                </c:pt>
                <c:pt idx="105">
                  <c:v>43213</c:v>
                </c:pt>
                <c:pt idx="106">
                  <c:v>43242</c:v>
                </c:pt>
                <c:pt idx="107">
                  <c:v>43299</c:v>
                </c:pt>
                <c:pt idx="108">
                  <c:v>43339</c:v>
                </c:pt>
                <c:pt idx="109">
                  <c:v>43367</c:v>
                </c:pt>
                <c:pt idx="110">
                  <c:v>43403</c:v>
                </c:pt>
                <c:pt idx="111">
                  <c:v>43454</c:v>
                </c:pt>
                <c:pt idx="112">
                  <c:v>43493</c:v>
                </c:pt>
                <c:pt idx="113">
                  <c:v>43524</c:v>
                </c:pt>
                <c:pt idx="114">
                  <c:v>43545</c:v>
                </c:pt>
                <c:pt idx="115">
                  <c:v>43574</c:v>
                </c:pt>
                <c:pt idx="116">
                  <c:v>43606</c:v>
                </c:pt>
                <c:pt idx="117">
                  <c:v>43767</c:v>
                </c:pt>
              </c:numCache>
            </c:numRef>
          </c:xVal>
          <c:yVal>
            <c:numRef>
              <c:f>Grafici!$M$2:$M$119</c:f>
              <c:numCache>
                <c:formatCode>General</c:formatCode>
                <c:ptCount val="118"/>
                <c:pt idx="0">
                  <c:v>58.588999999999999</c:v>
                </c:pt>
                <c:pt idx="1">
                  <c:v>59.018999999999998</c:v>
                </c:pt>
                <c:pt idx="2">
                  <c:v>58.978999999999999</c:v>
                </c:pt>
                <c:pt idx="3">
                  <c:v>59.459000000000003</c:v>
                </c:pt>
                <c:pt idx="4">
                  <c:v>59.238999999999997</c:v>
                </c:pt>
                <c:pt idx="5">
                  <c:v>59.329000000000001</c:v>
                </c:pt>
                <c:pt idx="6">
                  <c:v>59.639000000000003</c:v>
                </c:pt>
                <c:pt idx="7">
                  <c:v>59.628999999999998</c:v>
                </c:pt>
                <c:pt idx="8">
                  <c:v>59.779000000000003</c:v>
                </c:pt>
                <c:pt idx="9">
                  <c:v>59.779000000000003</c:v>
                </c:pt>
                <c:pt idx="10">
                  <c:v>60.079000000000001</c:v>
                </c:pt>
                <c:pt idx="11">
                  <c:v>60.109000000000002</c:v>
                </c:pt>
                <c:pt idx="12">
                  <c:v>60.478999999999999</c:v>
                </c:pt>
                <c:pt idx="13">
                  <c:v>60.848999999999997</c:v>
                </c:pt>
                <c:pt idx="14">
                  <c:v>61.329000000000001</c:v>
                </c:pt>
                <c:pt idx="15">
                  <c:v>61.079000000000001</c:v>
                </c:pt>
                <c:pt idx="16">
                  <c:v>60.779000000000003</c:v>
                </c:pt>
                <c:pt idx="17">
                  <c:v>60.679000000000002</c:v>
                </c:pt>
                <c:pt idx="18">
                  <c:v>60.679000000000002</c:v>
                </c:pt>
                <c:pt idx="19">
                  <c:v>60.628999999999998</c:v>
                </c:pt>
                <c:pt idx="20">
                  <c:v>60.878999999999998</c:v>
                </c:pt>
                <c:pt idx="21">
                  <c:v>61.478999999999999</c:v>
                </c:pt>
                <c:pt idx="22">
                  <c:v>61.878999999999998</c:v>
                </c:pt>
                <c:pt idx="23">
                  <c:v>61.478999999999999</c:v>
                </c:pt>
                <c:pt idx="24">
                  <c:v>59.378999999999998</c:v>
                </c:pt>
                <c:pt idx="25">
                  <c:v>60.149000000000001</c:v>
                </c:pt>
                <c:pt idx="26">
                  <c:v>59.978999999999999</c:v>
                </c:pt>
                <c:pt idx="27">
                  <c:v>60.179000000000002</c:v>
                </c:pt>
                <c:pt idx="28">
                  <c:v>60.228999999999999</c:v>
                </c:pt>
                <c:pt idx="29">
                  <c:v>59.999000000000002</c:v>
                </c:pt>
                <c:pt idx="30">
                  <c:v>60.079000000000001</c:v>
                </c:pt>
                <c:pt idx="31">
                  <c:v>59.679000000000002</c:v>
                </c:pt>
                <c:pt idx="32">
                  <c:v>59.819000000000003</c:v>
                </c:pt>
                <c:pt idx="33">
                  <c:v>59.679000000000002</c:v>
                </c:pt>
                <c:pt idx="34">
                  <c:v>59.679000000000002</c:v>
                </c:pt>
                <c:pt idx="35">
                  <c:v>59.628999999999998</c:v>
                </c:pt>
                <c:pt idx="36">
                  <c:v>59.579000000000001</c:v>
                </c:pt>
                <c:pt idx="37">
                  <c:v>59.478999999999999</c:v>
                </c:pt>
                <c:pt idx="38">
                  <c:v>59.579000000000001</c:v>
                </c:pt>
                <c:pt idx="39">
                  <c:v>59.679000000000002</c:v>
                </c:pt>
                <c:pt idx="40">
                  <c:v>59.378999999999998</c:v>
                </c:pt>
                <c:pt idx="41">
                  <c:v>59.429000000000002</c:v>
                </c:pt>
                <c:pt idx="42">
                  <c:v>59.378999999999998</c:v>
                </c:pt>
                <c:pt idx="43">
                  <c:v>59.378999999999998</c:v>
                </c:pt>
                <c:pt idx="44">
                  <c:v>59.439</c:v>
                </c:pt>
                <c:pt idx="45">
                  <c:v>59.978999999999999</c:v>
                </c:pt>
                <c:pt idx="46">
                  <c:v>60.228999999999999</c:v>
                </c:pt>
                <c:pt idx="47">
                  <c:v>60.529000000000003</c:v>
                </c:pt>
                <c:pt idx="48">
                  <c:v>59.079000000000001</c:v>
                </c:pt>
                <c:pt idx="49">
                  <c:v>57.779000000000003</c:v>
                </c:pt>
                <c:pt idx="50">
                  <c:v>59.429000000000002</c:v>
                </c:pt>
                <c:pt idx="51">
                  <c:v>59.429000000000002</c:v>
                </c:pt>
                <c:pt idx="52">
                  <c:v>60.079000000000001</c:v>
                </c:pt>
                <c:pt idx="53">
                  <c:v>60.079000000000001</c:v>
                </c:pt>
                <c:pt idx="54">
                  <c:v>60.079000000000001</c:v>
                </c:pt>
                <c:pt idx="55">
                  <c:v>60.579000000000001</c:v>
                </c:pt>
                <c:pt idx="56">
                  <c:v>61.279000000000003</c:v>
                </c:pt>
                <c:pt idx="57">
                  <c:v>61.628999999999998</c:v>
                </c:pt>
                <c:pt idx="58">
                  <c:v>61.128999999999998</c:v>
                </c:pt>
                <c:pt idx="59">
                  <c:v>61.219000000000001</c:v>
                </c:pt>
                <c:pt idx="60">
                  <c:v>60.959000000000003</c:v>
                </c:pt>
                <c:pt idx="61">
                  <c:v>60.658999999999999</c:v>
                </c:pt>
                <c:pt idx="62">
                  <c:v>60.478999999999999</c:v>
                </c:pt>
                <c:pt idx="63">
                  <c:v>60.179000000000002</c:v>
                </c:pt>
                <c:pt idx="64">
                  <c:v>60.279000000000003</c:v>
                </c:pt>
                <c:pt idx="65">
                  <c:v>60.529000000000003</c:v>
                </c:pt>
                <c:pt idx="66">
                  <c:v>60.829000000000001</c:v>
                </c:pt>
                <c:pt idx="67">
                  <c:v>60.959000000000003</c:v>
                </c:pt>
                <c:pt idx="68">
                  <c:v>61.429000000000002</c:v>
                </c:pt>
                <c:pt idx="69">
                  <c:v>61.878999999999998</c:v>
                </c:pt>
                <c:pt idx="70">
                  <c:v>59.289000000000001</c:v>
                </c:pt>
                <c:pt idx="71">
                  <c:v>60.588999999999999</c:v>
                </c:pt>
                <c:pt idx="72">
                  <c:v>60.429000000000002</c:v>
                </c:pt>
                <c:pt idx="73">
                  <c:v>60.128999999999998</c:v>
                </c:pt>
                <c:pt idx="74">
                  <c:v>59.889000000000003</c:v>
                </c:pt>
                <c:pt idx="75">
                  <c:v>59.679000000000002</c:v>
                </c:pt>
                <c:pt idx="76">
                  <c:v>59.639000000000003</c:v>
                </c:pt>
                <c:pt idx="77">
                  <c:v>59.219000000000001</c:v>
                </c:pt>
                <c:pt idx="78">
                  <c:v>60.149000000000001</c:v>
                </c:pt>
                <c:pt idx="79">
                  <c:v>60.179000000000002</c:v>
                </c:pt>
                <c:pt idx="80">
                  <c:v>60.329000000000001</c:v>
                </c:pt>
                <c:pt idx="81">
                  <c:v>60.149000000000001</c:v>
                </c:pt>
                <c:pt idx="82">
                  <c:v>60.128999999999998</c:v>
                </c:pt>
                <c:pt idx="83">
                  <c:v>60.198999999999998</c:v>
                </c:pt>
                <c:pt idx="84">
                  <c:v>59.499000000000002</c:v>
                </c:pt>
                <c:pt idx="85">
                  <c:v>59.728999999999999</c:v>
                </c:pt>
                <c:pt idx="86">
                  <c:v>59.639000000000003</c:v>
                </c:pt>
                <c:pt idx="87">
                  <c:v>59.679000000000002</c:v>
                </c:pt>
                <c:pt idx="88">
                  <c:v>59.789000000000001</c:v>
                </c:pt>
                <c:pt idx="89">
                  <c:v>59.469000000000001</c:v>
                </c:pt>
                <c:pt idx="90">
                  <c:v>59.749000000000002</c:v>
                </c:pt>
                <c:pt idx="91">
                  <c:v>59.738999999999997</c:v>
                </c:pt>
                <c:pt idx="92">
                  <c:v>59.719000000000001</c:v>
                </c:pt>
                <c:pt idx="93">
                  <c:v>59.679000000000002</c:v>
                </c:pt>
                <c:pt idx="94">
                  <c:v>59.579000000000001</c:v>
                </c:pt>
                <c:pt idx="95">
                  <c:v>59.289000000000001</c:v>
                </c:pt>
                <c:pt idx="96">
                  <c:v>59.058999999999997</c:v>
                </c:pt>
                <c:pt idx="97">
                  <c:v>58.838999999999999</c:v>
                </c:pt>
                <c:pt idx="98">
                  <c:v>59.158999999999999</c:v>
                </c:pt>
                <c:pt idx="99">
                  <c:v>59.209000000000003</c:v>
                </c:pt>
                <c:pt idx="100">
                  <c:v>59.209000000000003</c:v>
                </c:pt>
                <c:pt idx="101">
                  <c:v>59.039000000000001</c:v>
                </c:pt>
                <c:pt idx="102">
                  <c:v>59.009</c:v>
                </c:pt>
                <c:pt idx="103">
                  <c:v>59.109000000000002</c:v>
                </c:pt>
                <c:pt idx="104">
                  <c:v>59.098999999999997</c:v>
                </c:pt>
                <c:pt idx="105">
                  <c:v>59.128999999999998</c:v>
                </c:pt>
                <c:pt idx="106">
                  <c:v>59.139000000000003</c:v>
                </c:pt>
                <c:pt idx="107">
                  <c:v>58.518999999999998</c:v>
                </c:pt>
                <c:pt idx="108">
                  <c:v>59.088999999999999</c:v>
                </c:pt>
                <c:pt idx="109">
                  <c:v>59.139000000000003</c:v>
                </c:pt>
                <c:pt idx="110">
                  <c:v>59.139000000000003</c:v>
                </c:pt>
                <c:pt idx="111">
                  <c:v>59.058999999999997</c:v>
                </c:pt>
                <c:pt idx="112">
                  <c:v>58.298999999999999</c:v>
                </c:pt>
                <c:pt idx="113">
                  <c:v>58.639000000000003</c:v>
                </c:pt>
                <c:pt idx="114">
                  <c:v>58.478999999999999</c:v>
                </c:pt>
                <c:pt idx="115">
                  <c:v>58.889000000000003</c:v>
                </c:pt>
                <c:pt idx="116">
                  <c:v>58.478999999999999</c:v>
                </c:pt>
                <c:pt idx="117">
                  <c:v>57.579000000000001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5A-4706-BF17-8E5C369C2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24128"/>
        <c:axId val="21088249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piezo82</c:v>
                </c:tx>
                <c:spPr>
                  <a:ln w="19050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Grafici!$L$2:$L$119</c15:sqref>
                        </c15:formulaRef>
                      </c:ext>
                    </c:extLst>
                    <c:numCache>
                      <c:formatCode>m/d/yyyy</c:formatCode>
                      <c:ptCount val="118"/>
                      <c:pt idx="0">
                        <c:v>39842</c:v>
                      </c:pt>
                      <c:pt idx="1">
                        <c:v>39864</c:v>
                      </c:pt>
                      <c:pt idx="2">
                        <c:v>39898</c:v>
                      </c:pt>
                      <c:pt idx="3">
                        <c:v>39926</c:v>
                      </c:pt>
                      <c:pt idx="4">
                        <c:v>39958</c:v>
                      </c:pt>
                      <c:pt idx="5">
                        <c:v>39993</c:v>
                      </c:pt>
                      <c:pt idx="6">
                        <c:v>40084</c:v>
                      </c:pt>
                      <c:pt idx="7">
                        <c:v>40116</c:v>
                      </c:pt>
                      <c:pt idx="8">
                        <c:v>40141</c:v>
                      </c:pt>
                      <c:pt idx="9">
                        <c:v>40168</c:v>
                      </c:pt>
                      <c:pt idx="10">
                        <c:v>40205</c:v>
                      </c:pt>
                      <c:pt idx="11">
                        <c:v>40231</c:v>
                      </c:pt>
                      <c:pt idx="12">
                        <c:v>40266</c:v>
                      </c:pt>
                      <c:pt idx="13">
                        <c:v>40289</c:v>
                      </c:pt>
                      <c:pt idx="14">
                        <c:v>40323</c:v>
                      </c:pt>
                      <c:pt idx="15">
                        <c:v>40358</c:v>
                      </c:pt>
                      <c:pt idx="16">
                        <c:v>40387</c:v>
                      </c:pt>
                      <c:pt idx="17">
                        <c:v>40402</c:v>
                      </c:pt>
                      <c:pt idx="18">
                        <c:v>40442</c:v>
                      </c:pt>
                      <c:pt idx="19">
                        <c:v>40470</c:v>
                      </c:pt>
                      <c:pt idx="20">
                        <c:v>40507</c:v>
                      </c:pt>
                      <c:pt idx="21">
                        <c:v>40533</c:v>
                      </c:pt>
                      <c:pt idx="22">
                        <c:v>40682</c:v>
                      </c:pt>
                      <c:pt idx="23">
                        <c:v>40716</c:v>
                      </c:pt>
                      <c:pt idx="24">
                        <c:v>40743</c:v>
                      </c:pt>
                      <c:pt idx="25">
                        <c:v>40784</c:v>
                      </c:pt>
                      <c:pt idx="26">
                        <c:v>40813</c:v>
                      </c:pt>
                      <c:pt idx="27">
                        <c:v>40842</c:v>
                      </c:pt>
                      <c:pt idx="28">
                        <c:v>40876</c:v>
                      </c:pt>
                      <c:pt idx="29">
                        <c:v>40890</c:v>
                      </c:pt>
                      <c:pt idx="30">
                        <c:v>40931</c:v>
                      </c:pt>
                      <c:pt idx="31">
                        <c:v>40955</c:v>
                      </c:pt>
                      <c:pt idx="32">
                        <c:v>40977</c:v>
                      </c:pt>
                      <c:pt idx="33">
                        <c:v>41011</c:v>
                      </c:pt>
                      <c:pt idx="34">
                        <c:v>41045</c:v>
                      </c:pt>
                      <c:pt idx="35">
                        <c:v>41067</c:v>
                      </c:pt>
                      <c:pt idx="36">
                        <c:v>41094</c:v>
                      </c:pt>
                      <c:pt idx="37">
                        <c:v>41131</c:v>
                      </c:pt>
                      <c:pt idx="38">
                        <c:v>41163</c:v>
                      </c:pt>
                      <c:pt idx="39">
                        <c:v>41212</c:v>
                      </c:pt>
                      <c:pt idx="40">
                        <c:v>41240</c:v>
                      </c:pt>
                      <c:pt idx="41">
                        <c:v>41263</c:v>
                      </c:pt>
                      <c:pt idx="42">
                        <c:v>41289</c:v>
                      </c:pt>
                      <c:pt idx="43">
                        <c:v>41313</c:v>
                      </c:pt>
                      <c:pt idx="44">
                        <c:v>41348</c:v>
                      </c:pt>
                      <c:pt idx="45">
                        <c:v>41383</c:v>
                      </c:pt>
                      <c:pt idx="46">
                        <c:v>41404</c:v>
                      </c:pt>
                      <c:pt idx="47">
                        <c:v>41431</c:v>
                      </c:pt>
                      <c:pt idx="48">
                        <c:v>41470</c:v>
                      </c:pt>
                      <c:pt idx="49">
                        <c:v>41506</c:v>
                      </c:pt>
                      <c:pt idx="50">
                        <c:v>41540</c:v>
                      </c:pt>
                      <c:pt idx="51">
                        <c:v>41563</c:v>
                      </c:pt>
                      <c:pt idx="52">
                        <c:v>41598</c:v>
                      </c:pt>
                      <c:pt idx="53">
                        <c:v>41612</c:v>
                      </c:pt>
                      <c:pt idx="54">
                        <c:v>41655</c:v>
                      </c:pt>
                      <c:pt idx="55">
                        <c:v>41683</c:v>
                      </c:pt>
                      <c:pt idx="56">
                        <c:v>41709</c:v>
                      </c:pt>
                      <c:pt idx="57">
                        <c:v>41732</c:v>
                      </c:pt>
                      <c:pt idx="58">
                        <c:v>41760</c:v>
                      </c:pt>
                      <c:pt idx="59">
                        <c:v>41808</c:v>
                      </c:pt>
                      <c:pt idx="60">
                        <c:v>41830</c:v>
                      </c:pt>
                      <c:pt idx="61">
                        <c:v>41863</c:v>
                      </c:pt>
                      <c:pt idx="62">
                        <c:v>41892</c:v>
                      </c:pt>
                      <c:pt idx="63">
                        <c:v>41920</c:v>
                      </c:pt>
                      <c:pt idx="64">
                        <c:v>41950</c:v>
                      </c:pt>
                      <c:pt idx="65">
                        <c:v>41978</c:v>
                      </c:pt>
                      <c:pt idx="66">
                        <c:v>42033</c:v>
                      </c:pt>
                      <c:pt idx="67">
                        <c:v>42060</c:v>
                      </c:pt>
                      <c:pt idx="68">
                        <c:v>42079</c:v>
                      </c:pt>
                      <c:pt idx="69">
                        <c:v>42115</c:v>
                      </c:pt>
                      <c:pt idx="70">
                        <c:v>42145</c:v>
                      </c:pt>
                      <c:pt idx="71">
                        <c:v>42185</c:v>
                      </c:pt>
                      <c:pt idx="72">
                        <c:v>42206</c:v>
                      </c:pt>
                      <c:pt idx="73">
                        <c:v>42236</c:v>
                      </c:pt>
                      <c:pt idx="74">
                        <c:v>42261</c:v>
                      </c:pt>
                      <c:pt idx="75">
                        <c:v>42292</c:v>
                      </c:pt>
                      <c:pt idx="76">
                        <c:v>42331</c:v>
                      </c:pt>
                      <c:pt idx="77">
                        <c:v>42355</c:v>
                      </c:pt>
                      <c:pt idx="78">
                        <c:v>42396</c:v>
                      </c:pt>
                      <c:pt idx="79">
                        <c:v>42425</c:v>
                      </c:pt>
                      <c:pt idx="80">
                        <c:v>42460</c:v>
                      </c:pt>
                      <c:pt idx="81">
                        <c:v>42486</c:v>
                      </c:pt>
                      <c:pt idx="82">
                        <c:v>42509</c:v>
                      </c:pt>
                      <c:pt idx="83">
                        <c:v>42550</c:v>
                      </c:pt>
                      <c:pt idx="84">
                        <c:v>42571</c:v>
                      </c:pt>
                      <c:pt idx="85">
                        <c:v>42606</c:v>
                      </c:pt>
                      <c:pt idx="86">
                        <c:v>42636</c:v>
                      </c:pt>
                      <c:pt idx="87">
                        <c:v>42668</c:v>
                      </c:pt>
                      <c:pt idx="88">
                        <c:v>42691</c:v>
                      </c:pt>
                      <c:pt idx="89">
                        <c:v>42719</c:v>
                      </c:pt>
                      <c:pt idx="90">
                        <c:v>42758</c:v>
                      </c:pt>
                      <c:pt idx="91">
                        <c:v>42787</c:v>
                      </c:pt>
                      <c:pt idx="92">
                        <c:v>42817</c:v>
                      </c:pt>
                      <c:pt idx="93">
                        <c:v>42846</c:v>
                      </c:pt>
                      <c:pt idx="94">
                        <c:v>42884</c:v>
                      </c:pt>
                      <c:pt idx="95">
                        <c:v>42914</c:v>
                      </c:pt>
                      <c:pt idx="96">
                        <c:v>42941</c:v>
                      </c:pt>
                      <c:pt idx="97">
                        <c:v>42975</c:v>
                      </c:pt>
                      <c:pt idx="98">
                        <c:v>43003</c:v>
                      </c:pt>
                      <c:pt idx="99">
                        <c:v>43031</c:v>
                      </c:pt>
                      <c:pt idx="100">
                        <c:v>43060</c:v>
                      </c:pt>
                      <c:pt idx="101">
                        <c:v>43089</c:v>
                      </c:pt>
                      <c:pt idx="102">
                        <c:v>43123</c:v>
                      </c:pt>
                      <c:pt idx="103">
                        <c:v>43157</c:v>
                      </c:pt>
                      <c:pt idx="104">
                        <c:v>43185</c:v>
                      </c:pt>
                      <c:pt idx="105">
                        <c:v>43213</c:v>
                      </c:pt>
                      <c:pt idx="106">
                        <c:v>43242</c:v>
                      </c:pt>
                      <c:pt idx="107">
                        <c:v>43299</c:v>
                      </c:pt>
                      <c:pt idx="108">
                        <c:v>43339</c:v>
                      </c:pt>
                      <c:pt idx="109">
                        <c:v>43367</c:v>
                      </c:pt>
                      <c:pt idx="110">
                        <c:v>43403</c:v>
                      </c:pt>
                      <c:pt idx="111">
                        <c:v>43454</c:v>
                      </c:pt>
                      <c:pt idx="112">
                        <c:v>43493</c:v>
                      </c:pt>
                      <c:pt idx="113">
                        <c:v>43524</c:v>
                      </c:pt>
                      <c:pt idx="114">
                        <c:v>43545</c:v>
                      </c:pt>
                      <c:pt idx="115">
                        <c:v>43574</c:v>
                      </c:pt>
                      <c:pt idx="116">
                        <c:v>43606</c:v>
                      </c:pt>
                      <c:pt idx="117">
                        <c:v>43767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Grafici!$N$2:$N$119</c15:sqref>
                        </c15:formulaRef>
                      </c:ext>
                    </c:extLst>
                    <c:numCache>
                      <c:formatCode>0.00000</c:formatCode>
                      <c:ptCount val="118"/>
                      <c:pt idx="0">
                        <c:v>67.356300000000005</c:v>
                      </c:pt>
                      <c:pt idx="1">
                        <c:v>67.356300000000005</c:v>
                      </c:pt>
                      <c:pt idx="2">
                        <c:v>67.356300000000005</c:v>
                      </c:pt>
                      <c:pt idx="3">
                        <c:v>67.356300000000005</c:v>
                      </c:pt>
                      <c:pt idx="4">
                        <c:v>67.356300000000005</c:v>
                      </c:pt>
                      <c:pt idx="5">
                        <c:v>67.356300000000005</c:v>
                      </c:pt>
                      <c:pt idx="6">
                        <c:v>67.356300000000005</c:v>
                      </c:pt>
                      <c:pt idx="7">
                        <c:v>67.356300000000005</c:v>
                      </c:pt>
                      <c:pt idx="8">
                        <c:v>67.356300000000005</c:v>
                      </c:pt>
                      <c:pt idx="9">
                        <c:v>67.356300000000005</c:v>
                      </c:pt>
                      <c:pt idx="10">
                        <c:v>67.356300000000005</c:v>
                      </c:pt>
                      <c:pt idx="11">
                        <c:v>67.356300000000005</c:v>
                      </c:pt>
                      <c:pt idx="12">
                        <c:v>67.356300000000005</c:v>
                      </c:pt>
                      <c:pt idx="13">
                        <c:v>67.356300000000005</c:v>
                      </c:pt>
                      <c:pt idx="14">
                        <c:v>67.356300000000005</c:v>
                      </c:pt>
                      <c:pt idx="15">
                        <c:v>67.356300000000005</c:v>
                      </c:pt>
                      <c:pt idx="16">
                        <c:v>67.356300000000005</c:v>
                      </c:pt>
                      <c:pt idx="17">
                        <c:v>67.356300000000005</c:v>
                      </c:pt>
                      <c:pt idx="18">
                        <c:v>67.356300000000005</c:v>
                      </c:pt>
                      <c:pt idx="19">
                        <c:v>67.356300000000005</c:v>
                      </c:pt>
                      <c:pt idx="20">
                        <c:v>67.356300000000005</c:v>
                      </c:pt>
                      <c:pt idx="21">
                        <c:v>67.356300000000005</c:v>
                      </c:pt>
                      <c:pt idx="22">
                        <c:v>67.356300000000005</c:v>
                      </c:pt>
                      <c:pt idx="23">
                        <c:v>67.356300000000005</c:v>
                      </c:pt>
                      <c:pt idx="24">
                        <c:v>67.356300000000005</c:v>
                      </c:pt>
                      <c:pt idx="25">
                        <c:v>67.356300000000005</c:v>
                      </c:pt>
                      <c:pt idx="26">
                        <c:v>67.356300000000005</c:v>
                      </c:pt>
                      <c:pt idx="27">
                        <c:v>67.356300000000005</c:v>
                      </c:pt>
                      <c:pt idx="28">
                        <c:v>67.356300000000005</c:v>
                      </c:pt>
                      <c:pt idx="29">
                        <c:v>67.356300000000005</c:v>
                      </c:pt>
                      <c:pt idx="30">
                        <c:v>67.356300000000005</c:v>
                      </c:pt>
                      <c:pt idx="31">
                        <c:v>67.356300000000005</c:v>
                      </c:pt>
                      <c:pt idx="32">
                        <c:v>67.356300000000005</c:v>
                      </c:pt>
                      <c:pt idx="33">
                        <c:v>67.356300000000005</c:v>
                      </c:pt>
                      <c:pt idx="34">
                        <c:v>67.356300000000005</c:v>
                      </c:pt>
                      <c:pt idx="35">
                        <c:v>67.356300000000005</c:v>
                      </c:pt>
                      <c:pt idx="36">
                        <c:v>67.356300000000005</c:v>
                      </c:pt>
                      <c:pt idx="37">
                        <c:v>67.356300000000005</c:v>
                      </c:pt>
                      <c:pt idx="38">
                        <c:v>67.356300000000005</c:v>
                      </c:pt>
                      <c:pt idx="39">
                        <c:v>67.356300000000005</c:v>
                      </c:pt>
                      <c:pt idx="40">
                        <c:v>67.356300000000005</c:v>
                      </c:pt>
                      <c:pt idx="41">
                        <c:v>67.356300000000005</c:v>
                      </c:pt>
                      <c:pt idx="42">
                        <c:v>67.356300000000005</c:v>
                      </c:pt>
                      <c:pt idx="43">
                        <c:v>67.356300000000005</c:v>
                      </c:pt>
                      <c:pt idx="44">
                        <c:v>67.356300000000005</c:v>
                      </c:pt>
                      <c:pt idx="45">
                        <c:v>67.356300000000005</c:v>
                      </c:pt>
                      <c:pt idx="46">
                        <c:v>67.356300000000005</c:v>
                      </c:pt>
                      <c:pt idx="47">
                        <c:v>67.356300000000005</c:v>
                      </c:pt>
                      <c:pt idx="48">
                        <c:v>67.356300000000005</c:v>
                      </c:pt>
                      <c:pt idx="49">
                        <c:v>67.356300000000005</c:v>
                      </c:pt>
                      <c:pt idx="50">
                        <c:v>67.356300000000005</c:v>
                      </c:pt>
                      <c:pt idx="51">
                        <c:v>67.356300000000005</c:v>
                      </c:pt>
                      <c:pt idx="52">
                        <c:v>67.356300000000005</c:v>
                      </c:pt>
                      <c:pt idx="53">
                        <c:v>67.356300000000005</c:v>
                      </c:pt>
                      <c:pt idx="54">
                        <c:v>67.356300000000005</c:v>
                      </c:pt>
                      <c:pt idx="55">
                        <c:v>67.356300000000005</c:v>
                      </c:pt>
                      <c:pt idx="56">
                        <c:v>67.356300000000005</c:v>
                      </c:pt>
                      <c:pt idx="57">
                        <c:v>67.356300000000005</c:v>
                      </c:pt>
                      <c:pt idx="58">
                        <c:v>67.356300000000005</c:v>
                      </c:pt>
                      <c:pt idx="59">
                        <c:v>67.356300000000005</c:v>
                      </c:pt>
                      <c:pt idx="60">
                        <c:v>67.356300000000005</c:v>
                      </c:pt>
                      <c:pt idx="61">
                        <c:v>67.356300000000005</c:v>
                      </c:pt>
                      <c:pt idx="62">
                        <c:v>67.356300000000005</c:v>
                      </c:pt>
                      <c:pt idx="63">
                        <c:v>67.356300000000005</c:v>
                      </c:pt>
                      <c:pt idx="64">
                        <c:v>67.356300000000005</c:v>
                      </c:pt>
                      <c:pt idx="65">
                        <c:v>67.356300000000005</c:v>
                      </c:pt>
                      <c:pt idx="66">
                        <c:v>67.356300000000005</c:v>
                      </c:pt>
                      <c:pt idx="67">
                        <c:v>67.356300000000005</c:v>
                      </c:pt>
                      <c:pt idx="68">
                        <c:v>67.356300000000005</c:v>
                      </c:pt>
                      <c:pt idx="69">
                        <c:v>67.356300000000005</c:v>
                      </c:pt>
                      <c:pt idx="70">
                        <c:v>67.356300000000005</c:v>
                      </c:pt>
                      <c:pt idx="71">
                        <c:v>67.356300000000005</c:v>
                      </c:pt>
                      <c:pt idx="72">
                        <c:v>67.356300000000005</c:v>
                      </c:pt>
                      <c:pt idx="73">
                        <c:v>67.356300000000005</c:v>
                      </c:pt>
                      <c:pt idx="74">
                        <c:v>67.356300000000005</c:v>
                      </c:pt>
                      <c:pt idx="75">
                        <c:v>67.356300000000005</c:v>
                      </c:pt>
                      <c:pt idx="76">
                        <c:v>67.356300000000005</c:v>
                      </c:pt>
                      <c:pt idx="77">
                        <c:v>67.356300000000005</c:v>
                      </c:pt>
                      <c:pt idx="78">
                        <c:v>67.356300000000005</c:v>
                      </c:pt>
                      <c:pt idx="79">
                        <c:v>67.356300000000005</c:v>
                      </c:pt>
                      <c:pt idx="80">
                        <c:v>67.356300000000005</c:v>
                      </c:pt>
                      <c:pt idx="81">
                        <c:v>67.356300000000005</c:v>
                      </c:pt>
                      <c:pt idx="82">
                        <c:v>67.356300000000005</c:v>
                      </c:pt>
                      <c:pt idx="83">
                        <c:v>67.356300000000005</c:v>
                      </c:pt>
                      <c:pt idx="84">
                        <c:v>67.356300000000005</c:v>
                      </c:pt>
                      <c:pt idx="85">
                        <c:v>67.356300000000005</c:v>
                      </c:pt>
                      <c:pt idx="86">
                        <c:v>67.356300000000005</c:v>
                      </c:pt>
                      <c:pt idx="87">
                        <c:v>67.356300000000005</c:v>
                      </c:pt>
                      <c:pt idx="88">
                        <c:v>67.356300000000005</c:v>
                      </c:pt>
                      <c:pt idx="89">
                        <c:v>67.356300000000005</c:v>
                      </c:pt>
                      <c:pt idx="90">
                        <c:v>67.356300000000005</c:v>
                      </c:pt>
                      <c:pt idx="91">
                        <c:v>67.356300000000005</c:v>
                      </c:pt>
                      <c:pt idx="92">
                        <c:v>67.356300000000005</c:v>
                      </c:pt>
                      <c:pt idx="93">
                        <c:v>67.356300000000005</c:v>
                      </c:pt>
                      <c:pt idx="94">
                        <c:v>67.356300000000005</c:v>
                      </c:pt>
                      <c:pt idx="95">
                        <c:v>67.356300000000005</c:v>
                      </c:pt>
                      <c:pt idx="96">
                        <c:v>67.356300000000005</c:v>
                      </c:pt>
                      <c:pt idx="97">
                        <c:v>67.356300000000005</c:v>
                      </c:pt>
                      <c:pt idx="98">
                        <c:v>67.356300000000005</c:v>
                      </c:pt>
                      <c:pt idx="99">
                        <c:v>67.356300000000005</c:v>
                      </c:pt>
                      <c:pt idx="100">
                        <c:v>67.356300000000005</c:v>
                      </c:pt>
                      <c:pt idx="101">
                        <c:v>67.356300000000005</c:v>
                      </c:pt>
                      <c:pt idx="102">
                        <c:v>67.356300000000005</c:v>
                      </c:pt>
                      <c:pt idx="103">
                        <c:v>67.356300000000005</c:v>
                      </c:pt>
                      <c:pt idx="104">
                        <c:v>67.356300000000005</c:v>
                      </c:pt>
                      <c:pt idx="105">
                        <c:v>67.356300000000005</c:v>
                      </c:pt>
                      <c:pt idx="106">
                        <c:v>67.356300000000005</c:v>
                      </c:pt>
                      <c:pt idx="107">
                        <c:v>67.356300000000005</c:v>
                      </c:pt>
                      <c:pt idx="108">
                        <c:v>67.356300000000005</c:v>
                      </c:pt>
                      <c:pt idx="109">
                        <c:v>67.356300000000005</c:v>
                      </c:pt>
                      <c:pt idx="110">
                        <c:v>67.356300000000005</c:v>
                      </c:pt>
                      <c:pt idx="111">
                        <c:v>67.356300000000005</c:v>
                      </c:pt>
                      <c:pt idx="112">
                        <c:v>67.356300000000005</c:v>
                      </c:pt>
                      <c:pt idx="113">
                        <c:v>67.356300000000005</c:v>
                      </c:pt>
                      <c:pt idx="114">
                        <c:v>67.356300000000005</c:v>
                      </c:pt>
                      <c:pt idx="115">
                        <c:v>67.356300000000005</c:v>
                      </c:pt>
                      <c:pt idx="116">
                        <c:v>67.356300000000005</c:v>
                      </c:pt>
                      <c:pt idx="117">
                        <c:v>67.356300000000005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D15A-4706-BF17-8E5C369C2936}"/>
                  </c:ext>
                </c:extLst>
              </c15:ser>
            </c15:filteredScatterSeries>
          </c:ext>
        </c:extLst>
      </c:scatterChart>
      <c:valAx>
        <c:axId val="2108824128"/>
        <c:scaling>
          <c:orientation val="minMax"/>
          <c:max val="44000"/>
          <c:min val="39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6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24960"/>
        <c:crosses val="autoZero"/>
        <c:crossBetween val="midCat"/>
      </c:valAx>
      <c:valAx>
        <c:axId val="2108824960"/>
        <c:scaling>
          <c:orientation val="minMax"/>
          <c:min val="5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2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PO0181180U0019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057689758477158E-2"/>
          <c:y val="0.17567794868658224"/>
          <c:w val="0.75344945518173867"/>
          <c:h val="0.62672440510844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Grafici!$P$2</c:f>
              <c:strCache>
                <c:ptCount val="1"/>
                <c:pt idx="0">
                  <c:v>PO0181220U0001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tx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Grafici!$Q$2:$Q$22</c:f>
              <c:numCache>
                <c:formatCode>m/d/yyyy</c:formatCode>
                <c:ptCount val="21"/>
                <c:pt idx="0">
                  <c:v>41788</c:v>
                </c:pt>
                <c:pt idx="1">
                  <c:v>41933</c:v>
                </c:pt>
                <c:pt idx="2">
                  <c:v>42152</c:v>
                </c:pt>
                <c:pt idx="3">
                  <c:v>42205</c:v>
                </c:pt>
                <c:pt idx="4">
                  <c:v>42334</c:v>
                </c:pt>
                <c:pt idx="5">
                  <c:v>42416</c:v>
                </c:pt>
                <c:pt idx="6">
                  <c:v>42515</c:v>
                </c:pt>
                <c:pt idx="7">
                  <c:v>42591</c:v>
                </c:pt>
                <c:pt idx="8">
                  <c:v>42698</c:v>
                </c:pt>
                <c:pt idx="9">
                  <c:v>42789</c:v>
                </c:pt>
                <c:pt idx="10">
                  <c:v>42880</c:v>
                </c:pt>
                <c:pt idx="11">
                  <c:v>42963</c:v>
                </c:pt>
                <c:pt idx="12">
                  <c:v>43059</c:v>
                </c:pt>
                <c:pt idx="13">
                  <c:v>43151</c:v>
                </c:pt>
                <c:pt idx="14">
                  <c:v>43244</c:v>
                </c:pt>
                <c:pt idx="15">
                  <c:v>43312</c:v>
                </c:pt>
                <c:pt idx="16">
                  <c:v>43412</c:v>
                </c:pt>
                <c:pt idx="17">
                  <c:v>43515</c:v>
                </c:pt>
                <c:pt idx="18">
                  <c:v>43620</c:v>
                </c:pt>
                <c:pt idx="19">
                  <c:v>43705</c:v>
                </c:pt>
                <c:pt idx="20">
                  <c:v>43775</c:v>
                </c:pt>
              </c:numCache>
            </c:numRef>
          </c:xVal>
          <c:yVal>
            <c:numRef>
              <c:f>Grafici!$S$2:$S$22</c:f>
              <c:numCache>
                <c:formatCode>0.0000</c:formatCode>
                <c:ptCount val="21"/>
                <c:pt idx="0">
                  <c:v>94.740300000000005</c:v>
                </c:pt>
                <c:pt idx="1">
                  <c:v>94.740300000000005</c:v>
                </c:pt>
                <c:pt idx="2">
                  <c:v>94.740300000000005</c:v>
                </c:pt>
                <c:pt idx="3">
                  <c:v>94.740300000000005</c:v>
                </c:pt>
                <c:pt idx="4">
                  <c:v>94.740300000000005</c:v>
                </c:pt>
                <c:pt idx="5">
                  <c:v>94.740300000000005</c:v>
                </c:pt>
                <c:pt idx="6">
                  <c:v>94.740300000000005</c:v>
                </c:pt>
                <c:pt idx="7">
                  <c:v>94.740300000000005</c:v>
                </c:pt>
                <c:pt idx="8">
                  <c:v>94.740300000000005</c:v>
                </c:pt>
                <c:pt idx="9">
                  <c:v>94.740300000000005</c:v>
                </c:pt>
                <c:pt idx="10">
                  <c:v>94.740300000000005</c:v>
                </c:pt>
                <c:pt idx="11">
                  <c:v>94.740300000000005</c:v>
                </c:pt>
                <c:pt idx="12">
                  <c:v>94.740300000000005</c:v>
                </c:pt>
                <c:pt idx="13">
                  <c:v>94.740300000000005</c:v>
                </c:pt>
                <c:pt idx="14">
                  <c:v>94.740300000000005</c:v>
                </c:pt>
                <c:pt idx="15">
                  <c:v>94.740300000000005</c:v>
                </c:pt>
                <c:pt idx="16">
                  <c:v>94.740300000000005</c:v>
                </c:pt>
                <c:pt idx="17">
                  <c:v>94.740300000000005</c:v>
                </c:pt>
                <c:pt idx="18">
                  <c:v>94.740300000000005</c:v>
                </c:pt>
                <c:pt idx="19">
                  <c:v>94.740300000000005</c:v>
                </c:pt>
                <c:pt idx="20">
                  <c:v>94.740300000000005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02-4F5F-ABFC-66AB2F13290C}"/>
            </c:ext>
          </c:extLst>
        </c:ser>
        <c:ser>
          <c:idx val="1"/>
          <c:order val="1"/>
          <c:tx>
            <c:v>piezo82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Grafici!$Q$2:$Q$22</c:f>
              <c:numCache>
                <c:formatCode>m/d/yyyy</c:formatCode>
                <c:ptCount val="21"/>
                <c:pt idx="0">
                  <c:v>41788</c:v>
                </c:pt>
                <c:pt idx="1">
                  <c:v>41933</c:v>
                </c:pt>
                <c:pt idx="2">
                  <c:v>42152</c:v>
                </c:pt>
                <c:pt idx="3">
                  <c:v>42205</c:v>
                </c:pt>
                <c:pt idx="4">
                  <c:v>42334</c:v>
                </c:pt>
                <c:pt idx="5">
                  <c:v>42416</c:v>
                </c:pt>
                <c:pt idx="6">
                  <c:v>42515</c:v>
                </c:pt>
                <c:pt idx="7">
                  <c:v>42591</c:v>
                </c:pt>
                <c:pt idx="8">
                  <c:v>42698</c:v>
                </c:pt>
                <c:pt idx="9">
                  <c:v>42789</c:v>
                </c:pt>
                <c:pt idx="10">
                  <c:v>42880</c:v>
                </c:pt>
                <c:pt idx="11">
                  <c:v>42963</c:v>
                </c:pt>
                <c:pt idx="12">
                  <c:v>43059</c:v>
                </c:pt>
                <c:pt idx="13">
                  <c:v>43151</c:v>
                </c:pt>
                <c:pt idx="14">
                  <c:v>43244</c:v>
                </c:pt>
                <c:pt idx="15">
                  <c:v>43312</c:v>
                </c:pt>
                <c:pt idx="16">
                  <c:v>43412</c:v>
                </c:pt>
                <c:pt idx="17">
                  <c:v>43515</c:v>
                </c:pt>
                <c:pt idx="18">
                  <c:v>43620</c:v>
                </c:pt>
                <c:pt idx="19">
                  <c:v>43705</c:v>
                </c:pt>
                <c:pt idx="20">
                  <c:v>43775</c:v>
                </c:pt>
              </c:numCache>
            </c:numRef>
          </c:xVal>
          <c:yVal>
            <c:numRef>
              <c:f>Grafici!$S$2:$S$22</c:f>
              <c:numCache>
                <c:formatCode>0.0000</c:formatCode>
                <c:ptCount val="21"/>
                <c:pt idx="0">
                  <c:v>94.740300000000005</c:v>
                </c:pt>
                <c:pt idx="1">
                  <c:v>94.740300000000005</c:v>
                </c:pt>
                <c:pt idx="2">
                  <c:v>94.740300000000005</c:v>
                </c:pt>
                <c:pt idx="3">
                  <c:v>94.740300000000005</c:v>
                </c:pt>
                <c:pt idx="4">
                  <c:v>94.740300000000005</c:v>
                </c:pt>
                <c:pt idx="5">
                  <c:v>94.740300000000005</c:v>
                </c:pt>
                <c:pt idx="6">
                  <c:v>94.740300000000005</c:v>
                </c:pt>
                <c:pt idx="7">
                  <c:v>94.740300000000005</c:v>
                </c:pt>
                <c:pt idx="8">
                  <c:v>94.740300000000005</c:v>
                </c:pt>
                <c:pt idx="9">
                  <c:v>94.740300000000005</c:v>
                </c:pt>
                <c:pt idx="10">
                  <c:v>94.740300000000005</c:v>
                </c:pt>
                <c:pt idx="11">
                  <c:v>94.740300000000005</c:v>
                </c:pt>
                <c:pt idx="12">
                  <c:v>94.740300000000005</c:v>
                </c:pt>
                <c:pt idx="13">
                  <c:v>94.740300000000005</c:v>
                </c:pt>
                <c:pt idx="14">
                  <c:v>94.740300000000005</c:v>
                </c:pt>
                <c:pt idx="15">
                  <c:v>94.740300000000005</c:v>
                </c:pt>
                <c:pt idx="16">
                  <c:v>94.740300000000005</c:v>
                </c:pt>
                <c:pt idx="17">
                  <c:v>94.740300000000005</c:v>
                </c:pt>
                <c:pt idx="18">
                  <c:v>94.740300000000005</c:v>
                </c:pt>
                <c:pt idx="19">
                  <c:v>94.740300000000005</c:v>
                </c:pt>
                <c:pt idx="20">
                  <c:v>94.740300000000005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02-4F5F-ABFC-66AB2F132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24128"/>
        <c:axId val="2108824960"/>
      </c:scatterChart>
      <c:valAx>
        <c:axId val="2108824128"/>
        <c:scaling>
          <c:orientation val="minMax"/>
          <c:max val="44000"/>
          <c:min val="39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6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24960"/>
        <c:crosses val="autoZero"/>
        <c:crossBetween val="midCat"/>
      </c:valAx>
      <c:valAx>
        <c:axId val="2108824960"/>
        <c:scaling>
          <c:orientation val="minMax"/>
          <c:min val="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2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155575</xdr:colOff>
      <xdr:row>0</xdr:row>
      <xdr:rowOff>0</xdr:rowOff>
    </xdr:from>
    <xdr:to>
      <xdr:col>15</xdr:col>
      <xdr:colOff>460375</xdr:colOff>
      <xdr:row>77</xdr:row>
      <xdr:rowOff>165100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9E623AB-2491-4471-A975-EB384E249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64477</xdr:colOff>
      <xdr:row>2</xdr:row>
      <xdr:rowOff>180242</xdr:rowOff>
    </xdr:from>
    <xdr:to>
      <xdr:col>4</xdr:col>
      <xdr:colOff>531202</xdr:colOff>
      <xdr:row>17</xdr:row>
      <xdr:rowOff>12821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53A5B10-E9DB-4866-8868-3ED0EFC94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428625</xdr:colOff>
      <xdr:row>2</xdr:row>
      <xdr:rowOff>28575</xdr:rowOff>
    </xdr:from>
    <xdr:to>
      <xdr:col>9</xdr:col>
      <xdr:colOff>438150</xdr:colOff>
      <xdr:row>16</xdr:row>
      <xdr:rowOff>42862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04394EA-7AD4-498C-8469-0490777E8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14</xdr:col>
      <xdr:colOff>466725</xdr:colOff>
      <xdr:row>16</xdr:row>
      <xdr:rowOff>14287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4F01E97-949D-4A4D-828A-638343490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428625</xdr:colOff>
      <xdr:row>2</xdr:row>
      <xdr:rowOff>0</xdr:rowOff>
    </xdr:from>
    <xdr:to>
      <xdr:col>19</xdr:col>
      <xdr:colOff>285750</xdr:colOff>
      <xdr:row>16</xdr:row>
      <xdr:rowOff>14287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11F8329-4F3B-4F74-8E2B-DC2683F63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cia Pollicino" refreshedDate="44340.488611458335" createdVersion="7" refreshedVersion="7" minRefreshableVersion="3" recordCount="714" xr:uid="{06D9BA20-CD76-40F6-AA3C-82B0C55A1A43}">
  <cacheSource type="worksheet">
    <worksheetSource ref="A1:H708" sheet="PIEZOMETRIE"/>
  </cacheSource>
  <cacheFields count="10">
    <cacheField name="PROVINCIA" numFmtId="0">
      <sharedItems/>
    </cacheField>
    <cacheField name="COMUNE" numFmtId="0">
      <sharedItems/>
    </cacheField>
    <cacheField name="CODICE PUNTO" numFmtId="0">
      <sharedItems count="7">
        <s v="PO018032NR0001"/>
        <s v="PO018047NR0001"/>
        <s v="PO0180490U0003"/>
        <s v="PO0181150U0006"/>
        <s v="PO0181180U0019"/>
        <s v="PO0181220U0001"/>
        <s v="PO0181550U0001"/>
      </sharedItems>
    </cacheField>
    <cacheField name="DATA" numFmtId="167">
      <sharedItems containsSemiMixedTypes="0" containsNonDate="0" containsDate="1" containsString="0" minDate="2008-01-21T00:00:00" maxDate="2021-04-02T00:00:00" count="473">
        <d v="2010-08-18T00:00:00"/>
        <d v="2010-10-28T00:00:00"/>
        <d v="2010-11-30T00:00:00"/>
        <d v="2011-04-27T00:00:00"/>
        <d v="2011-11-14T00:00:00"/>
        <d v="2012-03-06T00:00:00"/>
        <d v="2012-05-18T00:00:00"/>
        <d v="2012-11-30T00:00:00"/>
        <d v="2013-02-18T00:00:00"/>
        <d v="2013-05-21T00:00:00"/>
        <d v="2013-08-30T00:00:00"/>
        <d v="2013-10-30T00:00:00"/>
        <d v="2014-02-26T00:00:00"/>
        <d v="2014-04-29T00:00:00"/>
        <d v="2014-08-27T00:00:00"/>
        <d v="2014-10-29T00:00:00"/>
        <d v="2015-02-27T00:00:00"/>
        <d v="2015-05-04T00:00:00"/>
        <d v="2015-07-29T00:00:00"/>
        <d v="2015-11-09T00:00:00"/>
        <d v="2016-03-01T00:00:00"/>
        <d v="2016-04-18T00:00:00"/>
        <d v="2016-05-05T00:00:00"/>
        <d v="2016-06-22T00:00:00"/>
        <d v="2016-07-21T00:00:00"/>
        <d v="2016-08-10T00:00:00"/>
        <d v="2016-09-15T00:00:00"/>
        <d v="2016-10-13T00:00:00"/>
        <d v="2016-11-03T00:00:00"/>
        <d v="2016-12-20T00:00:00"/>
        <d v="2017-01-31T00:00:00"/>
        <d v="2017-02-23T00:00:00"/>
        <d v="2017-03-23T00:00:00"/>
        <d v="2017-04-13T00:00:00"/>
        <d v="2017-05-04T00:00:00"/>
        <d v="2017-06-29T00:00:00"/>
        <d v="2017-07-27T00:00:00"/>
        <d v="2017-08-17T00:00:00"/>
        <d v="2017-09-27T00:00:00"/>
        <d v="2017-10-18T00:00:00"/>
        <d v="2017-11-07T00:00:00"/>
        <d v="2017-12-20T00:00:00"/>
        <d v="2018-01-31T00:00:00"/>
        <d v="2018-02-20T00:00:00"/>
        <d v="2018-03-23T00:00:00"/>
        <d v="2018-05-08T00:00:00"/>
        <d v="2018-07-05T00:00:00"/>
        <d v="2018-08-23T00:00:00"/>
        <d v="2018-10-04T00:00:00"/>
        <d v="2018-12-05T00:00:00"/>
        <d v="2019-01-23T00:00:00"/>
        <d v="2019-02-19T00:00:00"/>
        <d v="2019-03-26T00:00:00"/>
        <d v="2019-05-09T00:00:00"/>
        <d v="2019-07-25T00:00:00"/>
        <d v="2019-08-28T00:00:00"/>
        <d v="2019-10-03T00:00:00"/>
        <d v="2019-12-19T00:00:00"/>
        <d v="2020-06-23T00:00:00"/>
        <d v="2020-07-16T00:00:00"/>
        <d v="2020-08-25T00:00:00"/>
        <d v="2020-11-03T00:00:00"/>
        <d v="2020-12-22T00:00:00"/>
        <d v="2008-01-21T00:00:00"/>
        <d v="2008-02-18T00:00:00"/>
        <d v="2008-03-17T00:00:00"/>
        <d v="2008-04-21T00:00:00"/>
        <d v="2008-05-05T00:00:00"/>
        <d v="2008-06-20T00:00:00"/>
        <d v="2008-07-14T00:00:00"/>
        <d v="2008-08-22T00:00:00"/>
        <d v="2008-09-20T00:00:00"/>
        <d v="2008-10-20T00:00:00"/>
        <d v="2009-01-19T00:00:00"/>
        <d v="2009-02-20T00:00:00"/>
        <d v="2009-10-28T00:00:00"/>
        <d v="2010-02-15T00:00:00"/>
        <d v="2010-05-10T00:00:00"/>
        <d v="2010-08-23T00:00:00"/>
        <d v="2010-11-16T00:00:00"/>
        <d v="2011-01-03T00:00:00"/>
        <d v="2011-03-21T00:00:00"/>
        <d v="2011-09-30T00:00:00"/>
        <d v="2011-10-01T00:00:00"/>
        <d v="2011-11-15T00:00:00"/>
        <d v="2012-03-26T00:00:00"/>
        <d v="2012-08-21T00:00:00"/>
        <d v="2012-11-12T00:00:00"/>
        <d v="2013-08-20T00:00:00"/>
        <d v="2015-06-04T00:00:00"/>
        <d v="2015-11-10T00:00:00"/>
        <d v="2016-02-08T00:00:00"/>
        <d v="2016-03-04T00:00:00"/>
        <d v="2016-04-05T00:00:00"/>
        <d v="2016-05-09T00:00:00"/>
        <d v="2016-06-01T00:00:00"/>
        <d v="2016-07-05T00:00:00"/>
        <d v="2016-08-02T00:00:00"/>
        <d v="2016-09-06T00:00:00"/>
        <d v="2016-10-04T00:00:00"/>
        <d v="2016-12-06T00:00:00"/>
        <d v="2017-01-04T00:00:00"/>
        <d v="2017-02-01T00:00:00"/>
        <d v="2017-03-01T00:00:00"/>
        <d v="2017-04-04T00:00:00"/>
        <d v="2017-06-01T00:00:00"/>
        <d v="2017-07-04T00:00:00"/>
        <d v="2017-08-01T00:00:00"/>
        <d v="2017-09-06T00:00:00"/>
        <d v="2017-10-03T00:00:00"/>
        <d v="2017-11-08T00:00:00"/>
        <d v="2017-12-05T00:00:00"/>
        <d v="2018-01-09T00:00:00"/>
        <d v="2018-02-01T00:00:00"/>
        <d v="2018-03-01T00:00:00"/>
        <d v="2018-04-01T00:00:00"/>
        <d v="2018-05-03T00:00:00"/>
        <d v="2018-06-01T00:00:00"/>
        <d v="2018-08-01T00:00:00"/>
        <d v="2018-09-04T00:00:00"/>
        <d v="2018-11-01T00:00:00"/>
        <d v="2018-12-04T00:00:00"/>
        <d v="2019-01-02T00:00:00"/>
        <d v="2019-02-01T00:00:00"/>
        <d v="2019-03-05T00:00:00"/>
        <d v="2019-04-02T00:00:00"/>
        <d v="2019-06-04T00:00:00"/>
        <d v="2019-07-03T00:00:00"/>
        <d v="2019-08-22T00:00:00"/>
        <d v="2019-09-03T00:00:00"/>
        <d v="2019-11-05T00:00:00"/>
        <d v="2019-12-04T00:00:00"/>
        <d v="2020-01-08T00:00:00"/>
        <d v="2020-03-11T00:00:00"/>
        <d v="2020-04-04T00:00:00"/>
        <d v="2020-05-06T00:00:00"/>
        <d v="2020-06-03T00:00:00"/>
        <d v="2020-07-01T00:00:00"/>
        <d v="2020-08-04T00:00:00"/>
        <d v="2020-09-01T00:00:00"/>
        <d v="2020-10-05T00:00:00"/>
        <d v="2020-12-03T00:00:00"/>
        <d v="2021-01-04T00:00:00"/>
        <d v="2021-02-03T00:00:00"/>
        <d v="2021-03-04T00:00:00"/>
        <d v="2021-04-01T00:00:00"/>
        <d v="2008-01-25T00:00:00"/>
        <d v="2008-02-20T00:00:00"/>
        <d v="2008-04-23T00:00:00"/>
        <d v="2008-05-20T00:00:00"/>
        <d v="2008-06-26T00:00:00"/>
        <d v="2008-07-21T00:00:00"/>
        <d v="2008-08-29T00:00:00"/>
        <d v="2008-09-22T00:00:00"/>
        <d v="2008-11-25T00:00:00"/>
        <d v="2008-12-19T00:00:00"/>
        <d v="2009-01-22T00:00:00"/>
        <d v="2009-02-17T00:00:00"/>
        <d v="2009-03-18T00:00:00"/>
        <d v="2009-05-22T00:00:00"/>
        <d v="2009-06-23T00:00:00"/>
        <d v="2009-07-15T00:00:00"/>
        <d v="2009-08-18T00:00:00"/>
        <d v="2009-09-15T00:00:00"/>
        <d v="2009-10-20T00:00:00"/>
        <d v="2009-11-24T00:00:00"/>
        <d v="2009-12-21T00:00:00"/>
        <d v="2010-01-28T00:00:00"/>
        <d v="2010-02-25T00:00:00"/>
        <d v="2010-04-12T00:00:00"/>
        <d v="2010-05-24T00:00:00"/>
        <d v="2010-06-22T00:00:00"/>
        <d v="2010-07-15T00:00:00"/>
        <d v="2010-08-06T00:00:00"/>
        <d v="2010-09-17T00:00:00"/>
        <d v="2010-10-12T00:00:00"/>
        <d v="2010-11-09T00:00:00"/>
        <d v="2010-12-27T00:00:00"/>
        <d v="2011-01-12T00:00:00"/>
        <d v="2011-02-02T00:00:00"/>
        <d v="2011-03-11T00:00:00"/>
        <d v="2011-04-05T00:00:00"/>
        <d v="2011-05-24T00:00:00"/>
        <d v="2011-06-15T00:00:00"/>
        <d v="2011-07-11T00:00:00"/>
        <d v="2011-08-02T00:00:00"/>
        <d v="2011-09-16T00:00:00"/>
        <d v="2011-10-12T00:00:00"/>
        <d v="2011-11-24T00:00:00"/>
        <d v="2011-12-16T00:00:00"/>
        <d v="2012-01-12T00:00:00"/>
        <d v="2012-02-29T00:00:00"/>
        <d v="2012-03-16T00:00:00"/>
        <d v="2012-04-20T00:00:00"/>
        <d v="2012-05-09T00:00:00"/>
        <d v="2012-06-19T00:00:00"/>
        <d v="2012-07-19T00:00:00"/>
        <d v="2012-08-28T00:00:00"/>
        <d v="2012-09-25T00:00:00"/>
        <d v="2012-10-19T00:00:00"/>
        <d v="2012-11-23T00:00:00"/>
        <d v="2012-12-12T00:00:00"/>
        <d v="2013-01-29T00:00:00"/>
        <d v="2013-02-25T00:00:00"/>
        <d v="2013-03-26T00:00:00"/>
        <d v="2013-04-24T00:00:00"/>
        <d v="2013-05-28T00:00:00"/>
        <d v="2013-06-14T00:00:00"/>
        <d v="2013-07-11T00:00:00"/>
        <d v="2013-09-18T00:00:00"/>
        <d v="2013-10-16T00:00:00"/>
        <d v="2013-11-21T00:00:00"/>
        <d v="2013-12-18T00:00:00"/>
        <d v="2014-01-29T00:00:00"/>
        <d v="2014-02-24T00:00:00"/>
        <d v="2014-03-26T00:00:00"/>
        <d v="2014-04-14T00:00:00"/>
        <d v="2014-05-26T00:00:00"/>
        <d v="2014-06-16T00:00:00"/>
        <d v="2014-07-16T00:00:00"/>
        <d v="2014-08-26T00:00:00"/>
        <d v="2014-09-15T00:00:00"/>
        <d v="2014-10-20T00:00:00"/>
        <d v="2014-11-24T00:00:00"/>
        <d v="2014-12-16T00:00:00"/>
        <d v="2015-01-22T00:00:00"/>
        <d v="2015-02-12T00:00:00"/>
        <d v="2015-03-12T00:00:00"/>
        <d v="2015-04-08T00:00:00"/>
        <d v="2015-05-21T00:00:00"/>
        <d v="2015-06-24T00:00:00"/>
        <d v="2015-07-21T00:00:00"/>
        <d v="2015-08-20T00:00:00"/>
        <d v="2015-09-14T00:00:00"/>
        <d v="2015-10-08T00:00:00"/>
        <d v="2015-11-23T00:00:00"/>
        <d v="2015-12-02T00:00:00"/>
        <d v="2016-01-26T00:00:00"/>
        <d v="2016-02-24T00:00:00"/>
        <d v="2016-03-30T00:00:00"/>
        <d v="2016-04-26T00:00:00"/>
        <d v="2016-05-01T00:00:00"/>
        <d v="2016-06-29T00:00:00"/>
        <d v="2016-07-20T00:00:00"/>
        <d v="2016-08-24T00:00:00"/>
        <d v="2016-09-23T00:00:00"/>
        <d v="2016-10-25T00:00:00"/>
        <d v="2016-11-17T00:00:00"/>
        <d v="2016-12-15T00:00:00"/>
        <d v="2017-01-23T00:00:00"/>
        <d v="2017-02-21T00:00:00"/>
        <d v="2017-04-21T00:00:00"/>
        <d v="2017-05-22T00:00:00"/>
        <d v="2017-06-28T00:00:00"/>
        <d v="2017-07-25T00:00:00"/>
        <d v="2017-08-28T00:00:00"/>
        <d v="2017-09-25T00:00:00"/>
        <d v="2017-10-23T00:00:00"/>
        <d v="2017-11-21T00:00:00"/>
        <d v="2018-01-23T00:00:00"/>
        <d v="2018-02-26T00:00:00"/>
        <d v="2018-03-26T00:00:00"/>
        <d v="2018-04-23T00:00:00"/>
        <d v="2018-05-22T00:00:00"/>
        <d v="2018-07-18T00:00:00"/>
        <d v="2018-08-27T00:00:00"/>
        <d v="2018-09-24T00:00:00"/>
        <d v="2018-10-30T00:00:00"/>
        <d v="2018-12-20T00:00:00"/>
        <d v="2019-01-28T00:00:00"/>
        <d v="2019-02-28T00:00:00"/>
        <d v="2019-03-21T00:00:00"/>
        <d v="2019-04-19T00:00:00"/>
        <d v="2019-05-21T00:00:00"/>
        <d v="2019-10-29T00:00:00"/>
        <d v="2009-02-23T00:00:00"/>
        <d v="2009-03-25T00:00:00"/>
        <d v="2009-07-21T00:00:00"/>
        <d v="2009-08-26T00:00:00"/>
        <d v="2009-09-23T00:00:00"/>
        <d v="2009-10-21T00:00:00"/>
        <d v="2009-11-20T00:00:00"/>
        <d v="2009-12-28T00:00:00"/>
        <d v="2011-01-19T00:00:00"/>
        <d v="2011-02-14T00:00:00"/>
        <d v="2011-03-14T00:00:00"/>
        <d v="2011-04-11T00:00:00"/>
        <d v="2011-05-10T00:00:00"/>
        <d v="2011-06-20T00:00:00"/>
        <d v="2011-10-27T00:00:00"/>
        <d v="2012-04-11T00:00:00"/>
        <d v="2012-05-07T00:00:00"/>
        <d v="2012-06-11T00:00:00"/>
        <d v="2012-07-05T00:00:00"/>
        <d v="2012-08-07T00:00:00"/>
        <d v="2012-09-10T00:00:00"/>
        <d v="2012-10-29T00:00:00"/>
        <d v="2012-11-26T00:00:00"/>
        <d v="2012-12-19T00:00:00"/>
        <d v="2013-01-14T00:00:00"/>
        <d v="2013-02-04T00:00:00"/>
        <d v="2013-03-13T00:00:00"/>
        <d v="2013-05-09T00:00:00"/>
        <d v="2013-06-10T00:00:00"/>
        <d v="2013-07-15T00:00:00"/>
        <d v="2013-10-17T00:00:00"/>
        <d v="2013-11-11T00:00:00"/>
        <d v="2013-12-02T00:00:00"/>
        <d v="2014-01-15T00:00:00"/>
        <d v="2014-02-04T00:00:00"/>
        <d v="2014-03-05T00:00:00"/>
        <d v="2014-04-01T00:00:00"/>
        <d v="2014-05-29T00:00:00"/>
        <d v="2014-06-11T00:00:00"/>
        <d v="2014-07-08T00:00:00"/>
        <d v="2014-08-04T00:00:00"/>
        <d v="2014-09-08T00:00:00"/>
        <d v="2014-10-06T00:00:00"/>
        <d v="2014-11-20T00:00:00"/>
        <d v="2014-12-11T00:00:00"/>
        <d v="2015-01-27T00:00:00"/>
        <d v="2015-02-20T00:00:00"/>
        <d v="2015-03-23T00:00:00"/>
        <d v="2015-04-22T00:00:00"/>
        <d v="2015-05-28T00:00:00"/>
        <d v="2015-06-29T00:00:00"/>
        <d v="2015-07-20T00:00:00"/>
        <d v="2015-09-21T00:00:00"/>
        <d v="2015-10-20T00:00:00"/>
        <d v="2015-11-26T00:00:00"/>
        <d v="2015-12-14T00:00:00"/>
        <d v="2016-02-17T00:00:00"/>
        <d v="2016-03-22T00:00:00"/>
        <d v="2016-04-15T00:00:00"/>
        <d v="2016-05-25T00:00:00"/>
        <d v="2016-11-24T00:00:00"/>
        <d v="2017-05-25T00:00:00"/>
        <d v="2017-11-20T00:00:00"/>
        <d v="2018-01-30T00:00:00"/>
        <d v="2018-04-20T00:00:00"/>
        <d v="2018-05-24T00:00:00"/>
        <d v="2018-06-26T00:00:00"/>
        <d v="2018-07-31T00:00:00"/>
        <d v="2018-09-26T00:00:00"/>
        <d v="2018-11-08T00:00:00"/>
        <d v="2019-09-24T00:00:00"/>
        <d v="2019-11-06T00:00:00"/>
        <d v="2020-01-29T00:00:00"/>
        <d v="2020-09-25T00:00:00"/>
        <d v="2020-10-27T00:00:00"/>
        <d v="2021-01-27T00:00:00"/>
        <d v="2021-02-23T00:00:00"/>
        <d v="2008-01-31T00:00:00"/>
        <d v="2008-02-28T00:00:00"/>
        <d v="2008-03-27T00:00:00"/>
        <d v="2008-04-24T00:00:00"/>
        <d v="2008-05-23T00:00:00"/>
        <d v="2008-07-24T00:00:00"/>
        <d v="2008-08-28T00:00:00"/>
        <d v="2008-09-25T00:00:00"/>
        <d v="2008-10-21T00:00:00"/>
        <d v="2008-12-01T00:00:00"/>
        <d v="2009-01-29T00:00:00"/>
        <d v="2009-03-26T00:00:00"/>
        <d v="2009-04-23T00:00:00"/>
        <d v="2009-05-25T00:00:00"/>
        <d v="2009-06-29T00:00:00"/>
        <d v="2009-07-27T00:00:00"/>
        <d v="2009-09-28T00:00:00"/>
        <d v="2009-10-30T00:00:00"/>
        <d v="2010-01-27T00:00:00"/>
        <d v="2010-02-22T00:00:00"/>
        <d v="2010-03-29T00:00:00"/>
        <d v="2010-04-21T00:00:00"/>
        <d v="2010-05-25T00:00:00"/>
        <d v="2010-06-29T00:00:00"/>
        <d v="2010-07-28T00:00:00"/>
        <d v="2010-08-12T00:00:00"/>
        <d v="2010-09-21T00:00:00"/>
        <d v="2010-10-19T00:00:00"/>
        <d v="2010-11-25T00:00:00"/>
        <d v="2010-12-21T00:00:00"/>
        <d v="2011-01-18T00:00:00"/>
        <d v="2011-02-11T00:00:00"/>
        <d v="2011-03-15T00:00:00"/>
        <d v="2011-04-12T00:00:00"/>
        <d v="2011-05-19T00:00:00"/>
        <d v="2011-06-22T00:00:00"/>
        <d v="2011-07-19T00:00:00"/>
        <d v="2011-08-29T00:00:00"/>
        <d v="2011-09-27T00:00:00"/>
        <d v="2011-10-26T00:00:00"/>
        <d v="2011-11-29T00:00:00"/>
        <d v="2011-12-13T00:00:00"/>
        <d v="2012-01-23T00:00:00"/>
        <d v="2012-02-16T00:00:00"/>
        <d v="2012-03-09T00:00:00"/>
        <d v="2012-04-12T00:00:00"/>
        <d v="2012-05-16T00:00:00"/>
        <d v="2012-06-07T00:00:00"/>
        <d v="2012-07-04T00:00:00"/>
        <d v="2012-08-10T00:00:00"/>
        <d v="2012-09-11T00:00:00"/>
        <d v="2012-10-30T00:00:00"/>
        <d v="2012-11-27T00:00:00"/>
        <d v="2012-12-20T00:00:00"/>
        <d v="2013-01-15T00:00:00"/>
        <d v="2013-02-08T00:00:00"/>
        <d v="2013-03-15T00:00:00"/>
        <d v="2013-04-19T00:00:00"/>
        <d v="2013-05-10T00:00:00"/>
        <d v="2013-06-06T00:00:00"/>
        <d v="2013-09-23T00:00:00"/>
        <d v="2013-11-20T00:00:00"/>
        <d v="2013-12-04T00:00:00"/>
        <d v="2014-01-16T00:00:00"/>
        <d v="2014-02-13T00:00:00"/>
        <d v="2014-03-11T00:00:00"/>
        <d v="2014-04-03T00:00:00"/>
        <d v="2014-05-01T00:00:00"/>
        <d v="2014-06-18T00:00:00"/>
        <d v="2014-07-10T00:00:00"/>
        <d v="2014-08-12T00:00:00"/>
        <d v="2014-09-10T00:00:00"/>
        <d v="2014-10-08T00:00:00"/>
        <d v="2014-11-07T00:00:00"/>
        <d v="2014-12-05T00:00:00"/>
        <d v="2015-01-29T00:00:00"/>
        <d v="2015-02-25T00:00:00"/>
        <d v="2015-03-16T00:00:00"/>
        <d v="2015-04-21T00:00:00"/>
        <d v="2015-06-30T00:00:00"/>
        <d v="2015-10-15T00:00:00"/>
        <d v="2015-12-17T00:00:00"/>
        <d v="2016-01-27T00:00:00"/>
        <d v="2016-02-25T00:00:00"/>
        <d v="2016-03-31T00:00:00"/>
        <d v="2016-05-19T00:00:00"/>
        <d v="2017-05-29T00:00:00"/>
        <d v="2014-10-21T00:00:00"/>
        <d v="2016-02-16T00:00:00"/>
        <d v="2016-08-09T00:00:00"/>
        <d v="2017-08-16T00:00:00"/>
        <d v="2008-01-29T00:00:00"/>
        <d v="2008-02-26T00:00:00"/>
        <d v="2008-03-18T00:00:00"/>
        <d v="2008-04-22T00:00:00"/>
        <d v="2008-05-27T00:00:00"/>
        <d v="2008-06-24T00:00:00"/>
        <d v="2008-07-22T00:00:00"/>
        <d v="2008-08-26T00:00:00"/>
        <d v="2008-10-28T00:00:00"/>
        <d v="2008-12-30T00:00:00"/>
        <d v="2009-04-28T00:00:00"/>
        <d v="2009-05-26T00:00:00"/>
        <d v="2010-01-26T00:00:00"/>
        <d v="2010-02-19T00:00:00"/>
        <d v="2010-03-24T00:00:00"/>
        <d v="2010-04-19T00:00:00"/>
        <d v="2010-05-21T00:00:00"/>
        <d v="2010-06-25T00:00:00"/>
        <d v="2010-07-26T00:00:00"/>
        <d v="2010-10-20T00:00:00"/>
        <d v="2010-11-19T00:00:00"/>
        <d v="2010-12-17T00:00:00"/>
        <d v="2011-07-18T00:00:00"/>
        <d v="2011-08-09T00:00:00"/>
        <d v="2011-09-26T00:00:00"/>
        <d v="2011-11-28T00:00:00"/>
        <d v="2011-12-12T00:00:00"/>
        <d v="2012-01-19T00:00:00"/>
        <d v="2012-02-15T00:00:00"/>
        <d v="2012-03-07T00:00:00"/>
      </sharedItems>
      <fieldGroup par="9" base="3">
        <rangePr groupBy="months" startDate="2008-01-21T00:00:00" endDate="2021-04-02T00:00:00"/>
        <groupItems count="14">
          <s v="&lt;21/01/200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4/2021"/>
        </groupItems>
      </fieldGroup>
    </cacheField>
    <cacheField name="Qr[m s.l.m.]" numFmtId="0">
      <sharedItems containsSemiMixedTypes="0" containsString="0" containsNumber="1" minValue="67.287000000000006" maxValue="151.09"/>
    </cacheField>
    <cacheField name="DESCRIZIONE" numFmtId="0">
      <sharedItems/>
    </cacheField>
    <cacheField name="MISURA SOGGIACENZA [m]" numFmtId="0">
      <sharedItems containsSemiMixedTypes="0" containsString="0" containsNumber="1" minValue="0.9" maxValue="13.14"/>
    </cacheField>
    <cacheField name="PIEZOMETRIA [m s.l.m.]" numFmtId="0">
      <sharedItems containsSemiMixedTypes="0" containsString="0" containsNumber="1" minValue="57.079000000000001" maxValue="145.41"/>
    </cacheField>
    <cacheField name="Trimestri" numFmtId="0" databaseField="0">
      <fieldGroup base="3">
        <rangePr groupBy="quarters" startDate="2008-01-21T00:00:00" endDate="2021-04-02T00:00:00"/>
        <groupItems count="6">
          <s v="&lt;21/01/2008"/>
          <s v="Trim1"/>
          <s v="Trim2"/>
          <s v="Trim3"/>
          <s v="Trim4"/>
          <s v="&gt;02/04/2021"/>
        </groupItems>
      </fieldGroup>
    </cacheField>
    <cacheField name="Anni" numFmtId="0" databaseField="0">
      <fieldGroup base="3">
        <rangePr groupBy="years" startDate="2008-01-21T00:00:00" endDate="2021-04-02T00:00:00"/>
        <groupItems count="16">
          <s v="&lt;21/01/2008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02/04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 Barbieri" refreshedDate="44351.461060416666" createdVersion="7" refreshedVersion="7" minRefreshableVersion="3" recordCount="568" xr:uid="{9477AC8B-C307-4D83-9170-8899F64F6F01}">
  <cacheSource type="worksheet">
    <worksheetSource ref="C1:H536" sheet="Completezza"/>
  </cacheSource>
  <cacheFields count="8">
    <cacheField name="CODICE PUNTO" numFmtId="0">
      <sharedItems count="7">
        <s v="PO018032NR0001"/>
        <s v="PO018047NR0001"/>
        <s v="PO0180490U0003"/>
        <s v="PO0181150U0006"/>
        <s v="PO0181180U0019"/>
        <s v="PO0181220U0001"/>
        <s v="PO0181550U0001"/>
      </sharedItems>
    </cacheField>
    <cacheField name="DATA" numFmtId="167">
      <sharedItems containsSemiMixedTypes="0" containsNonDate="0" containsDate="1" containsString="0" minDate="2011-01-03T00:00:00" maxDate="2020-12-23T00:00:00" count="351">
        <d v="2011-04-27T00:00:00"/>
        <d v="2011-11-14T00:00:00"/>
        <d v="2012-03-06T00:00:00"/>
        <d v="2012-05-18T00:00:00"/>
        <d v="2012-11-30T00:00:00"/>
        <d v="2013-02-18T00:00:00"/>
        <d v="2013-05-21T00:00:00"/>
        <d v="2013-08-30T00:00:00"/>
        <d v="2013-10-30T00:00:00"/>
        <d v="2014-02-26T00:00:00"/>
        <d v="2014-04-29T00:00:00"/>
        <d v="2014-08-27T00:00:00"/>
        <d v="2014-10-29T00:00:00"/>
        <d v="2015-02-27T00:00:00"/>
        <d v="2015-05-04T00:00:00"/>
        <d v="2015-07-29T00:00:00"/>
        <d v="2015-11-09T00:00:00"/>
        <d v="2016-03-01T00:00:00"/>
        <d v="2016-04-18T00:00:00"/>
        <d v="2016-05-05T00:00:00"/>
        <d v="2016-06-22T00:00:00"/>
        <d v="2016-07-21T00:00:00"/>
        <d v="2016-08-10T00:00:00"/>
        <d v="2016-09-15T00:00:00"/>
        <d v="2016-10-13T00:00:00"/>
        <d v="2016-11-03T00:00:00"/>
        <d v="2016-12-20T00:00:00"/>
        <d v="2017-01-31T00:00:00"/>
        <d v="2017-02-23T00:00:00"/>
        <d v="2017-03-23T00:00:00"/>
        <d v="2017-04-13T00:00:00"/>
        <d v="2017-05-04T00:00:00"/>
        <d v="2017-06-29T00:00:00"/>
        <d v="2017-07-27T00:00:00"/>
        <d v="2017-08-17T00:00:00"/>
        <d v="2017-09-27T00:00:00"/>
        <d v="2017-10-18T00:00:00"/>
        <d v="2017-11-07T00:00:00"/>
        <d v="2017-12-20T00:00:00"/>
        <d v="2018-01-31T00:00:00"/>
        <d v="2018-02-20T00:00:00"/>
        <d v="2018-03-23T00:00:00"/>
        <d v="2018-05-08T00:00:00"/>
        <d v="2018-07-05T00:00:00"/>
        <d v="2018-08-23T00:00:00"/>
        <d v="2018-10-04T00:00:00"/>
        <d v="2018-12-05T00:00:00"/>
        <d v="2019-01-23T00:00:00"/>
        <d v="2019-02-19T00:00:00"/>
        <d v="2019-03-26T00:00:00"/>
        <d v="2019-05-09T00:00:00"/>
        <d v="2019-07-25T00:00:00"/>
        <d v="2019-08-28T00:00:00"/>
        <d v="2019-10-03T00:00:00"/>
        <d v="2019-12-19T00:00:00"/>
        <d v="2020-06-23T00:00:00"/>
        <d v="2020-07-16T00:00:00"/>
        <d v="2020-08-25T00:00:00"/>
        <d v="2020-11-03T00:00:00"/>
        <d v="2020-12-22T00:00:00"/>
        <d v="2011-01-03T00:00:00"/>
        <d v="2011-03-21T00:00:00"/>
        <d v="2011-09-30T00:00:00"/>
        <d v="2011-10-01T00:00:00"/>
        <d v="2011-11-15T00:00:00"/>
        <d v="2012-03-26T00:00:00"/>
        <d v="2012-08-21T00:00:00"/>
        <d v="2012-11-12T00:00:00"/>
        <d v="2013-08-20T00:00:00"/>
        <d v="2015-06-04T00:00:00"/>
        <d v="2015-11-10T00:00:00"/>
        <d v="2016-02-08T00:00:00"/>
        <d v="2016-03-04T00:00:00"/>
        <d v="2016-04-05T00:00:00"/>
        <d v="2016-05-09T00:00:00"/>
        <d v="2016-06-01T00:00:00"/>
        <d v="2016-07-05T00:00:00"/>
        <d v="2016-08-02T00:00:00"/>
        <d v="2016-09-06T00:00:00"/>
        <d v="2016-10-04T00:00:00"/>
        <d v="2016-12-06T00:00:00"/>
        <d v="2017-01-04T00:00:00"/>
        <d v="2017-02-01T00:00:00"/>
        <d v="2017-03-01T00:00:00"/>
        <d v="2017-04-04T00:00:00"/>
        <d v="2017-06-01T00:00:00"/>
        <d v="2017-07-04T00:00:00"/>
        <d v="2017-08-01T00:00:00"/>
        <d v="2017-09-06T00:00:00"/>
        <d v="2017-10-03T00:00:00"/>
        <d v="2017-11-08T00:00:00"/>
        <d v="2017-12-05T00:00:00"/>
        <d v="2018-01-09T00:00:00"/>
        <d v="2018-02-01T00:00:00"/>
        <d v="2018-03-01T00:00:00"/>
        <d v="2018-04-01T00:00:00"/>
        <d v="2018-05-03T00:00:00"/>
        <d v="2018-06-01T00:00:00"/>
        <d v="2018-08-01T00:00:00"/>
        <d v="2018-09-04T00:00:00"/>
        <d v="2018-11-01T00:00:00"/>
        <d v="2018-12-04T00:00:00"/>
        <d v="2019-01-02T00:00:00"/>
        <d v="2019-02-01T00:00:00"/>
        <d v="2019-03-05T00:00:00"/>
        <d v="2019-04-02T00:00:00"/>
        <d v="2019-06-04T00:00:00"/>
        <d v="2019-07-03T00:00:00"/>
        <d v="2019-08-22T00:00:00"/>
        <d v="2019-09-03T00:00:00"/>
        <d v="2019-11-05T00:00:00"/>
        <d v="2019-12-04T00:00:00"/>
        <d v="2020-01-08T00:00:00"/>
        <d v="2020-03-11T00:00:00"/>
        <d v="2020-04-04T00:00:00"/>
        <d v="2020-05-06T00:00:00"/>
        <d v="2020-06-03T00:00:00"/>
        <d v="2020-07-01T00:00:00"/>
        <d v="2020-08-04T00:00:00"/>
        <d v="2020-09-01T00:00:00"/>
        <d v="2020-10-05T00:00:00"/>
        <d v="2020-12-03T00:00:00"/>
        <d v="2011-01-12T00:00:00"/>
        <d v="2011-02-02T00:00:00"/>
        <d v="2011-03-11T00:00:00"/>
        <d v="2011-04-05T00:00:00"/>
        <d v="2011-05-24T00:00:00"/>
        <d v="2011-06-15T00:00:00"/>
        <d v="2011-07-11T00:00:00"/>
        <d v="2011-08-02T00:00:00"/>
        <d v="2011-09-16T00:00:00"/>
        <d v="2011-10-12T00:00:00"/>
        <d v="2011-11-24T00:00:00"/>
        <d v="2011-12-16T00:00:00"/>
        <d v="2012-01-12T00:00:00"/>
        <d v="2012-02-29T00:00:00"/>
        <d v="2012-03-16T00:00:00"/>
        <d v="2012-04-20T00:00:00"/>
        <d v="2012-05-09T00:00:00"/>
        <d v="2012-06-19T00:00:00"/>
        <d v="2012-07-19T00:00:00"/>
        <d v="2012-08-28T00:00:00"/>
        <d v="2012-09-25T00:00:00"/>
        <d v="2012-10-19T00:00:00"/>
        <d v="2012-11-23T00:00:00"/>
        <d v="2012-12-12T00:00:00"/>
        <d v="2013-01-29T00:00:00"/>
        <d v="2013-02-25T00:00:00"/>
        <d v="2013-03-26T00:00:00"/>
        <d v="2013-04-24T00:00:00"/>
        <d v="2013-05-28T00:00:00"/>
        <d v="2013-06-14T00:00:00"/>
        <d v="2013-07-11T00:00:00"/>
        <d v="2013-09-18T00:00:00"/>
        <d v="2013-10-16T00:00:00"/>
        <d v="2013-11-21T00:00:00"/>
        <d v="2013-12-18T00:00:00"/>
        <d v="2014-01-29T00:00:00"/>
        <d v="2014-02-24T00:00:00"/>
        <d v="2014-03-26T00:00:00"/>
        <d v="2014-04-14T00:00:00"/>
        <d v="2014-05-26T00:00:00"/>
        <d v="2014-06-16T00:00:00"/>
        <d v="2014-07-16T00:00:00"/>
        <d v="2014-08-26T00:00:00"/>
        <d v="2014-09-15T00:00:00"/>
        <d v="2014-10-20T00:00:00"/>
        <d v="2014-11-24T00:00:00"/>
        <d v="2014-12-16T00:00:00"/>
        <d v="2015-01-22T00:00:00"/>
        <d v="2015-02-12T00:00:00"/>
        <d v="2015-03-12T00:00:00"/>
        <d v="2015-04-08T00:00:00"/>
        <d v="2015-05-21T00:00:00"/>
        <d v="2015-06-24T00:00:00"/>
        <d v="2015-07-21T00:00:00"/>
        <d v="2015-08-20T00:00:00"/>
        <d v="2015-09-14T00:00:00"/>
        <d v="2015-10-08T00:00:00"/>
        <d v="2015-11-23T00:00:00"/>
        <d v="2015-12-02T00:00:00"/>
        <d v="2016-01-26T00:00:00"/>
        <d v="2016-02-24T00:00:00"/>
        <d v="2016-03-30T00:00:00"/>
        <d v="2016-04-26T00:00:00"/>
        <d v="2016-05-01T00:00:00"/>
        <d v="2016-06-29T00:00:00"/>
        <d v="2016-07-20T00:00:00"/>
        <d v="2016-08-24T00:00:00"/>
        <d v="2016-09-23T00:00:00"/>
        <d v="2016-10-25T00:00:00"/>
        <d v="2016-11-17T00:00:00"/>
        <d v="2016-12-15T00:00:00"/>
        <d v="2017-01-23T00:00:00"/>
        <d v="2017-02-21T00:00:00"/>
        <d v="2017-04-21T00:00:00"/>
        <d v="2017-05-22T00:00:00"/>
        <d v="2017-06-28T00:00:00"/>
        <d v="2017-07-25T00:00:00"/>
        <d v="2017-08-28T00:00:00"/>
        <d v="2017-09-25T00:00:00"/>
        <d v="2017-10-23T00:00:00"/>
        <d v="2017-11-21T00:00:00"/>
        <d v="2018-01-23T00:00:00"/>
        <d v="2018-02-26T00:00:00"/>
        <d v="2018-03-26T00:00:00"/>
        <d v="2018-04-23T00:00:00"/>
        <d v="2018-05-22T00:00:00"/>
        <d v="2018-07-18T00:00:00"/>
        <d v="2018-08-27T00:00:00"/>
        <d v="2018-09-24T00:00:00"/>
        <d v="2018-10-30T00:00:00"/>
        <d v="2018-12-20T00:00:00"/>
        <d v="2019-01-28T00:00:00"/>
        <d v="2019-02-28T00:00:00"/>
        <d v="2019-03-21T00:00:00"/>
        <d v="2019-04-19T00:00:00"/>
        <d v="2019-05-21T00:00:00"/>
        <d v="2019-10-29T00:00:00"/>
        <d v="2011-01-19T00:00:00"/>
        <d v="2011-02-14T00:00:00"/>
        <d v="2011-03-14T00:00:00"/>
        <d v="2011-04-11T00:00:00"/>
        <d v="2011-05-10T00:00:00"/>
        <d v="2011-06-20T00:00:00"/>
        <d v="2011-10-27T00:00:00"/>
        <d v="2012-04-11T00:00:00"/>
        <d v="2012-05-07T00:00:00"/>
        <d v="2012-06-11T00:00:00"/>
        <d v="2012-07-05T00:00:00"/>
        <d v="2012-08-07T00:00:00"/>
        <d v="2012-09-10T00:00:00"/>
        <d v="2012-10-29T00:00:00"/>
        <d v="2012-11-26T00:00:00"/>
        <d v="2012-12-19T00:00:00"/>
        <d v="2013-01-14T00:00:00"/>
        <d v="2013-02-04T00:00:00"/>
        <d v="2013-03-13T00:00:00"/>
        <d v="2013-05-09T00:00:00"/>
        <d v="2013-06-10T00:00:00"/>
        <d v="2013-07-15T00:00:00"/>
        <d v="2013-10-17T00:00:00"/>
        <d v="2013-11-11T00:00:00"/>
        <d v="2013-12-02T00:00:00"/>
        <d v="2014-01-15T00:00:00"/>
        <d v="2014-02-04T00:00:00"/>
        <d v="2014-03-05T00:00:00"/>
        <d v="2014-04-01T00:00:00"/>
        <d v="2014-05-29T00:00:00"/>
        <d v="2014-06-11T00:00:00"/>
        <d v="2014-07-08T00:00:00"/>
        <d v="2014-08-04T00:00:00"/>
        <d v="2014-09-08T00:00:00"/>
        <d v="2014-10-06T00:00:00"/>
        <d v="2014-11-20T00:00:00"/>
        <d v="2014-12-11T00:00:00"/>
        <d v="2015-01-27T00:00:00"/>
        <d v="2015-02-20T00:00:00"/>
        <d v="2015-03-23T00:00:00"/>
        <d v="2015-04-22T00:00:00"/>
        <d v="2015-05-28T00:00:00"/>
        <d v="2015-06-29T00:00:00"/>
        <d v="2015-07-20T00:00:00"/>
        <d v="2015-09-21T00:00:00"/>
        <d v="2015-10-20T00:00:00"/>
        <d v="2015-11-26T00:00:00"/>
        <d v="2015-12-14T00:00:00"/>
        <d v="2016-02-17T00:00:00"/>
        <d v="2016-03-22T00:00:00"/>
        <d v="2016-04-15T00:00:00"/>
        <d v="2016-05-25T00:00:00"/>
        <d v="2016-11-24T00:00:00"/>
        <d v="2017-05-25T00:00:00"/>
        <d v="2017-11-20T00:00:00"/>
        <d v="2018-01-30T00:00:00"/>
        <d v="2018-04-20T00:00:00"/>
        <d v="2018-05-24T00:00:00"/>
        <d v="2018-06-26T00:00:00"/>
        <d v="2018-07-31T00:00:00"/>
        <d v="2018-09-26T00:00:00"/>
        <d v="2018-11-08T00:00:00"/>
        <d v="2019-09-24T00:00:00"/>
        <d v="2019-11-06T00:00:00"/>
        <d v="2020-01-29T00:00:00"/>
        <d v="2020-09-25T00:00:00"/>
        <d v="2020-10-27T00:00:00"/>
        <d v="2011-05-19T00:00:00"/>
        <d v="2011-06-22T00:00:00"/>
        <d v="2011-07-19T00:00:00"/>
        <d v="2011-08-29T00:00:00"/>
        <d v="2011-09-27T00:00:00"/>
        <d v="2011-10-26T00:00:00"/>
        <d v="2011-11-29T00:00:00"/>
        <d v="2011-12-13T00:00:00"/>
        <d v="2012-01-23T00:00:00"/>
        <d v="2012-02-16T00:00:00"/>
        <d v="2012-03-09T00:00:00"/>
        <d v="2012-04-12T00:00:00"/>
        <d v="2012-05-16T00:00:00"/>
        <d v="2012-06-07T00:00:00"/>
        <d v="2012-07-04T00:00:00"/>
        <d v="2012-08-10T00:00:00"/>
        <d v="2012-09-11T00:00:00"/>
        <d v="2012-10-30T00:00:00"/>
        <d v="2012-11-27T00:00:00"/>
        <d v="2012-12-20T00:00:00"/>
        <d v="2013-01-15T00:00:00"/>
        <d v="2013-02-08T00:00:00"/>
        <d v="2013-03-15T00:00:00"/>
        <d v="2013-04-19T00:00:00"/>
        <d v="2013-05-10T00:00:00"/>
        <d v="2013-06-06T00:00:00"/>
        <d v="2013-09-23T00:00:00"/>
        <d v="2013-11-20T00:00:00"/>
        <d v="2013-12-04T00:00:00"/>
        <d v="2014-01-16T00:00:00"/>
        <d v="2014-02-13T00:00:00"/>
        <d v="2014-03-11T00:00:00"/>
        <d v="2014-04-03T00:00:00"/>
        <d v="2014-05-01T00:00:00"/>
        <d v="2014-06-18T00:00:00"/>
        <d v="2014-07-10T00:00:00"/>
        <d v="2014-08-12T00:00:00"/>
        <d v="2014-09-10T00:00:00"/>
        <d v="2014-10-08T00:00:00"/>
        <d v="2014-11-07T00:00:00"/>
        <d v="2014-12-05T00:00:00"/>
        <d v="2015-01-29T00:00:00"/>
        <d v="2015-02-25T00:00:00"/>
        <d v="2015-03-16T00:00:00"/>
        <d v="2015-04-21T00:00:00"/>
        <d v="2015-06-30T00:00:00"/>
        <d v="2015-10-15T00:00:00"/>
        <d v="2015-12-17T00:00:00"/>
        <d v="2016-01-27T00:00:00"/>
        <d v="2016-02-25T00:00:00"/>
        <d v="2016-03-31T00:00:00"/>
        <d v="2016-05-19T00:00:00"/>
        <d v="2017-05-29T00:00:00"/>
        <d v="2014-10-21T00:00:00"/>
        <d v="2016-02-16T00:00:00"/>
        <d v="2016-08-09T00:00:00"/>
        <d v="2017-08-16T00:00:00"/>
        <d v="2011-07-18T00:00:00"/>
        <d v="2011-08-09T00:00:00"/>
        <d v="2011-09-26T00:00:00"/>
        <d v="2011-11-28T00:00:00"/>
        <d v="2011-12-12T00:00:00"/>
        <d v="2012-01-19T00:00:00"/>
        <d v="2012-02-15T00:00:00"/>
        <d v="2012-03-07T00:00:00"/>
      </sharedItems>
      <fieldGroup par="7" base="1">
        <rangePr groupBy="months" startDate="2011-01-03T00:00:00" endDate="2020-12-23T00:00:00"/>
        <groupItems count="14">
          <s v="&lt;03/01/2011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23/12/2020"/>
        </groupItems>
      </fieldGroup>
    </cacheField>
    <cacheField name="Qr[m s.l.m.]" numFmtId="0">
      <sharedItems containsSemiMixedTypes="0" containsString="0" containsNumber="1" minValue="67.287000000000006" maxValue="151.09"/>
    </cacheField>
    <cacheField name="DESCRIZIONE" numFmtId="0">
      <sharedItems/>
    </cacheField>
    <cacheField name="MISURA SOGGIACENZA [m]" numFmtId="0">
      <sharedItems containsSemiMixedTypes="0" containsString="0" containsNumber="1" minValue="1.4" maxValue="13.14"/>
    </cacheField>
    <cacheField name="PIEZOMETRIA [m s.l.m.]" numFmtId="0">
      <sharedItems containsSemiMixedTypes="0" containsString="0" containsNumber="1" minValue="57.579000000000001" maxValue="145.41"/>
    </cacheField>
    <cacheField name="Trimestri" numFmtId="0" databaseField="0">
      <fieldGroup base="1">
        <rangePr groupBy="quarters" startDate="2011-01-03T00:00:00" endDate="2020-12-23T00:00:00"/>
        <groupItems count="6">
          <s v="&lt;03/01/2011"/>
          <s v="Trim1"/>
          <s v="Trim2"/>
          <s v="Trim3"/>
          <s v="Trim4"/>
          <s v="&gt;23/12/2020"/>
        </groupItems>
      </fieldGroup>
    </cacheField>
    <cacheField name="Anni" numFmtId="0" databaseField="0">
      <fieldGroup base="1">
        <rangePr groupBy="years" startDate="2011-01-03T00:00:00" endDate="2020-12-23T00:00:00"/>
        <groupItems count="12">
          <s v="&lt;03/01/2011"/>
          <s v="2011"/>
          <s v="2012"/>
          <s v="2013"/>
          <s v="2014"/>
          <s v="2015"/>
          <s v="2016"/>
          <s v="2017"/>
          <s v="2018"/>
          <s v="2019"/>
          <s v="2020"/>
          <s v="&gt;23/1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cia Pollicino" refreshedDate="44358.767128125" createdVersion="7" refreshedVersion="7" minRefreshableVersion="3" recordCount="621" xr:uid="{228945F5-3FED-4EEE-9707-2964D27BAB90}">
  <cacheSource type="worksheet">
    <worksheetSource ref="A1:P622" sheet="Completezza"/>
  </cacheSource>
  <cacheFields count="18">
    <cacheField name="PROVINCIA" numFmtId="0">
      <sharedItems/>
    </cacheField>
    <cacheField name="COMUNE" numFmtId="0">
      <sharedItems/>
    </cacheField>
    <cacheField name="CODICE PUNTO" numFmtId="0">
      <sharedItems count="7">
        <s v="PO018032NR0001"/>
        <s v="PO018047NR0001"/>
        <s v="PO0180490U0003"/>
        <s v="PO0181150U0006"/>
        <s v="PO0181180U0019"/>
        <s v="PO0181220U0001"/>
        <s v="PO0181550U0001"/>
      </sharedItems>
    </cacheField>
    <cacheField name="DATA" numFmtId="167">
      <sharedItems containsSemiMixedTypes="0" containsNonDate="0" containsDate="1" containsString="0" minDate="2009-01-19T00:00:00" maxDate="2019-12-20T00:00:00" count="403">
        <d v="2010-08-18T00:00:00"/>
        <d v="2010-10-28T00:00:00"/>
        <d v="2010-11-30T00:00:00"/>
        <d v="2011-04-27T00:00:00"/>
        <d v="2011-11-14T00:00:00"/>
        <d v="2012-03-06T00:00:00"/>
        <d v="2012-05-18T00:00:00"/>
        <d v="2012-11-30T00:00:00"/>
        <d v="2013-02-18T00:00:00"/>
        <d v="2013-05-21T00:00:00"/>
        <d v="2013-08-30T00:00:00"/>
        <d v="2013-10-30T00:00:00"/>
        <d v="2014-02-26T00:00:00"/>
        <d v="2014-04-29T00:00:00"/>
        <d v="2014-08-27T00:00:00"/>
        <d v="2014-10-29T00:00:00"/>
        <d v="2015-02-27T00:00:00"/>
        <d v="2015-05-04T00:00:00"/>
        <d v="2015-07-29T00:00:00"/>
        <d v="2015-11-09T00:00:00"/>
        <d v="2016-03-01T00:00:00"/>
        <d v="2016-04-18T00:00:00"/>
        <d v="2016-05-05T00:00:00"/>
        <d v="2016-06-22T00:00:00"/>
        <d v="2016-07-21T00:00:00"/>
        <d v="2016-08-10T00:00:00"/>
        <d v="2016-09-15T00:00:00"/>
        <d v="2016-10-13T00:00:00"/>
        <d v="2016-11-03T00:00:00"/>
        <d v="2016-12-20T00:00:00"/>
        <d v="2017-01-31T00:00:00"/>
        <d v="2017-02-23T00:00:00"/>
        <d v="2017-03-23T00:00:00"/>
        <d v="2017-04-13T00:00:00"/>
        <d v="2017-05-04T00:00:00"/>
        <d v="2017-06-29T00:00:00"/>
        <d v="2017-07-27T00:00:00"/>
        <d v="2017-08-17T00:00:00"/>
        <d v="2017-09-27T00:00:00"/>
        <d v="2017-10-18T00:00:00"/>
        <d v="2017-11-07T00:00:00"/>
        <d v="2017-12-20T00:00:00"/>
        <d v="2018-01-31T00:00:00"/>
        <d v="2018-02-20T00:00:00"/>
        <d v="2018-03-23T00:00:00"/>
        <d v="2018-05-08T00:00:00"/>
        <d v="2018-07-05T00:00:00"/>
        <d v="2018-08-23T00:00:00"/>
        <d v="2018-10-04T00:00:00"/>
        <d v="2018-12-05T00:00:00"/>
        <d v="2019-01-23T00:00:00"/>
        <d v="2019-02-19T00:00:00"/>
        <d v="2019-03-26T00:00:00"/>
        <d v="2019-05-09T00:00:00"/>
        <d v="2019-07-25T00:00:00"/>
        <d v="2019-08-28T00:00:00"/>
        <d v="2019-10-03T00:00:00"/>
        <d v="2019-12-19T00:00:00"/>
        <d v="2009-01-19T00:00:00"/>
        <d v="2009-02-20T00:00:00"/>
        <d v="2009-10-28T00:00:00"/>
        <d v="2010-02-15T00:00:00"/>
        <d v="2010-05-10T00:00:00"/>
        <d v="2010-08-23T00:00:00"/>
        <d v="2010-11-16T00:00:00"/>
        <d v="2011-01-03T00:00:00"/>
        <d v="2011-03-21T00:00:00"/>
        <d v="2011-09-30T00:00:00"/>
        <d v="2011-10-01T00:00:00"/>
        <d v="2011-11-15T00:00:00"/>
        <d v="2012-03-26T00:00:00"/>
        <d v="2012-08-21T00:00:00"/>
        <d v="2012-11-12T00:00:00"/>
        <d v="2013-08-20T00:00:00"/>
        <d v="2015-06-04T00:00:00"/>
        <d v="2015-11-10T00:00:00"/>
        <d v="2016-02-08T00:00:00"/>
        <d v="2016-03-04T00:00:00"/>
        <d v="2016-04-05T00:00:00"/>
        <d v="2016-05-09T00:00:00"/>
        <d v="2016-06-01T00:00:00"/>
        <d v="2016-07-05T00:00:00"/>
        <d v="2016-08-02T00:00:00"/>
        <d v="2016-09-06T00:00:00"/>
        <d v="2016-10-04T00:00:00"/>
        <d v="2016-12-06T00:00:00"/>
        <d v="2017-01-04T00:00:00"/>
        <d v="2017-02-01T00:00:00"/>
        <d v="2017-03-01T00:00:00"/>
        <d v="2017-04-04T00:00:00"/>
        <d v="2017-06-01T00:00:00"/>
        <d v="2017-07-04T00:00:00"/>
        <d v="2017-08-01T00:00:00"/>
        <d v="2017-09-06T00:00:00"/>
        <d v="2017-10-03T00:00:00"/>
        <d v="2017-11-08T00:00:00"/>
        <d v="2017-12-05T00:00:00"/>
        <d v="2018-01-09T00:00:00"/>
        <d v="2018-02-01T00:00:00"/>
        <d v="2018-03-01T00:00:00"/>
        <d v="2018-04-01T00:00:00"/>
        <d v="2018-05-03T00:00:00"/>
        <d v="2018-06-01T00:00:00"/>
        <d v="2018-08-01T00:00:00"/>
        <d v="2018-09-04T00:00:00"/>
        <d v="2018-11-01T00:00:00"/>
        <d v="2018-12-04T00:00:00"/>
        <d v="2019-01-02T00:00:00"/>
        <d v="2019-02-01T00:00:00"/>
        <d v="2019-03-05T00:00:00"/>
        <d v="2019-04-02T00:00:00"/>
        <d v="2019-06-04T00:00:00"/>
        <d v="2019-07-03T00:00:00"/>
        <d v="2019-08-22T00:00:00"/>
        <d v="2019-09-03T00:00:00"/>
        <d v="2019-11-05T00:00:00"/>
        <d v="2019-12-04T00:00:00"/>
        <d v="2009-01-22T00:00:00"/>
        <d v="2009-02-17T00:00:00"/>
        <d v="2009-03-18T00:00:00"/>
        <d v="2009-05-22T00:00:00"/>
        <d v="2009-06-23T00:00:00"/>
        <d v="2009-07-15T00:00:00"/>
        <d v="2009-08-18T00:00:00"/>
        <d v="2009-09-15T00:00:00"/>
        <d v="2009-10-20T00:00:00"/>
        <d v="2009-11-24T00:00:00"/>
        <d v="2009-12-21T00:00:00"/>
        <d v="2010-01-28T00:00:00"/>
        <d v="2010-02-25T00:00:00"/>
        <d v="2010-04-12T00:00:00"/>
        <d v="2010-05-24T00:00:00"/>
        <d v="2010-06-22T00:00:00"/>
        <d v="2010-07-15T00:00:00"/>
        <d v="2010-08-06T00:00:00"/>
        <d v="2010-09-17T00:00:00"/>
        <d v="2010-10-12T00:00:00"/>
        <d v="2010-11-09T00:00:00"/>
        <d v="2010-12-27T00:00:00"/>
        <d v="2011-01-12T00:00:00"/>
        <d v="2011-02-02T00:00:00"/>
        <d v="2011-03-11T00:00:00"/>
        <d v="2011-04-05T00:00:00"/>
        <d v="2011-05-24T00:00:00"/>
        <d v="2011-06-15T00:00:00"/>
        <d v="2011-07-11T00:00:00"/>
        <d v="2011-08-02T00:00:00"/>
        <d v="2011-09-16T00:00:00"/>
        <d v="2011-10-12T00:00:00"/>
        <d v="2011-11-24T00:00:00"/>
        <d v="2011-12-16T00:00:00"/>
        <d v="2012-01-12T00:00:00"/>
        <d v="2012-02-29T00:00:00"/>
        <d v="2012-03-16T00:00:00"/>
        <d v="2012-04-20T00:00:00"/>
        <d v="2012-05-09T00:00:00"/>
        <d v="2012-06-19T00:00:00"/>
        <d v="2012-07-19T00:00:00"/>
        <d v="2012-08-28T00:00:00"/>
        <d v="2012-09-25T00:00:00"/>
        <d v="2012-10-19T00:00:00"/>
        <d v="2012-11-23T00:00:00"/>
        <d v="2012-12-12T00:00:00"/>
        <d v="2013-01-29T00:00:00"/>
        <d v="2013-02-25T00:00:00"/>
        <d v="2013-03-26T00:00:00"/>
        <d v="2013-04-24T00:00:00"/>
        <d v="2013-05-28T00:00:00"/>
        <d v="2013-06-14T00:00:00"/>
        <d v="2013-07-11T00:00:00"/>
        <d v="2013-09-18T00:00:00"/>
        <d v="2013-10-16T00:00:00"/>
        <d v="2013-11-21T00:00:00"/>
        <d v="2013-12-18T00:00:00"/>
        <d v="2014-01-29T00:00:00"/>
        <d v="2014-02-24T00:00:00"/>
        <d v="2014-03-26T00:00:00"/>
        <d v="2014-04-14T00:00:00"/>
        <d v="2014-05-26T00:00:00"/>
        <d v="2014-06-16T00:00:00"/>
        <d v="2014-07-16T00:00:00"/>
        <d v="2014-08-26T00:00:00"/>
        <d v="2014-09-15T00:00:00"/>
        <d v="2014-10-20T00:00:00"/>
        <d v="2014-11-24T00:00:00"/>
        <d v="2014-12-16T00:00:00"/>
        <d v="2015-01-22T00:00:00"/>
        <d v="2015-02-12T00:00:00"/>
        <d v="2015-03-12T00:00:00"/>
        <d v="2015-04-08T00:00:00"/>
        <d v="2015-05-21T00:00:00"/>
        <d v="2015-06-24T00:00:00"/>
        <d v="2015-07-21T00:00:00"/>
        <d v="2015-08-20T00:00:00"/>
        <d v="2015-09-14T00:00:00"/>
        <d v="2015-10-08T00:00:00"/>
        <d v="2015-11-23T00:00:00"/>
        <d v="2015-12-02T00:00:00"/>
        <d v="2016-01-26T00:00:00"/>
        <d v="2016-02-24T00:00:00"/>
        <d v="2016-03-30T00:00:00"/>
        <d v="2016-04-26T00:00:00"/>
        <d v="2016-05-01T00:00:00"/>
        <d v="2016-06-29T00:00:00"/>
        <d v="2016-07-20T00:00:00"/>
        <d v="2016-08-24T00:00:00"/>
        <d v="2016-09-23T00:00:00"/>
        <d v="2016-10-25T00:00:00"/>
        <d v="2016-11-17T00:00:00"/>
        <d v="2016-12-15T00:00:00"/>
        <d v="2017-01-23T00:00:00"/>
        <d v="2017-02-21T00:00:00"/>
        <d v="2017-04-21T00:00:00"/>
        <d v="2017-05-22T00:00:00"/>
        <d v="2017-06-28T00:00:00"/>
        <d v="2017-07-25T00:00:00"/>
        <d v="2017-08-28T00:00:00"/>
        <d v="2017-09-25T00:00:00"/>
        <d v="2017-10-23T00:00:00"/>
        <d v="2017-11-21T00:00:00"/>
        <d v="2018-01-23T00:00:00"/>
        <d v="2018-02-26T00:00:00"/>
        <d v="2018-03-26T00:00:00"/>
        <d v="2018-04-23T00:00:00"/>
        <d v="2018-05-22T00:00:00"/>
        <d v="2018-07-18T00:00:00"/>
        <d v="2018-08-27T00:00:00"/>
        <d v="2018-09-24T00:00:00"/>
        <d v="2018-10-30T00:00:00"/>
        <d v="2018-12-20T00:00:00"/>
        <d v="2019-01-28T00:00:00"/>
        <d v="2019-02-28T00:00:00"/>
        <d v="2019-03-21T00:00:00"/>
        <d v="2019-04-19T00:00:00"/>
        <d v="2019-05-21T00:00:00"/>
        <d v="2019-10-29T00:00:00"/>
        <d v="2009-02-23T00:00:00"/>
        <d v="2009-03-25T00:00:00"/>
        <d v="2009-07-21T00:00:00"/>
        <d v="2009-08-26T00:00:00"/>
        <d v="2009-09-23T00:00:00"/>
        <d v="2009-10-21T00:00:00"/>
        <d v="2009-11-20T00:00:00"/>
        <d v="2009-12-28T00:00:00"/>
        <d v="2011-01-19T00:00:00"/>
        <d v="2011-02-14T00:00:00"/>
        <d v="2011-03-14T00:00:00"/>
        <d v="2011-04-11T00:00:00"/>
        <d v="2011-05-10T00:00:00"/>
        <d v="2011-06-20T00:00:00"/>
        <d v="2011-10-27T00:00:00"/>
        <d v="2012-04-11T00:00:00"/>
        <d v="2012-05-07T00:00:00"/>
        <d v="2012-06-11T00:00:00"/>
        <d v="2012-07-05T00:00:00"/>
        <d v="2012-08-07T00:00:00"/>
        <d v="2012-09-10T00:00:00"/>
        <d v="2012-10-29T00:00:00"/>
        <d v="2012-11-26T00:00:00"/>
        <d v="2012-12-19T00:00:00"/>
        <d v="2013-01-14T00:00:00"/>
        <d v="2013-02-04T00:00:00"/>
        <d v="2013-03-13T00:00:00"/>
        <d v="2013-05-09T00:00:00"/>
        <d v="2013-06-10T00:00:00"/>
        <d v="2013-07-15T00:00:00"/>
        <d v="2013-10-17T00:00:00"/>
        <d v="2013-11-11T00:00:00"/>
        <d v="2013-12-02T00:00:00"/>
        <d v="2014-01-15T00:00:00"/>
        <d v="2014-02-04T00:00:00"/>
        <d v="2014-03-05T00:00:00"/>
        <d v="2014-04-01T00:00:00"/>
        <d v="2014-05-29T00:00:00"/>
        <d v="2014-06-11T00:00:00"/>
        <d v="2014-07-08T00:00:00"/>
        <d v="2014-08-04T00:00:00"/>
        <d v="2014-09-08T00:00:00"/>
        <d v="2014-10-06T00:00:00"/>
        <d v="2014-11-20T00:00:00"/>
        <d v="2014-12-11T00:00:00"/>
        <d v="2015-01-27T00:00:00"/>
        <d v="2015-02-20T00:00:00"/>
        <d v="2015-03-23T00:00:00"/>
        <d v="2015-04-22T00:00:00"/>
        <d v="2015-05-28T00:00:00"/>
        <d v="2015-06-29T00:00:00"/>
        <d v="2015-07-20T00:00:00"/>
        <d v="2015-09-21T00:00:00"/>
        <d v="2015-10-20T00:00:00"/>
        <d v="2015-11-26T00:00:00"/>
        <d v="2015-12-14T00:00:00"/>
        <d v="2016-02-17T00:00:00"/>
        <d v="2016-03-22T00:00:00"/>
        <d v="2016-04-15T00:00:00"/>
        <d v="2016-05-25T00:00:00"/>
        <d v="2016-11-24T00:00:00"/>
        <d v="2017-05-25T00:00:00"/>
        <d v="2017-11-20T00:00:00"/>
        <d v="2018-01-30T00:00:00"/>
        <d v="2018-04-20T00:00:00"/>
        <d v="2018-05-24T00:00:00"/>
        <d v="2018-06-26T00:00:00"/>
        <d v="2018-07-31T00:00:00"/>
        <d v="2018-09-26T00:00:00"/>
        <d v="2018-11-08T00:00:00"/>
        <d v="2019-09-24T00:00:00"/>
        <d v="2019-11-06T00:00:00"/>
        <d v="2009-01-29T00:00:00"/>
        <d v="2009-03-26T00:00:00"/>
        <d v="2009-04-23T00:00:00"/>
        <d v="2009-05-25T00:00:00"/>
        <d v="2009-06-29T00:00:00"/>
        <d v="2009-09-28T00:00:00"/>
        <d v="2009-10-30T00:00:00"/>
        <d v="2010-01-27T00:00:00"/>
        <d v="2010-02-22T00:00:00"/>
        <d v="2010-03-29T00:00:00"/>
        <d v="2010-04-21T00:00:00"/>
        <d v="2010-05-25T00:00:00"/>
        <d v="2010-06-29T00:00:00"/>
        <d v="2010-07-28T00:00:00"/>
        <d v="2010-08-12T00:00:00"/>
        <d v="2010-09-21T00:00:00"/>
        <d v="2010-10-19T00:00:00"/>
        <d v="2010-11-25T00:00:00"/>
        <d v="2010-12-21T00:00:00"/>
        <d v="2011-05-19T00:00:00"/>
        <d v="2011-06-22T00:00:00"/>
        <d v="2011-07-19T00:00:00"/>
        <d v="2011-08-29T00:00:00"/>
        <d v="2011-09-27T00:00:00"/>
        <d v="2011-10-26T00:00:00"/>
        <d v="2011-11-29T00:00:00"/>
        <d v="2011-12-13T00:00:00"/>
        <d v="2012-01-23T00:00:00"/>
        <d v="2012-02-16T00:00:00"/>
        <d v="2012-03-09T00:00:00"/>
        <d v="2012-04-12T00:00:00"/>
        <d v="2012-05-16T00:00:00"/>
        <d v="2012-06-07T00:00:00"/>
        <d v="2012-07-04T00:00:00"/>
        <d v="2012-08-10T00:00:00"/>
        <d v="2012-09-11T00:00:00"/>
        <d v="2012-10-30T00:00:00"/>
        <d v="2012-11-27T00:00:00"/>
        <d v="2012-12-20T00:00:00"/>
        <d v="2013-01-15T00:00:00"/>
        <d v="2013-02-08T00:00:00"/>
        <d v="2013-03-15T00:00:00"/>
        <d v="2013-04-19T00:00:00"/>
        <d v="2013-05-10T00:00:00"/>
        <d v="2013-06-06T00:00:00"/>
        <d v="2013-09-23T00:00:00"/>
        <d v="2013-11-20T00:00:00"/>
        <d v="2013-12-04T00:00:00"/>
        <d v="2014-01-16T00:00:00"/>
        <d v="2014-02-13T00:00:00"/>
        <d v="2014-03-11T00:00:00"/>
        <d v="2014-04-03T00:00:00"/>
        <d v="2014-05-01T00:00:00"/>
        <d v="2014-06-18T00:00:00"/>
        <d v="2014-07-10T00:00:00"/>
        <d v="2014-08-12T00:00:00"/>
        <d v="2014-09-10T00:00:00"/>
        <d v="2014-10-08T00:00:00"/>
        <d v="2014-11-07T00:00:00"/>
        <d v="2014-12-05T00:00:00"/>
        <d v="2015-01-29T00:00:00"/>
        <d v="2015-02-25T00:00:00"/>
        <d v="2015-03-16T00:00:00"/>
        <d v="2015-04-21T00:00:00"/>
        <d v="2015-06-30T00:00:00"/>
        <d v="2015-10-15T00:00:00"/>
        <d v="2015-12-17T00:00:00"/>
        <d v="2016-01-27T00:00:00"/>
        <d v="2016-02-25T00:00:00"/>
        <d v="2016-03-31T00:00:00"/>
        <d v="2016-05-19T00:00:00"/>
        <d v="2017-05-29T00:00:00"/>
        <d v="2014-10-21T00:00:00"/>
        <d v="2016-02-16T00:00:00"/>
        <d v="2016-08-09T00:00:00"/>
        <d v="2017-08-16T00:00:00"/>
        <d v="2009-05-26T00:00:00"/>
        <d v="2010-01-26T00:00:00"/>
        <d v="2010-02-19T00:00:00"/>
        <d v="2010-03-24T00:00:00"/>
        <d v="2010-04-19T00:00:00"/>
        <d v="2010-05-21T00:00:00"/>
        <d v="2010-06-25T00:00:00"/>
        <d v="2010-07-26T00:00:00"/>
        <d v="2010-10-20T00:00:00"/>
        <d v="2010-11-19T00:00:00"/>
        <d v="2010-12-17T00:00:00"/>
        <d v="2011-07-18T00:00:00"/>
        <d v="2011-08-09T00:00:00"/>
        <d v="2011-09-26T00:00:00"/>
        <d v="2011-11-28T00:00:00"/>
        <d v="2011-12-12T00:00:00"/>
        <d v="2012-01-19T00:00:00"/>
        <d v="2012-02-15T00:00:00"/>
        <d v="2012-03-07T00:00:00"/>
      </sharedItems>
      <fieldGroup par="17" base="3">
        <rangePr groupBy="months" startDate="2009-01-19T00:00:00" endDate="2019-12-20T00:00:00"/>
        <groupItems count="14">
          <s v="&lt;19/01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/12/2019"/>
        </groupItems>
      </fieldGroup>
    </cacheField>
    <cacheField name="Qr[m s.l.m.]" numFmtId="0">
      <sharedItems containsSemiMixedTypes="0" containsString="0" containsNumber="1" minValue="67.287000000000006" maxValue="151.09"/>
    </cacheField>
    <cacheField name="DESCRIZIONE" numFmtId="0">
      <sharedItems/>
    </cacheField>
    <cacheField name="MISURA SOGGIACENZA [m]" numFmtId="0">
      <sharedItems containsSemiMixedTypes="0" containsString="0" containsNumber="1" minValue="1.4" maxValue="13.14"/>
    </cacheField>
    <cacheField name="PIEZOMETRIA [m s.l.m.]" numFmtId="0">
      <sharedItems containsSemiMixedTypes="0" containsString="0" containsNumber="1" minValue="57.579000000000001" maxValue="145.41"/>
    </cacheField>
    <cacheField name="1Q_SOGG" numFmtId="0">
      <sharedItems containsSemiMixedTypes="0" containsString="0" containsNumber="1" minValue="2.0775000000000001" maxValue="10.649999999999999"/>
    </cacheField>
    <cacheField name="3Q_SOGG" numFmtId="0">
      <sharedItems containsSemiMixedTypes="0" containsString="0" containsNumber="1" minValue="2.57" maxValue="12.555"/>
    </cacheField>
    <cacheField name="1Q_PIEZO" numFmtId="0">
      <sharedItems containsSemiMixedTypes="0" containsString="0" containsNumber="1" minValue="59.139000000000003" maxValue="144.13499999999999"/>
    </cacheField>
    <cacheField name="3Q_PIEZO" numFmtId="0">
      <sharedItems containsSemiMixedTypes="0" containsString="0" containsNumber="1" minValue="60.266500000000001" maxValue="145.04749999999999"/>
    </cacheField>
    <cacheField name="IQR_PIEZO" numFmtId="0">
      <sharedItems containsSemiMixedTypes="0" containsString="0" containsNumber="1" minValue="0.49249999999999261" maxValue="2.227499999999992"/>
    </cacheField>
    <cacheField name="INF" numFmtId="0">
      <sharedItems containsSemiMixedTypes="0" containsString="0" containsNumber="1" minValue="57.447750000000006" maxValue="113.30725000000001"/>
    </cacheField>
    <cacheField name="SUP" numFmtId="0">
      <sharedItems containsSemiMixedTypes="0" containsString="0" containsNumber="1" minValue="61.957749999999997" maxValue="115.27724999999998"/>
    </cacheField>
    <cacheField name="OUTLIERS" numFmtId="0">
      <sharedItems/>
    </cacheField>
    <cacheField name="Trimestri" numFmtId="0" databaseField="0">
      <fieldGroup base="3">
        <rangePr groupBy="quarters" startDate="2009-01-19T00:00:00" endDate="2019-12-20T00:00:00"/>
        <groupItems count="6">
          <s v="&lt;19/01/2009"/>
          <s v="Trim1"/>
          <s v="Trim2"/>
          <s v="Trim3"/>
          <s v="Trim4"/>
          <s v="&gt;20/12/2019"/>
        </groupItems>
      </fieldGroup>
    </cacheField>
    <cacheField name="Anni" numFmtId="0" databaseField="0">
      <fieldGroup base="3">
        <rangePr groupBy="years" startDate="2009-01-19T00:00:00" endDate="2019-12-20T00:00:00"/>
        <groupItems count="13">
          <s v="&lt;19/01/2009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20/12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365.698183564811" backgroundQuery="1" createdVersion="7" refreshedVersion="7" minRefreshableVersion="3" recordCount="0" supportSubquery="1" supportAdvancedDrill="1" xr:uid="{1EF702EB-33A9-4649-9D80-F0EEC41D15DF}">
  <cacheSource type="external" connectionId="1"/>
  <cacheFields count="5">
    <cacheField name="[Intervallo].[CODICE PUNTO].[CODICE PUNTO]" caption="CODICE PUNTO" numFmtId="0" hierarchy="2" level="1">
      <sharedItems count="7">
        <s v="PO018032NR0001"/>
        <s v="PO018047NR0001"/>
        <s v="PO0180490U0003"/>
        <s v="PO0181150U0006"/>
        <s v="PO0181180U0019"/>
        <s v="PO0181220U0001"/>
        <s v="PO0181550U0001"/>
      </sharedItems>
    </cacheField>
    <cacheField name="[Measures].[1Q_SOGG]" caption="1Q_SOGG" numFmtId="0" hierarchy="17" level="32767"/>
    <cacheField name="[Measures].[3Q_SOGG]" caption="3Q_SOGG" numFmtId="0" hierarchy="18" level="32767"/>
    <cacheField name="[Measures].[1Q_PIEZO]" caption="1Q_PIEZO" numFmtId="0" hierarchy="19" level="32767"/>
    <cacheField name="[Measures].[3Q_PIEZO]" caption="3Q_PIEZO" numFmtId="0" hierarchy="20" level="32767"/>
  </cacheFields>
  <cacheHierarchies count="26">
    <cacheHierarchy uniqueName="[Intervallo].[PROVINCIA]" caption="PROVINCIA" attribute="1" defaultMemberUniqueName="[Intervallo].[PROVINCIA].[All]" allUniqueName="[Intervallo].[PROVINCIA].[All]" dimensionUniqueName="[Intervallo]" displayFolder="" count="0" memberValueDatatype="130" unbalanced="0"/>
    <cacheHierarchy uniqueName="[Intervallo].[COMUNE]" caption="COMUNE" attribute="1" defaultMemberUniqueName="[Intervallo].[COMUNE].[All]" allUniqueName="[Intervallo].[COMUNE].[All]" dimensionUniqueName="[Intervallo]" displayFolder="" count="0" memberValueDatatype="130" unbalanced="0"/>
    <cacheHierarchy uniqueName="[Intervallo].[CODICE PUNTO]" caption="CODICE PUNTO" attribute="1" defaultMemberUniqueName="[Intervallo].[CODICE PUNTO].[All]" allUniqueName="[Intervallo].[CODICE PUNTO].[All]" dimensionUniqueName="[Intervallo]" displayFolder="" count="2" memberValueDatatype="130" unbalanced="0">
      <fieldsUsage count="2">
        <fieldUsage x="-1"/>
        <fieldUsage x="0"/>
      </fieldsUsage>
    </cacheHierarchy>
    <cacheHierarchy uniqueName="[Intervallo].[DATA]" caption="DATA" attribute="1" time="1" defaultMemberUniqueName="[Intervallo].[DATA].[All]" allUniqueName="[Intervallo].[DATA].[All]" dimensionUniqueName="[Intervallo]" displayFolder="" count="0" memberValueDatatype="7" unbalanced="0"/>
    <cacheHierarchy uniqueName="[Intervallo].[Qr[m s.l.m.]]]" caption="Qr[m s.l.m.]" attribute="1" defaultMemberUniqueName="[Intervallo].[Qr[m s.l.m.]]].[All]" allUniqueName="[Intervallo].[Qr[m s.l.m.]]].[All]" dimensionUniqueName="[Intervallo]" displayFolder="" count="0" memberValueDatatype="5" unbalanced="0"/>
    <cacheHierarchy uniqueName="[Intervallo].[DESCRIZIONE]" caption="DESCRIZIONE" attribute="1" defaultMemberUniqueName="[Intervallo].[DESCRIZIONE].[All]" allUniqueName="[Intervallo].[DESCRIZIONE].[All]" dimensionUniqueName="[Intervallo]" displayFolder="" count="0" memberValueDatatype="130" unbalanced="0"/>
    <cacheHierarchy uniqueName="[Intervallo].[MISURA SOGGIACENZA [m]]]" caption="MISURA SOGGIACENZA [m]" attribute="1" defaultMemberUniqueName="[Intervallo].[MISURA SOGGIACENZA [m]]].[All]" allUniqueName="[Intervallo].[MISURA SOGGIACENZA [m]]].[All]" dimensionUniqueName="[Intervallo]" displayFolder="" count="0" memberValueDatatype="5" unbalanced="0"/>
    <cacheHierarchy uniqueName="[Intervallo].[PIEZOMETRIA [m s.l.m.]]]" caption="PIEZOMETRIA [m s.l.m.]" attribute="1" defaultMemberUniqueName="[Intervallo].[PIEZOMETRIA [m s.l.m.]]].[All]" allUniqueName="[Intervallo].[PIEZOMETRIA [m s.l.m.]]].[All]" dimensionUniqueName="[Intervallo]" displayFolder="" count="0" memberValueDatatype="5" unbalanced="0"/>
    <cacheHierarchy uniqueName="[Intervallo 1].[CODICE PUNTO]" caption="CODICE PUNTO" attribute="1" defaultMemberUniqueName="[Intervallo 1].[CODICE PUNTO].[All]" allUniqueName="[Intervallo 1].[CODICE PUNTO].[All]" dimensionUniqueName="[Intervallo 1]" displayFolder="" count="0" memberValueDatatype="130" unbalanced="0"/>
    <cacheHierarchy uniqueName="[Intervallo 1].[DATA]" caption="DATA" attribute="1" time="1" defaultMemberUniqueName="[Intervallo 1].[DATA].[All]" allUniqueName="[Intervallo 1].[DATA].[All]" dimensionUniqueName="[Intervallo 1]" displayFolder="" count="0" memberValueDatatype="7" unbalanced="0"/>
    <cacheHierarchy uniqueName="[Intervallo 1].[Qr[m s.l.m.]]]" caption="Qr[m s.l.m.]" attribute="1" defaultMemberUniqueName="[Intervallo 1].[Qr[m s.l.m.]]].[All]" allUniqueName="[Intervallo 1].[Qr[m s.l.m.]]].[All]" dimensionUniqueName="[Intervallo 1]" displayFolder="" count="0" memberValueDatatype="5" unbalanced="0"/>
    <cacheHierarchy uniqueName="[Intervallo 1].[DESCRIZIONE]" caption="DESCRIZIONE" attribute="1" defaultMemberUniqueName="[Intervallo 1].[DESCRIZIONE].[All]" allUniqueName="[Intervallo 1].[DESCRIZIONE].[All]" dimensionUniqueName="[Intervallo 1]" displayFolder="" count="0" memberValueDatatype="130" unbalanced="0"/>
    <cacheHierarchy uniqueName="[Intervallo 1].[MISURA SOGGIACENZA [m]]]" caption="MISURA SOGGIACENZA [m]" attribute="1" defaultMemberUniqueName="[Intervallo 1].[MISURA SOGGIACENZA [m]]].[All]" allUniqueName="[Intervallo 1].[MISURA SOGGIACENZA [m]]].[All]" dimensionUniqueName="[Intervallo 1]" displayFolder="" count="0" memberValueDatatype="5" unbalanced="0"/>
    <cacheHierarchy uniqueName="[Intervallo 1].[DATA (anno)]" caption="DATA (anno)" attribute="1" defaultMemberUniqueName="[Intervallo 1].[DATA (anno)].[All]" allUniqueName="[Intervallo 1].[DATA (anno)].[All]" dimensionUniqueName="[Intervallo 1]" displayFolder="" count="0" memberValueDatatype="130" unbalanced="0"/>
    <cacheHierarchy uniqueName="[Intervallo 1].[DATA (trimestre)]" caption="DATA (trimestre)" attribute="1" defaultMemberUniqueName="[Intervallo 1].[DATA (trimestre)].[All]" allUniqueName="[Intervallo 1].[DATA (trimestre)].[All]" dimensionUniqueName="[Intervallo 1]" displayFolder="" count="0" memberValueDatatype="130" unbalanced="0"/>
    <cacheHierarchy uniqueName="[Intervallo 1].[DATA (mese)]" caption="DATA (mese)" attribute="1" defaultMemberUniqueName="[Intervallo 1].[DATA (mese)].[All]" allUniqueName="[Intervallo 1].[DATA (mese)].[All]" dimensionUniqueName="[Intervallo 1]" displayFolder="" count="0" memberValueDatatype="130" unbalanced="0"/>
    <cacheHierarchy uniqueName="[Intervallo 1].[DATA (indice mese)]" caption="DATA (indice mese)" attribute="1" defaultMemberUniqueName="[Intervallo 1].[DATA (indice mese)].[All]" allUniqueName="[Intervallo 1].[DATA (indice mese)].[All]" dimensionUniqueName="[Intervallo 1]" displayFolder="" count="0" memberValueDatatype="20" unbalanced="0" hidden="1"/>
    <cacheHierarchy uniqueName="[Measures].[1Q_SOGG]" caption="1Q_SOGG" measure="1" displayFolder="" measureGroup="Intervallo" count="0" oneField="1">
      <fieldsUsage count="1">
        <fieldUsage x="1"/>
      </fieldsUsage>
    </cacheHierarchy>
    <cacheHierarchy uniqueName="[Measures].[3Q_SOGG]" caption="3Q_SOGG" measure="1" displayFolder="" measureGroup="Intervallo" count="0" oneField="1">
      <fieldsUsage count="1">
        <fieldUsage x="2"/>
      </fieldsUsage>
    </cacheHierarchy>
    <cacheHierarchy uniqueName="[Measures].[1Q_PIEZO]" caption="1Q_PIEZO" measure="1" displayFolder="" measureGroup="Intervallo" count="0" oneField="1">
      <fieldsUsage count="1">
        <fieldUsage x="3"/>
      </fieldsUsage>
    </cacheHierarchy>
    <cacheHierarchy uniqueName="[Measures].[3Q_PIEZO]" caption="3Q_PIEZO" measure="1" displayFolder="" measureGroup="Intervallo" count="0" oneField="1">
      <fieldsUsage count="1">
        <fieldUsage x="4"/>
      </fieldsUsage>
    </cacheHierarchy>
    <cacheHierarchy uniqueName="[Measures].[1Q_SOG]" caption="1Q_SOG" measure="1" displayFolder="" measureGroup="Intervallo" count="0"/>
    <cacheHierarchy uniqueName="[Measures].[3Q_SOG]" caption="3Q_SOG" measure="1" displayFolder="" measureGroup="Intervallo" count="0"/>
    <cacheHierarchy uniqueName="[Measures].[__XL_Count Intervallo]" caption="__XL_Count Intervallo" measure="1" displayFolder="" measureGroup="Intervallo" count="0" hidden="1"/>
    <cacheHierarchy uniqueName="[Measures].[__XL_Count Intervallo 1]" caption="__XL_Count Intervallo 1" measure="1" displayFolder="" measureGroup="Intervallo 1" count="0" hidden="1"/>
    <cacheHierarchy uniqueName="[Measures].[__No measures defined]" caption="__No measures defined" measure="1" displayFolder="" count="0" hidden="1"/>
  </cacheHierarchies>
  <kpis count="0"/>
  <dimensions count="3">
    <dimension name="Intervallo" uniqueName="[Intervallo]" caption="Intervallo"/>
    <dimension name="Intervallo 1" uniqueName="[Intervallo 1]" caption="Intervallo 1"/>
    <dimension measure="1" name="Measures" uniqueName="[Measures]" caption="Measures"/>
  </dimensions>
  <measureGroups count="2">
    <measureGroup name="Intervallo" caption="Intervallo"/>
    <measureGroup name="Intervallo 1" caption="Intervallo 1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365.69824513889" backgroundQuery="1" createdVersion="7" refreshedVersion="7" minRefreshableVersion="3" recordCount="0" supportSubquery="1" supportAdvancedDrill="1" xr:uid="{9C7B96AE-8FC9-4ADF-B267-83D7A2244861}">
  <cacheSource type="external" connectionId="1"/>
  <cacheFields count="4">
    <cacheField name="[Intervallo 1].[CODICE PUNTO].[CODICE PUNTO]" caption="CODICE PUNTO" numFmtId="0" hierarchy="8" level="1">
      <sharedItems count="7">
        <s v="PO018032NR0001"/>
        <s v="PO018047NR0001"/>
        <s v="PO0180490U0003"/>
        <s v="PO0181150U0006"/>
        <s v="PO0181180U0019"/>
        <s v="PO0181220U0001"/>
        <s v="PO0181550U0001"/>
      </sharedItems>
    </cacheField>
    <cacheField name="[Intervallo 1].[DATA (mese)].[DATA (mese)]" caption="DATA (mese)" numFmtId="0" hierarchy="15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1Q_SOG]" caption="1Q_SOG" numFmtId="0" hierarchy="21" level="32767"/>
    <cacheField name="[Measures].[3Q_SOG]" caption="3Q_SOG" numFmtId="0" hierarchy="22" level="32767"/>
  </cacheFields>
  <cacheHierarchies count="26">
    <cacheHierarchy uniqueName="[Intervallo].[PROVINCIA]" caption="PROVINCIA" attribute="1" defaultMemberUniqueName="[Intervallo].[PROVINCIA].[All]" allUniqueName="[Intervallo].[PROVINCIA].[All]" dimensionUniqueName="[Intervallo]" displayFolder="" count="0" memberValueDatatype="130" unbalanced="0"/>
    <cacheHierarchy uniqueName="[Intervallo].[COMUNE]" caption="COMUNE" attribute="1" defaultMemberUniqueName="[Intervallo].[COMUNE].[All]" allUniqueName="[Intervallo].[COMUNE].[All]" dimensionUniqueName="[Intervallo]" displayFolder="" count="0" memberValueDatatype="130" unbalanced="0"/>
    <cacheHierarchy uniqueName="[Intervallo].[CODICE PUNTO]" caption="CODICE PUNTO" attribute="1" defaultMemberUniqueName="[Intervallo].[CODICE PUNTO].[All]" allUniqueName="[Intervallo].[CODICE PUNTO].[All]" dimensionUniqueName="[Intervallo]" displayFolder="" count="0" memberValueDatatype="130" unbalanced="0"/>
    <cacheHierarchy uniqueName="[Intervallo].[DATA]" caption="DATA" attribute="1" time="1" defaultMemberUniqueName="[Intervallo].[DATA].[All]" allUniqueName="[Intervallo].[DATA].[All]" dimensionUniqueName="[Intervallo]" displayFolder="" count="0" memberValueDatatype="7" unbalanced="0"/>
    <cacheHierarchy uniqueName="[Intervallo].[Qr[m s.l.m.]]]" caption="Qr[m s.l.m.]" attribute="1" defaultMemberUniqueName="[Intervallo].[Qr[m s.l.m.]]].[All]" allUniqueName="[Intervallo].[Qr[m s.l.m.]]].[All]" dimensionUniqueName="[Intervallo]" displayFolder="" count="0" memberValueDatatype="5" unbalanced="0"/>
    <cacheHierarchy uniqueName="[Intervallo].[DESCRIZIONE]" caption="DESCRIZIONE" attribute="1" defaultMemberUniqueName="[Intervallo].[DESCRIZIONE].[All]" allUniqueName="[Intervallo].[DESCRIZIONE].[All]" dimensionUniqueName="[Intervallo]" displayFolder="" count="0" memberValueDatatype="130" unbalanced="0"/>
    <cacheHierarchy uniqueName="[Intervallo].[MISURA SOGGIACENZA [m]]]" caption="MISURA SOGGIACENZA [m]" attribute="1" defaultMemberUniqueName="[Intervallo].[MISURA SOGGIACENZA [m]]].[All]" allUniqueName="[Intervallo].[MISURA SOGGIACENZA [m]]].[All]" dimensionUniqueName="[Intervallo]" displayFolder="" count="0" memberValueDatatype="5" unbalanced="0"/>
    <cacheHierarchy uniqueName="[Intervallo].[PIEZOMETRIA [m s.l.m.]]]" caption="PIEZOMETRIA [m s.l.m.]" attribute="1" defaultMemberUniqueName="[Intervallo].[PIEZOMETRIA [m s.l.m.]]].[All]" allUniqueName="[Intervallo].[PIEZOMETRIA [m s.l.m.]]].[All]" dimensionUniqueName="[Intervallo]" displayFolder="" count="0" memberValueDatatype="5" unbalanced="0"/>
    <cacheHierarchy uniqueName="[Intervallo 1].[CODICE PUNTO]" caption="CODICE PUNTO" attribute="1" defaultMemberUniqueName="[Intervallo 1].[CODICE PUNTO].[All]" allUniqueName="[Intervallo 1].[CODICE PUNTO].[All]" dimensionUniqueName="[Intervallo 1]" displayFolder="" count="2" memberValueDatatype="130" unbalanced="0">
      <fieldsUsage count="2">
        <fieldUsage x="-1"/>
        <fieldUsage x="0"/>
      </fieldsUsage>
    </cacheHierarchy>
    <cacheHierarchy uniqueName="[Intervallo 1].[DATA]" caption="DATA" attribute="1" time="1" defaultMemberUniqueName="[Intervallo 1].[DATA].[All]" allUniqueName="[Intervallo 1].[DATA].[All]" dimensionUniqueName="[Intervallo 1]" displayFolder="" count="0" memberValueDatatype="7" unbalanced="0"/>
    <cacheHierarchy uniqueName="[Intervallo 1].[Qr[m s.l.m.]]]" caption="Qr[m s.l.m.]" attribute="1" defaultMemberUniqueName="[Intervallo 1].[Qr[m s.l.m.]]].[All]" allUniqueName="[Intervallo 1].[Qr[m s.l.m.]]].[All]" dimensionUniqueName="[Intervallo 1]" displayFolder="" count="0" memberValueDatatype="5" unbalanced="0"/>
    <cacheHierarchy uniqueName="[Intervallo 1].[DESCRIZIONE]" caption="DESCRIZIONE" attribute="1" defaultMemberUniqueName="[Intervallo 1].[DESCRIZIONE].[All]" allUniqueName="[Intervallo 1].[DESCRIZIONE].[All]" dimensionUniqueName="[Intervallo 1]" displayFolder="" count="0" memberValueDatatype="130" unbalanced="0"/>
    <cacheHierarchy uniqueName="[Intervallo 1].[MISURA SOGGIACENZA [m]]]" caption="MISURA SOGGIACENZA [m]" attribute="1" defaultMemberUniqueName="[Intervallo 1].[MISURA SOGGIACENZA [m]]].[All]" allUniqueName="[Intervallo 1].[MISURA SOGGIACENZA [m]]].[All]" dimensionUniqueName="[Intervallo 1]" displayFolder="" count="0" memberValueDatatype="5" unbalanced="0"/>
    <cacheHierarchy uniqueName="[Intervallo 1].[DATA (anno)]" caption="DATA (anno)" attribute="1" defaultMemberUniqueName="[Intervallo 1].[DATA (anno)].[All]" allUniqueName="[Intervallo 1].[DATA (anno)].[All]" dimensionUniqueName="[Intervallo 1]" displayFolder="" count="0" memberValueDatatype="130" unbalanced="0"/>
    <cacheHierarchy uniqueName="[Intervallo 1].[DATA (trimestre)]" caption="DATA (trimestre)" attribute="1" defaultMemberUniqueName="[Intervallo 1].[DATA (trimestre)].[All]" allUniqueName="[Intervallo 1].[DATA (trimestre)].[All]" dimensionUniqueName="[Intervallo 1]" displayFolder="" count="0" memberValueDatatype="130" unbalanced="0"/>
    <cacheHierarchy uniqueName="[Intervallo 1].[DATA (mese)]" caption="DATA (mese)" attribute="1" defaultMemberUniqueName="[Intervallo 1].[DATA (mese)].[All]" allUniqueName="[Intervallo 1].[DATA (mese)].[All]" dimensionUniqueName="[Intervallo 1]" displayFolder="" count="2" memberValueDatatype="130" unbalanced="0">
      <fieldsUsage count="2">
        <fieldUsage x="-1"/>
        <fieldUsage x="1"/>
      </fieldsUsage>
    </cacheHierarchy>
    <cacheHierarchy uniqueName="[Intervallo 1].[DATA (indice mese)]" caption="DATA (indice mese)" attribute="1" defaultMemberUniqueName="[Intervallo 1].[DATA (indice mese)].[All]" allUniqueName="[Intervallo 1].[DATA (indice mese)].[All]" dimensionUniqueName="[Intervallo 1]" displayFolder="" count="0" memberValueDatatype="20" unbalanced="0" hidden="1"/>
    <cacheHierarchy uniqueName="[Measures].[1Q_SOGG]" caption="1Q_SOGG" measure="1" displayFolder="" measureGroup="Intervallo" count="0"/>
    <cacheHierarchy uniqueName="[Measures].[3Q_SOGG]" caption="3Q_SOGG" measure="1" displayFolder="" measureGroup="Intervallo" count="0"/>
    <cacheHierarchy uniqueName="[Measures].[1Q_PIEZO]" caption="1Q_PIEZO" measure="1" displayFolder="" measureGroup="Intervallo" count="0"/>
    <cacheHierarchy uniqueName="[Measures].[3Q_PIEZO]" caption="3Q_PIEZO" measure="1" displayFolder="" measureGroup="Intervallo" count="0"/>
    <cacheHierarchy uniqueName="[Measures].[1Q_SOG]" caption="1Q_SOG" measure="1" displayFolder="" measureGroup="Intervallo" count="0" oneField="1">
      <fieldsUsage count="1">
        <fieldUsage x="2"/>
      </fieldsUsage>
    </cacheHierarchy>
    <cacheHierarchy uniqueName="[Measures].[3Q_SOG]" caption="3Q_SOG" measure="1" displayFolder="" measureGroup="Intervallo" count="0" oneField="1">
      <fieldsUsage count="1">
        <fieldUsage x="3"/>
      </fieldsUsage>
    </cacheHierarchy>
    <cacheHierarchy uniqueName="[Measures].[__XL_Count Intervallo]" caption="__XL_Count Intervallo" measure="1" displayFolder="" measureGroup="Intervallo" count="0" hidden="1"/>
    <cacheHierarchy uniqueName="[Measures].[__XL_Count Intervallo 1]" caption="__XL_Count Intervallo 1" measure="1" displayFolder="" measureGroup="Intervallo 1" count="0" hidden="1"/>
    <cacheHierarchy uniqueName="[Measures].[__No measures defined]" caption="__No measures defined" measure="1" displayFolder="" count="0" hidden="1"/>
  </cacheHierarchies>
  <kpis count="0"/>
  <dimensions count="3">
    <dimension name="Intervallo" uniqueName="[Intervallo]" caption="Intervallo"/>
    <dimension name="Intervallo 1" uniqueName="[Intervallo 1]" caption="Intervallo 1"/>
    <dimension measure="1" name="Measures" uniqueName="[Measures]" caption="Measures"/>
  </dimensions>
  <measureGroups count="2">
    <measureGroup name="Intervallo" caption="Intervallo"/>
    <measureGroup name="Intervallo 1" caption="Intervallo 1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4">
  <r>
    <s v="PV"/>
    <s v="CASATISMA"/>
    <x v="0"/>
    <x v="0"/>
    <n v="75.727999999999994"/>
    <s v="soggiacenza statica"/>
    <n v="8.3000000000000007"/>
    <n v="67.427999999999997"/>
  </r>
  <r>
    <s v="PV"/>
    <s v="CASATISMA"/>
    <x v="0"/>
    <x v="1"/>
    <n v="75.727999999999994"/>
    <s v="soggiacenza statica"/>
    <n v="10.1"/>
    <n v="65.628"/>
  </r>
  <r>
    <s v="PV"/>
    <s v="CASATISMA"/>
    <x v="0"/>
    <x v="2"/>
    <n v="75.727999999999994"/>
    <s v="soggiacenza statica"/>
    <n v="8.8000000000000007"/>
    <n v="66.927999999999997"/>
  </r>
  <r>
    <s v="PV"/>
    <s v="CASATISMA"/>
    <x v="0"/>
    <x v="3"/>
    <n v="75.727999999999994"/>
    <s v="soggiacenza statica"/>
    <n v="10.4"/>
    <n v="65.328000000000003"/>
  </r>
  <r>
    <s v="PV"/>
    <s v="CASATISMA"/>
    <x v="0"/>
    <x v="4"/>
    <n v="75.727999999999994"/>
    <s v="soggiacenza statica"/>
    <n v="10.55"/>
    <n v="65.177999999999997"/>
  </r>
  <r>
    <s v="PV"/>
    <s v="CASATISMA"/>
    <x v="0"/>
    <x v="5"/>
    <n v="75.727999999999994"/>
    <s v="soggiacenza statica"/>
    <n v="10.83"/>
    <n v="64.897999999999996"/>
  </r>
  <r>
    <s v="PV"/>
    <s v="CASATISMA"/>
    <x v="0"/>
    <x v="6"/>
    <n v="75.727999999999994"/>
    <s v="soggiacenza statica"/>
    <n v="10.7"/>
    <n v="65.028000000000006"/>
  </r>
  <r>
    <s v="PV"/>
    <s v="CASATISMA"/>
    <x v="0"/>
    <x v="7"/>
    <n v="75.727999999999994"/>
    <s v="soggiacenza statica"/>
    <n v="12.1"/>
    <n v="63.628"/>
  </r>
  <r>
    <s v="PV"/>
    <s v="CASATISMA"/>
    <x v="0"/>
    <x v="8"/>
    <n v="75.727999999999994"/>
    <s v="soggiacenza statica"/>
    <n v="11.3"/>
    <n v="64.427999999999997"/>
  </r>
  <r>
    <s v="PV"/>
    <s v="CASATISMA"/>
    <x v="0"/>
    <x v="9"/>
    <n v="75.727999999999994"/>
    <s v="soggiacenza statica"/>
    <n v="10.5"/>
    <n v="65.227999999999994"/>
  </r>
  <r>
    <s v="PV"/>
    <s v="CASATISMA"/>
    <x v="0"/>
    <x v="10"/>
    <n v="75.727999999999994"/>
    <s v="soggiacenza statica"/>
    <n v="10.8"/>
    <n v="64.927999999999997"/>
  </r>
  <r>
    <s v="PV"/>
    <s v="CASATISMA"/>
    <x v="0"/>
    <x v="11"/>
    <n v="75.727999999999994"/>
    <s v="soggiacenza statica"/>
    <n v="10.8"/>
    <n v="64.927999999999997"/>
  </r>
  <r>
    <s v="PV"/>
    <s v="CASATISMA"/>
    <x v="0"/>
    <x v="12"/>
    <n v="75.727999999999994"/>
    <s v="soggiacenza statica"/>
    <n v="8.3000000000000007"/>
    <n v="67.427999999999997"/>
  </r>
  <r>
    <s v="PV"/>
    <s v="CASATISMA"/>
    <x v="0"/>
    <x v="13"/>
    <n v="75.727999999999994"/>
    <s v="soggiacenza statica"/>
    <n v="10.4"/>
    <n v="65.328000000000003"/>
  </r>
  <r>
    <s v="PV"/>
    <s v="CASATISMA"/>
    <x v="0"/>
    <x v="14"/>
    <n v="75.727999999999994"/>
    <s v="soggiacenza statica"/>
    <n v="9.1999999999999993"/>
    <n v="66.528000000000006"/>
  </r>
  <r>
    <s v="PV"/>
    <s v="CASATISMA"/>
    <x v="0"/>
    <x v="15"/>
    <n v="75.727999999999994"/>
    <s v="soggiacenza statica"/>
    <n v="10.41"/>
    <n v="65.317999999999998"/>
  </r>
  <r>
    <s v="PV"/>
    <s v="CASATISMA"/>
    <x v="0"/>
    <x v="16"/>
    <n v="75.727999999999994"/>
    <s v="soggiacenza statica"/>
    <n v="8.1999999999999993"/>
    <n v="67.528000000000006"/>
  </r>
  <r>
    <s v="PV"/>
    <s v="CASATISMA"/>
    <x v="0"/>
    <x v="17"/>
    <n v="75.727999999999994"/>
    <s v="soggiacenza statica"/>
    <n v="8.76"/>
    <n v="66.968000000000004"/>
  </r>
  <r>
    <s v="PV"/>
    <s v="CASATISMA"/>
    <x v="0"/>
    <x v="18"/>
    <n v="75.727999999999994"/>
    <s v="soggiacenza statica"/>
    <n v="9.83"/>
    <n v="65.897999999999996"/>
  </r>
  <r>
    <s v="PV"/>
    <s v="CASATISMA"/>
    <x v="0"/>
    <x v="19"/>
    <n v="75.727999999999994"/>
    <s v="soggiacenza statica"/>
    <n v="10.5"/>
    <n v="65.227999999999994"/>
  </r>
  <r>
    <s v="PV"/>
    <s v="CASATISMA"/>
    <x v="0"/>
    <x v="20"/>
    <n v="75.727999999999994"/>
    <s v="soggiacenza statica"/>
    <n v="10.7"/>
    <n v="65.028000000000006"/>
  </r>
  <r>
    <s v="PV"/>
    <s v="CASATISMA"/>
    <x v="0"/>
    <x v="21"/>
    <n v="75.727999999999994"/>
    <s v="soggiacenza statica"/>
    <n v="10.5"/>
    <n v="65.227999999999994"/>
  </r>
  <r>
    <s v="PV"/>
    <s v="CASATISMA"/>
    <x v="0"/>
    <x v="22"/>
    <n v="75.727999999999994"/>
    <s v="soggiacenza statica"/>
    <n v="10.6"/>
    <n v="65.128"/>
  </r>
  <r>
    <s v="PV"/>
    <s v="CASATISMA"/>
    <x v="0"/>
    <x v="23"/>
    <n v="75.727999999999994"/>
    <s v="soggiacenza statica"/>
    <n v="10.83"/>
    <n v="64.897999999999996"/>
  </r>
  <r>
    <s v="PV"/>
    <s v="CASATISMA"/>
    <x v="0"/>
    <x v="24"/>
    <n v="75.727999999999994"/>
    <s v="soggiacenza statica"/>
    <n v="11.21"/>
    <n v="64.518000000000001"/>
  </r>
  <r>
    <s v="PV"/>
    <s v="CASATISMA"/>
    <x v="0"/>
    <x v="25"/>
    <n v="75.727999999999994"/>
    <s v="soggiacenza statica"/>
    <n v="11.4"/>
    <n v="64.328000000000003"/>
  </r>
  <r>
    <s v="PV"/>
    <s v="CASATISMA"/>
    <x v="0"/>
    <x v="26"/>
    <n v="75.727999999999994"/>
    <s v="soggiacenza statica"/>
    <n v="11.58"/>
    <n v="64.147999999999996"/>
  </r>
  <r>
    <s v="PV"/>
    <s v="CASATISMA"/>
    <x v="0"/>
    <x v="27"/>
    <n v="75.727999999999994"/>
    <s v="soggiacenza statica"/>
    <n v="11.75"/>
    <n v="63.978000000000002"/>
  </r>
  <r>
    <s v="PV"/>
    <s v="CASATISMA"/>
    <x v="0"/>
    <x v="28"/>
    <n v="75.727999999999994"/>
    <s v="soggiacenza statica"/>
    <n v="11.74"/>
    <n v="63.988"/>
  </r>
  <r>
    <s v="PV"/>
    <s v="CASATISMA"/>
    <x v="0"/>
    <x v="29"/>
    <n v="75.727999999999994"/>
    <s v="soggiacenza statica"/>
    <n v="11.75"/>
    <n v="63.978000000000002"/>
  </r>
  <r>
    <s v="PV"/>
    <s v="CASATISMA"/>
    <x v="0"/>
    <x v="30"/>
    <n v="75.727999999999994"/>
    <s v="soggiacenza statica"/>
    <n v="11.82"/>
    <n v="63.908000000000001"/>
  </r>
  <r>
    <s v="PV"/>
    <s v="CASATISMA"/>
    <x v="0"/>
    <x v="31"/>
    <n v="75.727999999999994"/>
    <s v="soggiacenza statica"/>
    <n v="11.76"/>
    <n v="63.968000000000004"/>
  </r>
  <r>
    <s v="PV"/>
    <s v="CASATISMA"/>
    <x v="0"/>
    <x v="32"/>
    <n v="75.727999999999994"/>
    <s v="soggiacenza statica"/>
    <n v="11.86"/>
    <n v="63.868000000000002"/>
  </r>
  <r>
    <s v="PV"/>
    <s v="CASATISMA"/>
    <x v="0"/>
    <x v="33"/>
    <n v="75.727999999999994"/>
    <s v="soggiacenza statica"/>
    <n v="11.88"/>
    <n v="63.847999999999999"/>
  </r>
  <r>
    <s v="PV"/>
    <s v="CASATISMA"/>
    <x v="0"/>
    <x v="34"/>
    <n v="75.727999999999994"/>
    <s v="soggiacenza statica"/>
    <n v="11.9"/>
    <n v="63.828000000000003"/>
  </r>
  <r>
    <s v="PV"/>
    <s v="CASATISMA"/>
    <x v="0"/>
    <x v="35"/>
    <n v="75.727999999999994"/>
    <s v="soggiacenza statica"/>
    <n v="12.08"/>
    <n v="63.648000000000003"/>
  </r>
  <r>
    <s v="PV"/>
    <s v="CASATISMA"/>
    <x v="0"/>
    <x v="36"/>
    <n v="75.727999999999994"/>
    <s v="soggiacenza statica"/>
    <n v="12.3"/>
    <n v="63.427999999999997"/>
  </r>
  <r>
    <s v="PV"/>
    <s v="CASATISMA"/>
    <x v="0"/>
    <x v="37"/>
    <n v="75.727999999999994"/>
    <s v="soggiacenza statica"/>
    <n v="12.62"/>
    <n v="63.107999999999997"/>
  </r>
  <r>
    <s v="PV"/>
    <s v="CASATISMA"/>
    <x v="0"/>
    <x v="38"/>
    <n v="75.727999999999994"/>
    <s v="soggiacenza statica"/>
    <n v="12.53"/>
    <n v="63.198"/>
  </r>
  <r>
    <s v="PV"/>
    <s v="CASATISMA"/>
    <x v="0"/>
    <x v="39"/>
    <n v="75.727999999999994"/>
    <s v="soggiacenza statica"/>
    <n v="12.52"/>
    <n v="63.207999999999998"/>
  </r>
  <r>
    <s v="PV"/>
    <s v="CASATISMA"/>
    <x v="0"/>
    <x v="40"/>
    <n v="75.727999999999994"/>
    <s v="soggiacenza statica"/>
    <n v="12.56"/>
    <n v="63.167999999999999"/>
  </r>
  <r>
    <s v="PV"/>
    <s v="CASATISMA"/>
    <x v="0"/>
    <x v="41"/>
    <n v="75.727999999999994"/>
    <s v="soggiacenza statica"/>
    <n v="12.7"/>
    <n v="63.027999999999999"/>
  </r>
  <r>
    <s v="PV"/>
    <s v="CASATISMA"/>
    <x v="0"/>
    <x v="42"/>
    <n v="75.727999999999994"/>
    <s v="soggiacenza statica"/>
    <n v="12.65"/>
    <n v="63.078000000000003"/>
  </r>
  <r>
    <s v="PV"/>
    <s v="CASATISMA"/>
    <x v="0"/>
    <x v="43"/>
    <n v="75.727999999999994"/>
    <s v="soggiacenza statica"/>
    <n v="12.64"/>
    <n v="63.088000000000001"/>
  </r>
  <r>
    <s v="PV"/>
    <s v="CASATISMA"/>
    <x v="0"/>
    <x v="44"/>
    <n v="75.727999999999994"/>
    <s v="soggiacenza statica"/>
    <n v="12.54"/>
    <n v="63.188000000000002"/>
  </r>
  <r>
    <s v="PV"/>
    <s v="CASATISMA"/>
    <x v="0"/>
    <x v="45"/>
    <n v="75.727999999999994"/>
    <s v="soggiacenza statica"/>
    <n v="12.55"/>
    <n v="63.177999999999997"/>
  </r>
  <r>
    <s v="PV"/>
    <s v="CASATISMA"/>
    <x v="0"/>
    <x v="46"/>
    <n v="75.727999999999994"/>
    <s v="soggiacenza statica"/>
    <n v="12.69"/>
    <n v="63.037999999999997"/>
  </r>
  <r>
    <s v="PV"/>
    <s v="CASATISMA"/>
    <x v="0"/>
    <x v="47"/>
    <n v="75.727999999999994"/>
    <s v="soggiacenza statica"/>
    <n v="12.7"/>
    <n v="63.027999999999999"/>
  </r>
  <r>
    <s v="PV"/>
    <s v="CASATISMA"/>
    <x v="0"/>
    <x v="48"/>
    <n v="75.727999999999994"/>
    <s v="soggiacenza statica"/>
    <n v="12.85"/>
    <n v="62.878"/>
  </r>
  <r>
    <s v="PV"/>
    <s v="CASATISMA"/>
    <x v="0"/>
    <x v="49"/>
    <n v="75.727999999999994"/>
    <s v="soggiacenza statica"/>
    <n v="12.83"/>
    <n v="62.898000000000003"/>
  </r>
  <r>
    <s v="PV"/>
    <s v="CASATISMA"/>
    <x v="0"/>
    <x v="50"/>
    <n v="75.727999999999994"/>
    <s v="soggiacenza statica"/>
    <n v="12.65"/>
    <n v="63.078000000000003"/>
  </r>
  <r>
    <s v="PV"/>
    <s v="CASATISMA"/>
    <x v="0"/>
    <x v="51"/>
    <n v="75.727999999999994"/>
    <s v="soggiacenza statica"/>
    <n v="12.77"/>
    <n v="62.957999999999998"/>
  </r>
  <r>
    <s v="PV"/>
    <s v="CASATISMA"/>
    <x v="0"/>
    <x v="52"/>
    <n v="75.727999999999994"/>
    <s v="soggiacenza statica"/>
    <n v="12.8"/>
    <n v="62.927999999999997"/>
  </r>
  <r>
    <s v="PV"/>
    <s v="CASATISMA"/>
    <x v="0"/>
    <x v="53"/>
    <n v="75.727999999999994"/>
    <s v="soggiacenza statica"/>
    <n v="12.78"/>
    <n v="62.948"/>
  </r>
  <r>
    <s v="PV"/>
    <s v="CASATISMA"/>
    <x v="0"/>
    <x v="54"/>
    <n v="75.727999999999994"/>
    <s v="soggiacenza statica"/>
    <n v="12.95"/>
    <n v="62.777999999999999"/>
  </r>
  <r>
    <s v="PV"/>
    <s v="CASATISMA"/>
    <x v="0"/>
    <x v="55"/>
    <n v="75.727999999999994"/>
    <s v="soggiacenza statica"/>
    <n v="13.09"/>
    <n v="62.637999999999998"/>
  </r>
  <r>
    <s v="PV"/>
    <s v="CASATISMA"/>
    <x v="0"/>
    <x v="56"/>
    <n v="75.727999999999994"/>
    <s v="soggiacenza statica"/>
    <n v="13.14"/>
    <n v="62.588000000000001"/>
  </r>
  <r>
    <s v="PV"/>
    <s v="CASATISMA"/>
    <x v="0"/>
    <x v="57"/>
    <n v="75.727999999999994"/>
    <s v="soggiacenza statica"/>
    <n v="12.18"/>
    <n v="63.548000000000002"/>
  </r>
  <r>
    <s v="PV"/>
    <s v="CASATISMA"/>
    <x v="0"/>
    <x v="58"/>
    <n v="75.727999999999994"/>
    <s v="soggiacenza statica"/>
    <n v="11.57"/>
    <n v="64.158000000000001"/>
  </r>
  <r>
    <s v="PV"/>
    <s v="CASATISMA"/>
    <x v="0"/>
    <x v="59"/>
    <n v="75.727999999999994"/>
    <s v="soggiacenza statica"/>
    <n v="11.68"/>
    <n v="64.048000000000002"/>
  </r>
  <r>
    <s v="PV"/>
    <s v="CASATISMA"/>
    <x v="0"/>
    <x v="60"/>
    <n v="75.727999999999994"/>
    <s v="soggiacenza statica"/>
    <n v="11.97"/>
    <n v="63.758000000000003"/>
  </r>
  <r>
    <s v="PV"/>
    <s v="CASATISMA"/>
    <x v="0"/>
    <x v="61"/>
    <n v="75.727999999999994"/>
    <s v="soggiacenza statica"/>
    <n v="11.58"/>
    <n v="64.147999999999996"/>
  </r>
  <r>
    <s v="PV"/>
    <s v="CASATISMA"/>
    <x v="0"/>
    <x v="62"/>
    <n v="75.727999999999994"/>
    <s v="soggiacenza statica"/>
    <n v="11.8"/>
    <n v="63.927999999999997"/>
  </r>
  <r>
    <s v="PV"/>
    <s v="CERVESINA"/>
    <x v="1"/>
    <x v="63"/>
    <n v="74.588999999999999"/>
    <s v="soggiacenza statica"/>
    <n v="8.1999999999999993"/>
    <n v="66.388999999999996"/>
  </r>
  <r>
    <s v="PV"/>
    <s v="CERVESINA"/>
    <x v="1"/>
    <x v="64"/>
    <n v="74.588999999999999"/>
    <s v="soggiacenza statica"/>
    <n v="8.16"/>
    <n v="66.429000000000002"/>
  </r>
  <r>
    <s v="PV"/>
    <s v="CERVESINA"/>
    <x v="1"/>
    <x v="65"/>
    <n v="74.588999999999999"/>
    <s v="soggiacenza statica"/>
    <n v="8.1300000000000008"/>
    <n v="66.459000000000003"/>
  </r>
  <r>
    <s v="PV"/>
    <s v="CERVESINA"/>
    <x v="1"/>
    <x v="66"/>
    <n v="74.588999999999999"/>
    <s v="soggiacenza statica"/>
    <n v="8.1"/>
    <n v="66.489000000000004"/>
  </r>
  <r>
    <s v="PV"/>
    <s v="CERVESINA"/>
    <x v="1"/>
    <x v="67"/>
    <n v="74.588999999999999"/>
    <s v="soggiacenza statica"/>
    <n v="8.06"/>
    <n v="66.528999999999996"/>
  </r>
  <r>
    <s v="PV"/>
    <s v="CERVESINA"/>
    <x v="1"/>
    <x v="68"/>
    <n v="74.588999999999999"/>
    <s v="soggiacenza statica"/>
    <n v="7.92"/>
    <n v="66.668999999999997"/>
  </r>
  <r>
    <s v="PV"/>
    <s v="CERVESINA"/>
    <x v="1"/>
    <x v="69"/>
    <n v="74.588999999999999"/>
    <s v="soggiacenza statica"/>
    <n v="7.81"/>
    <n v="66.778999999999996"/>
  </r>
  <r>
    <s v="PV"/>
    <s v="CERVESINA"/>
    <x v="1"/>
    <x v="70"/>
    <n v="74.588999999999999"/>
    <s v="soggiacenza statica"/>
    <n v="7.85"/>
    <n v="66.739000000000004"/>
  </r>
  <r>
    <s v="PV"/>
    <s v="CERVESINA"/>
    <x v="1"/>
    <x v="71"/>
    <n v="74.588999999999999"/>
    <s v="soggiacenza statica"/>
    <n v="7.88"/>
    <n v="66.709000000000003"/>
  </r>
  <r>
    <s v="PV"/>
    <s v="CERVESINA"/>
    <x v="1"/>
    <x v="72"/>
    <n v="74.588999999999999"/>
    <s v="soggiacenza statica"/>
    <n v="7.92"/>
    <n v="66.668999999999997"/>
  </r>
  <r>
    <s v="PV"/>
    <s v="CERVESINA"/>
    <x v="1"/>
    <x v="73"/>
    <n v="74.588999999999999"/>
    <s v="soggiacenza statica"/>
    <n v="6.92"/>
    <n v="67.668999999999997"/>
  </r>
  <r>
    <s v="PV"/>
    <s v="CERVESINA"/>
    <x v="1"/>
    <x v="74"/>
    <n v="74.588999999999999"/>
    <s v="soggiacenza statica"/>
    <n v="6.72"/>
    <n v="67.869"/>
  </r>
  <r>
    <s v="PV"/>
    <s v="CERVESINA"/>
    <x v="1"/>
    <x v="75"/>
    <n v="74.588999999999999"/>
    <s v="soggiacenza statica"/>
    <n v="6.45"/>
    <n v="68.138999999999996"/>
  </r>
  <r>
    <s v="PV"/>
    <s v="CERVESINA"/>
    <x v="1"/>
    <x v="76"/>
    <n v="74.588999999999999"/>
    <s v="soggiacenza statica"/>
    <n v="5.65"/>
    <n v="68.938999999999993"/>
  </r>
  <r>
    <s v="PV"/>
    <s v="CERVESINA"/>
    <x v="1"/>
    <x v="77"/>
    <n v="74.588999999999999"/>
    <s v="soggiacenza statica"/>
    <n v="3.9"/>
    <n v="70.688999999999993"/>
  </r>
  <r>
    <s v="PV"/>
    <s v="CERVESINA"/>
    <x v="1"/>
    <x v="78"/>
    <n v="74.588999999999999"/>
    <s v="soggiacenza statica"/>
    <n v="5.0999999999999996"/>
    <n v="69.489000000000004"/>
  </r>
  <r>
    <s v="PV"/>
    <s v="CERVESINA"/>
    <x v="1"/>
    <x v="79"/>
    <n v="74.588999999999999"/>
    <s v="soggiacenza statica"/>
    <n v="4.4000000000000004"/>
    <n v="70.188999999999993"/>
  </r>
  <r>
    <s v="PV"/>
    <s v="CERVESINA"/>
    <x v="1"/>
    <x v="80"/>
    <n v="74.588999999999999"/>
    <s v="soggiacenza statica"/>
    <n v="3.2"/>
    <n v="71.388999999999996"/>
  </r>
  <r>
    <s v="PV"/>
    <s v="CERVESINA"/>
    <x v="1"/>
    <x v="81"/>
    <n v="74.588999999999999"/>
    <s v="soggiacenza statica"/>
    <n v="2.6"/>
    <n v="71.989000000000004"/>
  </r>
  <r>
    <s v="PV"/>
    <s v="CERVESINA"/>
    <x v="1"/>
    <x v="82"/>
    <n v="74.588999999999999"/>
    <s v="soggiacenza statica"/>
    <n v="3.4"/>
    <n v="71.188999999999993"/>
  </r>
  <r>
    <s v="PV"/>
    <s v="CERVESINA"/>
    <x v="1"/>
    <x v="83"/>
    <n v="74.588999999999999"/>
    <s v="soggiacenza statica"/>
    <n v="3.3"/>
    <n v="71.289000000000001"/>
  </r>
  <r>
    <s v="PV"/>
    <s v="CERVESINA"/>
    <x v="1"/>
    <x v="84"/>
    <n v="74.588999999999999"/>
    <s v="soggiacenza statica"/>
    <n v="4.4000000000000004"/>
    <n v="70.188999999999993"/>
  </r>
  <r>
    <s v="PV"/>
    <s v="CERVESINA"/>
    <x v="1"/>
    <x v="85"/>
    <n v="74.588999999999999"/>
    <s v="soggiacenza statica"/>
    <n v="3.9"/>
    <n v="70.688999999999993"/>
  </r>
  <r>
    <s v="PV"/>
    <s v="CERVESINA"/>
    <x v="1"/>
    <x v="6"/>
    <n v="74.588999999999999"/>
    <s v="soggiacenza statica"/>
    <n v="3.8"/>
    <n v="70.789000000000001"/>
  </r>
  <r>
    <s v="PV"/>
    <s v="CERVESINA"/>
    <x v="1"/>
    <x v="86"/>
    <n v="74.588999999999999"/>
    <s v="soggiacenza statica"/>
    <n v="4.8"/>
    <n v="69.789000000000001"/>
  </r>
  <r>
    <s v="PV"/>
    <s v="CERVESINA"/>
    <x v="1"/>
    <x v="87"/>
    <n v="74.588999999999999"/>
    <s v="soggiacenza statica"/>
    <n v="6.1"/>
    <n v="68.489000000000004"/>
  </r>
  <r>
    <s v="PV"/>
    <s v="CERVESINA"/>
    <x v="1"/>
    <x v="8"/>
    <n v="74.588999999999999"/>
    <s v="soggiacenza statica"/>
    <n v="5.6"/>
    <n v="68.989000000000004"/>
  </r>
  <r>
    <s v="PV"/>
    <s v="CERVESINA"/>
    <x v="1"/>
    <x v="88"/>
    <n v="74.588999999999999"/>
    <s v="soggiacenza statica"/>
    <n v="4.3499999999999996"/>
    <n v="70.239000000000004"/>
  </r>
  <r>
    <s v="PV"/>
    <s v="CERVESINA"/>
    <x v="1"/>
    <x v="11"/>
    <n v="74.588999999999999"/>
    <s v="soggiacenza statica"/>
    <n v="4.5999999999999996"/>
    <n v="69.989000000000004"/>
  </r>
  <r>
    <s v="PV"/>
    <s v="CERVESINA"/>
    <x v="1"/>
    <x v="12"/>
    <n v="74.588999999999999"/>
    <s v="soggiacenza statica"/>
    <n v="3.8"/>
    <n v="70.789000000000001"/>
  </r>
  <r>
    <s v="PV"/>
    <s v="CERVESINA"/>
    <x v="1"/>
    <x v="14"/>
    <n v="74.588999999999999"/>
    <s v="soggiacenza statica"/>
    <n v="2.4"/>
    <n v="72.188999999999993"/>
  </r>
  <r>
    <s v="PV"/>
    <s v="CERVESINA"/>
    <x v="1"/>
    <x v="15"/>
    <n v="74.588999999999999"/>
    <s v="soggiacenza statica"/>
    <n v="3.4"/>
    <n v="71.188999999999993"/>
  </r>
  <r>
    <s v="PV"/>
    <s v="CERVESINA"/>
    <x v="1"/>
    <x v="16"/>
    <n v="74.588999999999999"/>
    <s v="soggiacenza statica"/>
    <n v="1.4"/>
    <n v="73.188999999999993"/>
  </r>
  <r>
    <s v="PV"/>
    <s v="CERVESINA"/>
    <x v="1"/>
    <x v="89"/>
    <n v="74.588999999999999"/>
    <s v="soggiacenza statica"/>
    <n v="2.9"/>
    <n v="71.688999999999993"/>
  </r>
  <r>
    <s v="PV"/>
    <s v="CERVESINA"/>
    <x v="1"/>
    <x v="18"/>
    <n v="74.588999999999999"/>
    <s v="soggiacenza statica"/>
    <n v="2.2999999999999998"/>
    <n v="72.289000000000001"/>
  </r>
  <r>
    <s v="PV"/>
    <s v="CERVESINA"/>
    <x v="1"/>
    <x v="90"/>
    <n v="74.588999999999999"/>
    <s v="soggiacenza statica"/>
    <n v="4.3"/>
    <n v="70.289000000000001"/>
  </r>
  <r>
    <s v="PV"/>
    <s v="CERVESINA"/>
    <x v="1"/>
    <x v="91"/>
    <n v="74.588999999999999"/>
    <s v="soggiacenza statica"/>
    <n v="4.5"/>
    <n v="70.088999999999999"/>
  </r>
  <r>
    <s v="PV"/>
    <s v="CERVESINA"/>
    <x v="1"/>
    <x v="92"/>
    <n v="74.588999999999999"/>
    <s v="soggiacenza statica"/>
    <n v="4.4400000000000004"/>
    <n v="70.149000000000001"/>
  </r>
  <r>
    <s v="PV"/>
    <s v="CERVESINA"/>
    <x v="1"/>
    <x v="93"/>
    <n v="74.588999999999999"/>
    <s v="soggiacenza statica"/>
    <n v="4.34"/>
    <n v="70.248999999999995"/>
  </r>
  <r>
    <s v="PV"/>
    <s v="CERVESINA"/>
    <x v="1"/>
    <x v="94"/>
    <n v="74.588999999999999"/>
    <s v="soggiacenza statica"/>
    <n v="4.5599999999999996"/>
    <n v="70.028999999999996"/>
  </r>
  <r>
    <s v="PV"/>
    <s v="CERVESINA"/>
    <x v="1"/>
    <x v="95"/>
    <n v="74.588999999999999"/>
    <s v="soggiacenza statica"/>
    <n v="4.49"/>
    <n v="70.099000000000004"/>
  </r>
  <r>
    <s v="PV"/>
    <s v="CERVESINA"/>
    <x v="1"/>
    <x v="96"/>
    <n v="74.588999999999999"/>
    <s v="soggiacenza statica"/>
    <n v="4.8499999999999996"/>
    <n v="69.739000000000004"/>
  </r>
  <r>
    <s v="PV"/>
    <s v="CERVESINA"/>
    <x v="1"/>
    <x v="97"/>
    <n v="74.588999999999999"/>
    <s v="soggiacenza statica"/>
    <n v="5.24"/>
    <n v="69.349000000000004"/>
  </r>
  <r>
    <s v="PV"/>
    <s v="CERVESINA"/>
    <x v="1"/>
    <x v="98"/>
    <n v="74.588999999999999"/>
    <s v="soggiacenza statica"/>
    <n v="5.45"/>
    <n v="69.138999999999996"/>
  </r>
  <r>
    <s v="PV"/>
    <s v="CERVESINA"/>
    <x v="1"/>
    <x v="99"/>
    <n v="74.588999999999999"/>
    <s v="soggiacenza statica"/>
    <n v="5.64"/>
    <n v="68.948999999999998"/>
  </r>
  <r>
    <s v="PV"/>
    <s v="CERVESINA"/>
    <x v="1"/>
    <x v="28"/>
    <n v="74.588999999999999"/>
    <s v="soggiacenza statica"/>
    <n v="5.75"/>
    <n v="68.838999999999999"/>
  </r>
  <r>
    <s v="PV"/>
    <s v="CERVESINA"/>
    <x v="1"/>
    <x v="100"/>
    <n v="74.588999999999999"/>
    <s v="soggiacenza statica"/>
    <n v="5.78"/>
    <n v="68.808999999999997"/>
  </r>
  <r>
    <s v="PV"/>
    <s v="CERVESINA"/>
    <x v="1"/>
    <x v="101"/>
    <n v="74.588999999999999"/>
    <s v="soggiacenza statica"/>
    <n v="5.79"/>
    <n v="68.799000000000007"/>
  </r>
  <r>
    <s v="PV"/>
    <s v="CERVESINA"/>
    <x v="1"/>
    <x v="102"/>
    <n v="74.588999999999999"/>
    <s v="soggiacenza statica"/>
    <n v="5.88"/>
    <n v="68.709000000000003"/>
  </r>
  <r>
    <s v="PV"/>
    <s v="CERVESINA"/>
    <x v="1"/>
    <x v="103"/>
    <n v="74.588999999999999"/>
    <s v="soggiacenza statica"/>
    <n v="5.8"/>
    <n v="68.789000000000001"/>
  </r>
  <r>
    <s v="PV"/>
    <s v="CERVESINA"/>
    <x v="1"/>
    <x v="104"/>
    <n v="74.588999999999999"/>
    <s v="soggiacenza statica"/>
    <n v="5.9"/>
    <n v="68.688999999999993"/>
  </r>
  <r>
    <s v="PV"/>
    <s v="CERVESINA"/>
    <x v="1"/>
    <x v="34"/>
    <n v="74.588999999999999"/>
    <s v="soggiacenza statica"/>
    <n v="5.93"/>
    <n v="68.659000000000006"/>
  </r>
  <r>
    <s v="PV"/>
    <s v="CERVESINA"/>
    <x v="1"/>
    <x v="105"/>
    <n v="74.588999999999999"/>
    <s v="soggiacenza statica"/>
    <n v="5.93"/>
    <n v="68.659000000000006"/>
  </r>
  <r>
    <s v="PV"/>
    <s v="CERVESINA"/>
    <x v="1"/>
    <x v="106"/>
    <n v="74.588999999999999"/>
    <s v="soggiacenza statica"/>
    <n v="6.28"/>
    <n v="68.308999999999997"/>
  </r>
  <r>
    <s v="PV"/>
    <s v="CERVESINA"/>
    <x v="1"/>
    <x v="107"/>
    <n v="74.588999999999999"/>
    <s v="soggiacenza statica"/>
    <n v="6.58"/>
    <n v="68.009"/>
  </r>
  <r>
    <s v="PV"/>
    <s v="CERVESINA"/>
    <x v="1"/>
    <x v="108"/>
    <n v="74.588999999999999"/>
    <s v="soggiacenza statica"/>
    <n v="6.75"/>
    <n v="67.838999999999999"/>
  </r>
  <r>
    <s v="PV"/>
    <s v="CERVESINA"/>
    <x v="1"/>
    <x v="109"/>
    <n v="74.588999999999999"/>
    <s v="soggiacenza statica"/>
    <n v="6.89"/>
    <n v="67.698999999999998"/>
  </r>
  <r>
    <s v="PV"/>
    <s v="CERVESINA"/>
    <x v="1"/>
    <x v="110"/>
    <n v="74.588999999999999"/>
    <s v="soggiacenza statica"/>
    <n v="7.03"/>
    <n v="67.558999999999997"/>
  </r>
  <r>
    <s v="PV"/>
    <s v="CERVESINA"/>
    <x v="1"/>
    <x v="111"/>
    <n v="74.588999999999999"/>
    <s v="soggiacenza statica"/>
    <n v="6.95"/>
    <n v="67.638999999999996"/>
  </r>
  <r>
    <s v="PV"/>
    <s v="CERVESINA"/>
    <x v="1"/>
    <x v="112"/>
    <n v="74.588999999999999"/>
    <s v="soggiacenza statica"/>
    <n v="7.21"/>
    <n v="67.379000000000005"/>
  </r>
  <r>
    <s v="PV"/>
    <s v="CERVESINA"/>
    <x v="1"/>
    <x v="113"/>
    <n v="74.588999999999999"/>
    <s v="soggiacenza statica"/>
    <n v="6.93"/>
    <n v="67.659000000000006"/>
  </r>
  <r>
    <s v="PV"/>
    <s v="CERVESINA"/>
    <x v="1"/>
    <x v="114"/>
    <n v="74.588999999999999"/>
    <s v="soggiacenza statica"/>
    <n v="7.18"/>
    <n v="67.409000000000006"/>
  </r>
  <r>
    <s v="PV"/>
    <s v="CERVESINA"/>
    <x v="1"/>
    <x v="115"/>
    <n v="74.588999999999999"/>
    <s v="soggiacenza statica"/>
    <n v="7.02"/>
    <n v="67.569000000000003"/>
  </r>
  <r>
    <s v="PV"/>
    <s v="CERVESINA"/>
    <x v="1"/>
    <x v="116"/>
    <n v="74.588999999999999"/>
    <s v="soggiacenza statica"/>
    <n v="6.77"/>
    <n v="67.819000000000003"/>
  </r>
  <r>
    <s v="PV"/>
    <s v="CERVESINA"/>
    <x v="1"/>
    <x v="117"/>
    <n v="74.588999999999999"/>
    <s v="soggiacenza statica"/>
    <n v="6.59"/>
    <n v="67.998999999999995"/>
  </r>
  <r>
    <s v="PV"/>
    <s v="CERVESINA"/>
    <x v="1"/>
    <x v="46"/>
    <n v="74.588999999999999"/>
    <s v="soggiacenza statica"/>
    <n v="6.75"/>
    <n v="67.838999999999999"/>
  </r>
  <r>
    <s v="PV"/>
    <s v="CERVESINA"/>
    <x v="1"/>
    <x v="118"/>
    <n v="74.588999999999999"/>
    <s v="soggiacenza statica"/>
    <n v="6.62"/>
    <n v="67.968999999999994"/>
  </r>
  <r>
    <s v="PV"/>
    <s v="CERVESINA"/>
    <x v="1"/>
    <x v="119"/>
    <n v="74.588999999999999"/>
    <s v="soggiacenza statica"/>
    <n v="6.72"/>
    <n v="67.869"/>
  </r>
  <r>
    <s v="PV"/>
    <s v="CERVESINA"/>
    <x v="1"/>
    <x v="48"/>
    <n v="74.588999999999999"/>
    <s v="soggiacenza statica"/>
    <n v="6.78"/>
    <n v="67.808999999999997"/>
  </r>
  <r>
    <s v="PV"/>
    <s v="CERVESINA"/>
    <x v="1"/>
    <x v="120"/>
    <n v="74.588999999999999"/>
    <s v="soggiacenza statica"/>
    <n v="6.87"/>
    <n v="67.718999999999994"/>
  </r>
  <r>
    <s v="PV"/>
    <s v="CERVESINA"/>
    <x v="1"/>
    <x v="121"/>
    <n v="74.588999999999999"/>
    <s v="soggiacenza statica"/>
    <n v="6.77"/>
    <n v="67.819000000000003"/>
  </r>
  <r>
    <s v="PV"/>
    <s v="CERVESINA"/>
    <x v="1"/>
    <x v="122"/>
    <n v="74.588999999999999"/>
    <s v="soggiacenza statica"/>
    <n v="6.78"/>
    <n v="67.808999999999997"/>
  </r>
  <r>
    <s v="PV"/>
    <s v="CERVESINA"/>
    <x v="1"/>
    <x v="123"/>
    <n v="74.588999999999999"/>
    <s v="soggiacenza statica"/>
    <n v="6.79"/>
    <n v="67.799000000000007"/>
  </r>
  <r>
    <s v="PV"/>
    <s v="CERVESINA"/>
    <x v="1"/>
    <x v="124"/>
    <n v="74.588999999999999"/>
    <s v="soggiacenza statica"/>
    <n v="6.63"/>
    <n v="67.959000000000003"/>
  </r>
  <r>
    <s v="PV"/>
    <s v="CERVESINA"/>
    <x v="1"/>
    <x v="125"/>
    <n v="74.588999999999999"/>
    <s v="soggiacenza statica"/>
    <n v="6.67"/>
    <n v="67.918999999999997"/>
  </r>
  <r>
    <s v="PV"/>
    <s v="CERVESINA"/>
    <x v="1"/>
    <x v="53"/>
    <n v="74.588999999999999"/>
    <s v="soggiacenza statica"/>
    <n v="6.71"/>
    <n v="67.879000000000005"/>
  </r>
  <r>
    <s v="PV"/>
    <s v="CERVESINA"/>
    <x v="1"/>
    <x v="126"/>
    <n v="74.588999999999999"/>
    <s v="soggiacenza statica"/>
    <n v="6.44"/>
    <n v="68.149000000000001"/>
  </r>
  <r>
    <s v="PV"/>
    <s v="CERVESINA"/>
    <x v="1"/>
    <x v="127"/>
    <n v="74.588999999999999"/>
    <s v="soggiacenza statica"/>
    <n v="6.84"/>
    <n v="67.748999999999995"/>
  </r>
  <r>
    <s v="PV"/>
    <s v="CERVESINA"/>
    <x v="1"/>
    <x v="128"/>
    <n v="74.588999999999999"/>
    <s v="soggiacenza statica"/>
    <n v="7.04"/>
    <n v="67.549000000000007"/>
  </r>
  <r>
    <s v="PV"/>
    <s v="CERVESINA"/>
    <x v="1"/>
    <x v="129"/>
    <n v="74.588999999999999"/>
    <s v="soggiacenza statica"/>
    <n v="7.1"/>
    <n v="67.489000000000004"/>
  </r>
  <r>
    <s v="PV"/>
    <s v="CERVESINA"/>
    <x v="1"/>
    <x v="56"/>
    <n v="74.588999999999999"/>
    <s v="soggiacenza statica"/>
    <n v="7.15"/>
    <n v="67.438999999999993"/>
  </r>
  <r>
    <s v="PV"/>
    <s v="CERVESINA"/>
    <x v="1"/>
    <x v="130"/>
    <n v="74.588999999999999"/>
    <s v="soggiacenza statica"/>
    <n v="6.94"/>
    <n v="67.649000000000001"/>
  </r>
  <r>
    <s v="PV"/>
    <s v="CERVESINA"/>
    <x v="1"/>
    <x v="131"/>
    <n v="74.588999999999999"/>
    <s v="soggiacenza statica"/>
    <n v="6.05"/>
    <n v="68.539000000000001"/>
  </r>
  <r>
    <s v="PV"/>
    <s v="CERVESINA"/>
    <x v="1"/>
    <x v="132"/>
    <n v="74.588999999999999"/>
    <s v="soggiacenza statica"/>
    <n v="5.41"/>
    <n v="69.179000000000002"/>
  </r>
  <r>
    <s v="PV"/>
    <s v="CERVESINA"/>
    <x v="1"/>
    <x v="133"/>
    <n v="74.588999999999999"/>
    <s v="soggiacenza statica"/>
    <n v="4.74"/>
    <n v="69.849000000000004"/>
  </r>
  <r>
    <s v="PV"/>
    <s v="CERVESINA"/>
    <x v="1"/>
    <x v="134"/>
    <n v="74.588999999999999"/>
    <s v="soggiacenza statica"/>
    <n v="4.71"/>
    <n v="69.879000000000005"/>
  </r>
  <r>
    <s v="PV"/>
    <s v="CERVESINA"/>
    <x v="1"/>
    <x v="135"/>
    <n v="74.588999999999999"/>
    <s v="soggiacenza statica"/>
    <n v="4.8499999999999996"/>
    <n v="69.739000000000004"/>
  </r>
  <r>
    <s v="PV"/>
    <s v="CERVESINA"/>
    <x v="1"/>
    <x v="136"/>
    <n v="74.588999999999999"/>
    <s v="soggiacenza statica"/>
    <n v="4.92"/>
    <n v="69.668999999999997"/>
  </r>
  <r>
    <s v="PV"/>
    <s v="CERVESINA"/>
    <x v="1"/>
    <x v="137"/>
    <n v="74.588999999999999"/>
    <s v="soggiacenza statica"/>
    <n v="5.21"/>
    <n v="69.379000000000005"/>
  </r>
  <r>
    <s v="PV"/>
    <s v="CERVESINA"/>
    <x v="1"/>
    <x v="138"/>
    <n v="74.588999999999999"/>
    <s v="soggiacenza statica"/>
    <n v="5.28"/>
    <n v="69.308999999999997"/>
  </r>
  <r>
    <s v="PV"/>
    <s v="CERVESINA"/>
    <x v="1"/>
    <x v="139"/>
    <n v="74.588999999999999"/>
    <s v="soggiacenza statica"/>
    <n v="5.5"/>
    <n v="69.088999999999999"/>
  </r>
  <r>
    <s v="PV"/>
    <s v="CERVESINA"/>
    <x v="1"/>
    <x v="140"/>
    <n v="74.588999999999999"/>
    <s v="soggiacenza statica"/>
    <n v="5.75"/>
    <n v="68.838999999999999"/>
  </r>
  <r>
    <s v="PV"/>
    <s v="CERVESINA"/>
    <x v="1"/>
    <x v="61"/>
    <n v="74.588999999999999"/>
    <s v="soggiacenza statica"/>
    <n v="5.75"/>
    <n v="68.838999999999999"/>
  </r>
  <r>
    <s v="PV"/>
    <s v="CERVESINA"/>
    <x v="1"/>
    <x v="141"/>
    <n v="74.588999999999999"/>
    <s v="soggiacenza statica"/>
    <n v="5.79"/>
    <n v="68.799000000000007"/>
  </r>
  <r>
    <s v="PV"/>
    <s v="CERVESINA"/>
    <x v="1"/>
    <x v="142"/>
    <n v="74.588999999999999"/>
    <s v="soggiacenza statica"/>
    <n v="4.5599999999999996"/>
    <n v="70.028999999999996"/>
  </r>
  <r>
    <s v="PV"/>
    <s v="CERVESINA"/>
    <x v="1"/>
    <x v="143"/>
    <n v="74.588999999999999"/>
    <s v="soggiacenza statica"/>
    <n v="4.1399999999999997"/>
    <n v="70.448999999999998"/>
  </r>
  <r>
    <s v="PV"/>
    <s v="CERVESINA"/>
    <x v="1"/>
    <x v="144"/>
    <n v="74.588999999999999"/>
    <s v="soggiacenza statica"/>
    <n v="4.05"/>
    <n v="70.539000000000001"/>
  </r>
  <r>
    <s v="PV"/>
    <s v="CERVESINA"/>
    <x v="1"/>
    <x v="145"/>
    <n v="74.588999999999999"/>
    <s v="soggiacenza statica"/>
    <n v="4.0999999999999996"/>
    <n v="70.489000000000004"/>
  </r>
  <r>
    <s v="PV"/>
    <s v="CIGOGNOLA"/>
    <x v="2"/>
    <x v="146"/>
    <n v="107.259"/>
    <s v="soggiacenza statica"/>
    <n v="2.27"/>
    <n v="104.989"/>
  </r>
  <r>
    <s v="PV"/>
    <s v="CIGOGNOLA"/>
    <x v="2"/>
    <x v="147"/>
    <n v="107.259"/>
    <s v="soggiacenza statica"/>
    <n v="3.23"/>
    <n v="104.029"/>
  </r>
  <r>
    <s v="PV"/>
    <s v="CIGOGNOLA"/>
    <x v="2"/>
    <x v="65"/>
    <n v="107.259"/>
    <s v="soggiacenza statica"/>
    <n v="2.89"/>
    <n v="104.369"/>
  </r>
  <r>
    <s v="PV"/>
    <s v="CIGOGNOLA"/>
    <x v="2"/>
    <x v="148"/>
    <n v="107.259"/>
    <s v="soggiacenza statica"/>
    <n v="2.7"/>
    <n v="104.559"/>
  </r>
  <r>
    <s v="PV"/>
    <s v="CIGOGNOLA"/>
    <x v="2"/>
    <x v="149"/>
    <n v="107.259"/>
    <s v="soggiacenza statica"/>
    <n v="5.45"/>
    <n v="101.809"/>
  </r>
  <r>
    <s v="PV"/>
    <s v="CIGOGNOLA"/>
    <x v="2"/>
    <x v="150"/>
    <n v="107.259"/>
    <s v="soggiacenza statica"/>
    <n v="2"/>
    <n v="105.259"/>
  </r>
  <r>
    <s v="PV"/>
    <s v="CIGOGNOLA"/>
    <x v="2"/>
    <x v="151"/>
    <n v="107.259"/>
    <s v="soggiacenza statica"/>
    <n v="3.46"/>
    <n v="103.79900000000001"/>
  </r>
  <r>
    <s v="PV"/>
    <s v="CIGOGNOLA"/>
    <x v="2"/>
    <x v="152"/>
    <n v="107.259"/>
    <s v="soggiacenza statica"/>
    <n v="5.4"/>
    <n v="101.85899999999999"/>
  </r>
  <r>
    <s v="PV"/>
    <s v="CIGOGNOLA"/>
    <x v="2"/>
    <x v="153"/>
    <n v="107.259"/>
    <s v="soggiacenza statica"/>
    <n v="5.1100000000000003"/>
    <n v="102.149"/>
  </r>
  <r>
    <s v="PV"/>
    <s v="CIGOGNOLA"/>
    <x v="2"/>
    <x v="72"/>
    <n v="107.259"/>
    <s v="soggiacenza statica"/>
    <n v="5.45"/>
    <n v="101.809"/>
  </r>
  <r>
    <s v="PV"/>
    <s v="CIGOGNOLA"/>
    <x v="2"/>
    <x v="154"/>
    <n v="107.259"/>
    <s v="soggiacenza statica"/>
    <n v="2.89"/>
    <n v="104.369"/>
  </r>
  <r>
    <s v="PV"/>
    <s v="CIGOGNOLA"/>
    <x v="2"/>
    <x v="155"/>
    <n v="107.259"/>
    <s v="soggiacenza statica"/>
    <n v="2.4300000000000002"/>
    <n v="104.82899999999999"/>
  </r>
  <r>
    <s v="PV"/>
    <s v="CIGOGNOLA"/>
    <x v="2"/>
    <x v="156"/>
    <n v="107.259"/>
    <s v="soggiacenza statica"/>
    <n v="2.4500000000000002"/>
    <n v="104.809"/>
  </r>
  <r>
    <s v="PV"/>
    <s v="CIGOGNOLA"/>
    <x v="2"/>
    <x v="157"/>
    <n v="107.259"/>
    <s v="soggiacenza statica"/>
    <n v="2.5299999999999998"/>
    <n v="104.729"/>
  </r>
  <r>
    <s v="PV"/>
    <s v="CIGOGNOLA"/>
    <x v="2"/>
    <x v="158"/>
    <n v="107.259"/>
    <s v="soggiacenza statica"/>
    <n v="2.68"/>
    <n v="104.57899999999999"/>
  </r>
  <r>
    <s v="PV"/>
    <s v="CIGOGNOLA"/>
    <x v="2"/>
    <x v="159"/>
    <n v="107.259"/>
    <s v="soggiacenza statica"/>
    <n v="3.15"/>
    <n v="104.10899999999999"/>
  </r>
  <r>
    <s v="PV"/>
    <s v="CIGOGNOLA"/>
    <x v="2"/>
    <x v="160"/>
    <n v="107.259"/>
    <s v="soggiacenza statica"/>
    <n v="2.78"/>
    <n v="104.479"/>
  </r>
  <r>
    <s v="PV"/>
    <s v="CIGOGNOLA"/>
    <x v="2"/>
    <x v="161"/>
    <n v="107.259"/>
    <s v="soggiacenza statica"/>
    <n v="3.63"/>
    <n v="103.629"/>
  </r>
  <r>
    <s v="PV"/>
    <s v="CIGOGNOLA"/>
    <x v="2"/>
    <x v="162"/>
    <n v="107.259"/>
    <s v="soggiacenza statica"/>
    <n v="5.28"/>
    <n v="101.979"/>
  </r>
  <r>
    <s v="PV"/>
    <s v="CIGOGNOLA"/>
    <x v="2"/>
    <x v="163"/>
    <n v="107.259"/>
    <s v="soggiacenza statica"/>
    <n v="5.55"/>
    <n v="101.709"/>
  </r>
  <r>
    <s v="PV"/>
    <s v="CIGOGNOLA"/>
    <x v="2"/>
    <x v="164"/>
    <n v="107.259"/>
    <s v="soggiacenza statica"/>
    <n v="5.45"/>
    <n v="101.809"/>
  </r>
  <r>
    <s v="PV"/>
    <s v="CIGOGNOLA"/>
    <x v="2"/>
    <x v="165"/>
    <n v="107.259"/>
    <s v="soggiacenza statica"/>
    <n v="2.85"/>
    <n v="104.40900000000001"/>
  </r>
  <r>
    <s v="PV"/>
    <s v="CIGOGNOLA"/>
    <x v="2"/>
    <x v="166"/>
    <n v="107.259"/>
    <s v="soggiacenza statica"/>
    <n v="5.35"/>
    <n v="101.90900000000001"/>
  </r>
  <r>
    <s v="PV"/>
    <s v="CIGOGNOLA"/>
    <x v="2"/>
    <x v="167"/>
    <n v="107.259"/>
    <s v="soggiacenza statica"/>
    <n v="2.4300000000000002"/>
    <n v="104.82899999999999"/>
  </r>
  <r>
    <s v="PV"/>
    <s v="CIGOGNOLA"/>
    <x v="2"/>
    <x v="168"/>
    <n v="107.259"/>
    <s v="soggiacenza statica"/>
    <n v="2.37"/>
    <n v="104.889"/>
  </r>
  <r>
    <s v="PV"/>
    <s v="CIGOGNOLA"/>
    <x v="2"/>
    <x v="169"/>
    <n v="107.259"/>
    <s v="soggiacenza statica"/>
    <n v="2.95"/>
    <n v="104.309"/>
  </r>
  <r>
    <s v="PV"/>
    <s v="CIGOGNOLA"/>
    <x v="2"/>
    <x v="170"/>
    <n v="107.259"/>
    <s v="soggiacenza statica"/>
    <n v="2.37"/>
    <n v="104.889"/>
  </r>
  <r>
    <s v="PV"/>
    <s v="CIGOGNOLA"/>
    <x v="2"/>
    <x v="171"/>
    <n v="107.259"/>
    <s v="soggiacenza statica"/>
    <n v="2.58"/>
    <n v="104.679"/>
  </r>
  <r>
    <s v="PV"/>
    <s v="CIGOGNOLA"/>
    <x v="2"/>
    <x v="172"/>
    <n v="107.259"/>
    <s v="soggiacenza statica"/>
    <n v="2.82"/>
    <n v="104.43899999999999"/>
  </r>
  <r>
    <s v="PV"/>
    <s v="CIGOGNOLA"/>
    <x v="2"/>
    <x v="173"/>
    <n v="107.259"/>
    <s v="soggiacenza statica"/>
    <n v="3.25"/>
    <n v="104.009"/>
  </r>
  <r>
    <s v="PV"/>
    <s v="CIGOGNOLA"/>
    <x v="2"/>
    <x v="174"/>
    <n v="107.259"/>
    <s v="soggiacenza statica"/>
    <n v="4.25"/>
    <n v="103.009"/>
  </r>
  <r>
    <s v="PV"/>
    <s v="CIGOGNOLA"/>
    <x v="2"/>
    <x v="175"/>
    <n v="107.259"/>
    <s v="soggiacenza statica"/>
    <n v="4.55"/>
    <n v="102.709"/>
  </r>
  <r>
    <s v="PV"/>
    <s v="CIGOGNOLA"/>
    <x v="2"/>
    <x v="176"/>
    <n v="107.259"/>
    <s v="soggiacenza statica"/>
    <n v="2.38"/>
    <n v="104.879"/>
  </r>
  <r>
    <s v="PV"/>
    <s v="CIGOGNOLA"/>
    <x v="2"/>
    <x v="177"/>
    <n v="107.259"/>
    <s v="soggiacenza statica"/>
    <n v="2.06"/>
    <n v="105.199"/>
  </r>
  <r>
    <s v="PV"/>
    <s v="CIGOGNOLA"/>
    <x v="2"/>
    <x v="178"/>
    <n v="107.259"/>
    <s v="soggiacenza statica"/>
    <n v="2.44"/>
    <n v="104.819"/>
  </r>
  <r>
    <s v="PV"/>
    <s v="CIGOGNOLA"/>
    <x v="2"/>
    <x v="179"/>
    <n v="107.259"/>
    <s v="soggiacenza statica"/>
    <n v="2.67"/>
    <n v="104.589"/>
  </r>
  <r>
    <s v="PV"/>
    <s v="CIGOGNOLA"/>
    <x v="2"/>
    <x v="180"/>
    <n v="107.259"/>
    <s v="soggiacenza statica"/>
    <n v="2.58"/>
    <n v="104.679"/>
  </r>
  <r>
    <s v="PV"/>
    <s v="CIGOGNOLA"/>
    <x v="2"/>
    <x v="181"/>
    <n v="107.259"/>
    <s v="soggiacenza statica"/>
    <n v="2.5"/>
    <n v="104.759"/>
  </r>
  <r>
    <s v="PV"/>
    <s v="CIGOGNOLA"/>
    <x v="2"/>
    <x v="182"/>
    <n v="107.259"/>
    <s v="soggiacenza statica"/>
    <n v="2.8"/>
    <n v="104.459"/>
  </r>
  <r>
    <s v="PV"/>
    <s v="CIGOGNOLA"/>
    <x v="2"/>
    <x v="183"/>
    <n v="107.259"/>
    <s v="soggiacenza statica"/>
    <n v="2.29"/>
    <n v="104.96899999999999"/>
  </r>
  <r>
    <s v="PV"/>
    <s v="CIGOGNOLA"/>
    <x v="2"/>
    <x v="184"/>
    <n v="107.259"/>
    <s v="soggiacenza statica"/>
    <n v="2.83"/>
    <n v="104.429"/>
  </r>
  <r>
    <s v="PV"/>
    <s v="CIGOGNOLA"/>
    <x v="2"/>
    <x v="185"/>
    <n v="107.259"/>
    <s v="soggiacenza statica"/>
    <n v="3.08"/>
    <n v="104.179"/>
  </r>
  <r>
    <s v="PV"/>
    <s v="CIGOGNOLA"/>
    <x v="2"/>
    <x v="186"/>
    <n v="107.259"/>
    <s v="soggiacenza statica"/>
    <n v="4.92"/>
    <n v="102.339"/>
  </r>
  <r>
    <s v="PV"/>
    <s v="CIGOGNOLA"/>
    <x v="2"/>
    <x v="187"/>
    <n v="107.259"/>
    <s v="soggiacenza statica"/>
    <n v="5.53"/>
    <n v="101.729"/>
  </r>
  <r>
    <s v="PV"/>
    <s v="CIGOGNOLA"/>
    <x v="2"/>
    <x v="188"/>
    <n v="107.259"/>
    <s v="soggiacenza statica"/>
    <n v="4.04"/>
    <n v="103.21899999999999"/>
  </r>
  <r>
    <s v="PV"/>
    <s v="CIGOGNOLA"/>
    <x v="2"/>
    <x v="189"/>
    <n v="107.259"/>
    <s v="soggiacenza statica"/>
    <n v="2.8"/>
    <n v="104.459"/>
  </r>
  <r>
    <s v="PV"/>
    <s v="CIGOGNOLA"/>
    <x v="2"/>
    <x v="190"/>
    <n v="107.259"/>
    <s v="soggiacenza statica"/>
    <n v="3.28"/>
    <n v="103.979"/>
  </r>
  <r>
    <s v="PV"/>
    <s v="CIGOGNOLA"/>
    <x v="2"/>
    <x v="191"/>
    <n v="107.259"/>
    <s v="soggiacenza statica"/>
    <n v="2.72"/>
    <n v="104.539"/>
  </r>
  <r>
    <s v="PV"/>
    <s v="CIGOGNOLA"/>
    <x v="2"/>
    <x v="192"/>
    <n v="107.259"/>
    <s v="soggiacenza statica"/>
    <n v="2.67"/>
    <n v="104.589"/>
  </r>
  <r>
    <s v="PV"/>
    <s v="CIGOGNOLA"/>
    <x v="2"/>
    <x v="193"/>
    <n v="107.259"/>
    <s v="soggiacenza statica"/>
    <n v="2.8"/>
    <n v="104.459"/>
  </r>
  <r>
    <s v="PV"/>
    <s v="CIGOGNOLA"/>
    <x v="2"/>
    <x v="194"/>
    <n v="107.259"/>
    <s v="soggiacenza statica"/>
    <n v="2.7"/>
    <n v="104.559"/>
  </r>
  <r>
    <s v="PV"/>
    <s v="CIGOGNOLA"/>
    <x v="2"/>
    <x v="195"/>
    <n v="107.259"/>
    <s v="soggiacenza statica"/>
    <n v="3.14"/>
    <n v="104.119"/>
  </r>
  <r>
    <s v="PV"/>
    <s v="CIGOGNOLA"/>
    <x v="2"/>
    <x v="196"/>
    <n v="107.259"/>
    <s v="soggiacenza statica"/>
    <n v="2.94"/>
    <n v="104.319"/>
  </r>
  <r>
    <s v="PV"/>
    <s v="CIGOGNOLA"/>
    <x v="2"/>
    <x v="197"/>
    <n v="107.259"/>
    <s v="soggiacenza statica"/>
    <n v="5.6"/>
    <n v="101.65900000000001"/>
  </r>
  <r>
    <s v="PV"/>
    <s v="CIGOGNOLA"/>
    <x v="2"/>
    <x v="198"/>
    <n v="107.259"/>
    <s v="soggiacenza statica"/>
    <n v="5.38"/>
    <n v="101.879"/>
  </r>
  <r>
    <s v="PV"/>
    <s v="CIGOGNOLA"/>
    <x v="2"/>
    <x v="199"/>
    <n v="107.259"/>
    <s v="soggiacenza statica"/>
    <n v="5.45"/>
    <n v="101.809"/>
  </r>
  <r>
    <s v="PV"/>
    <s v="CIGOGNOLA"/>
    <x v="2"/>
    <x v="200"/>
    <n v="107.259"/>
    <s v="soggiacenza statica"/>
    <n v="2.5"/>
    <n v="104.759"/>
  </r>
  <r>
    <s v="PV"/>
    <s v="CIGOGNOLA"/>
    <x v="2"/>
    <x v="201"/>
    <n v="107.259"/>
    <s v="soggiacenza statica"/>
    <n v="2.38"/>
    <n v="104.879"/>
  </r>
  <r>
    <s v="PV"/>
    <s v="CIGOGNOLA"/>
    <x v="2"/>
    <x v="202"/>
    <n v="107.259"/>
    <s v="soggiacenza statica"/>
    <n v="2.57"/>
    <n v="104.68899999999999"/>
  </r>
  <r>
    <s v="PV"/>
    <s v="CIGOGNOLA"/>
    <x v="2"/>
    <x v="203"/>
    <n v="107.259"/>
    <s v="soggiacenza statica"/>
    <n v="2.2999999999999998"/>
    <n v="104.959"/>
  </r>
  <r>
    <s v="PV"/>
    <s v="CIGOGNOLA"/>
    <x v="2"/>
    <x v="204"/>
    <n v="107.259"/>
    <s v="soggiacenza statica"/>
    <n v="2"/>
    <n v="105.259"/>
  </r>
  <r>
    <s v="PV"/>
    <s v="CIGOGNOLA"/>
    <x v="2"/>
    <x v="205"/>
    <n v="107.259"/>
    <s v="soggiacenza statica"/>
    <n v="1.95"/>
    <n v="105.309"/>
  </r>
  <r>
    <s v="PV"/>
    <s v="CIGOGNOLA"/>
    <x v="2"/>
    <x v="206"/>
    <n v="107.259"/>
    <s v="soggiacenza statica"/>
    <n v="2.2400000000000002"/>
    <n v="105.01900000000001"/>
  </r>
  <r>
    <s v="PV"/>
    <s v="CIGOGNOLA"/>
    <x v="2"/>
    <x v="207"/>
    <n v="107.259"/>
    <s v="soggiacenza statica"/>
    <n v="2.4500000000000002"/>
    <n v="104.809"/>
  </r>
  <r>
    <s v="PV"/>
    <s v="CIGOGNOLA"/>
    <x v="2"/>
    <x v="208"/>
    <n v="107.259"/>
    <s v="soggiacenza statica"/>
    <n v="2.65"/>
    <n v="104.60899999999999"/>
  </r>
  <r>
    <s v="PV"/>
    <s v="CIGOGNOLA"/>
    <x v="2"/>
    <x v="88"/>
    <n v="107.259"/>
    <s v="soggiacenza statica"/>
    <n v="3.86"/>
    <n v="103.399"/>
  </r>
  <r>
    <s v="PV"/>
    <s v="CIGOGNOLA"/>
    <x v="2"/>
    <x v="209"/>
    <n v="107.259"/>
    <s v="soggiacenza statica"/>
    <n v="4.3499999999999996"/>
    <n v="102.90900000000001"/>
  </r>
  <r>
    <s v="PV"/>
    <s v="CIGOGNOLA"/>
    <x v="2"/>
    <x v="210"/>
    <n v="107.259"/>
    <s v="soggiacenza statica"/>
    <n v="3.21"/>
    <n v="104.04900000000001"/>
  </r>
  <r>
    <s v="PV"/>
    <s v="CIGOGNOLA"/>
    <x v="2"/>
    <x v="211"/>
    <n v="107.259"/>
    <s v="soggiacenza statica"/>
    <n v="2.68"/>
    <n v="104.57899999999999"/>
  </r>
  <r>
    <s v="PV"/>
    <s v="CIGOGNOLA"/>
    <x v="2"/>
    <x v="212"/>
    <n v="107.259"/>
    <s v="soggiacenza statica"/>
    <n v="2.76"/>
    <n v="104.499"/>
  </r>
  <r>
    <s v="PV"/>
    <s v="CIGOGNOLA"/>
    <x v="2"/>
    <x v="213"/>
    <n v="107.259"/>
    <s v="soggiacenza statica"/>
    <n v="2.54"/>
    <n v="104.71899999999999"/>
  </r>
  <r>
    <s v="PV"/>
    <s v="CIGOGNOLA"/>
    <x v="2"/>
    <x v="214"/>
    <n v="107.259"/>
    <s v="soggiacenza statica"/>
    <n v="2.27"/>
    <n v="104.989"/>
  </r>
  <r>
    <s v="PV"/>
    <s v="CIGOGNOLA"/>
    <x v="2"/>
    <x v="215"/>
    <n v="107.259"/>
    <s v="soggiacenza statica"/>
    <n v="2.48"/>
    <n v="104.779"/>
  </r>
  <r>
    <s v="PV"/>
    <s v="CIGOGNOLA"/>
    <x v="2"/>
    <x v="216"/>
    <n v="107.259"/>
    <s v="soggiacenza statica"/>
    <n v="2.61"/>
    <n v="104.649"/>
  </r>
  <r>
    <s v="PV"/>
    <s v="CIGOGNOLA"/>
    <x v="2"/>
    <x v="217"/>
    <n v="107.259"/>
    <s v="soggiacenza statica"/>
    <n v="2.6"/>
    <n v="104.65900000000001"/>
  </r>
  <r>
    <s v="PV"/>
    <s v="CIGOGNOLA"/>
    <x v="2"/>
    <x v="218"/>
    <n v="107.259"/>
    <s v="soggiacenza statica"/>
    <n v="2.72"/>
    <n v="104.539"/>
  </r>
  <r>
    <s v="PV"/>
    <s v="CIGOGNOLA"/>
    <x v="2"/>
    <x v="219"/>
    <n v="107.259"/>
    <s v="soggiacenza statica"/>
    <n v="3.06"/>
    <n v="104.199"/>
  </r>
  <r>
    <s v="PV"/>
    <s v="CIGOGNOLA"/>
    <x v="2"/>
    <x v="220"/>
    <n v="107.259"/>
    <s v="soggiacenza statica"/>
    <n v="3.58"/>
    <n v="103.679"/>
  </r>
  <r>
    <s v="PV"/>
    <s v="CIGOGNOLA"/>
    <x v="2"/>
    <x v="221"/>
    <n v="107.259"/>
    <s v="soggiacenza statica"/>
    <n v="3.82"/>
    <n v="103.43899999999999"/>
  </r>
  <r>
    <s v="PV"/>
    <s v="CIGOGNOLA"/>
    <x v="2"/>
    <x v="222"/>
    <n v="107.259"/>
    <s v="soggiacenza statica"/>
    <n v="3.2"/>
    <n v="104.059"/>
  </r>
  <r>
    <s v="PV"/>
    <s v="CIGOGNOLA"/>
    <x v="2"/>
    <x v="223"/>
    <n v="107.259"/>
    <s v="soggiacenza statica"/>
    <n v="2.4"/>
    <n v="104.85899999999999"/>
  </r>
  <r>
    <s v="PV"/>
    <s v="CIGOGNOLA"/>
    <x v="2"/>
    <x v="224"/>
    <n v="107.259"/>
    <s v="soggiacenza statica"/>
    <n v="2.2200000000000002"/>
    <n v="105.039"/>
  </r>
  <r>
    <s v="PV"/>
    <s v="CIGOGNOLA"/>
    <x v="2"/>
    <x v="225"/>
    <n v="107.259"/>
    <s v="soggiacenza statica"/>
    <n v="2.57"/>
    <n v="104.68899999999999"/>
  </r>
  <r>
    <s v="PV"/>
    <s v="CIGOGNOLA"/>
    <x v="2"/>
    <x v="226"/>
    <n v="107.259"/>
    <s v="soggiacenza statica"/>
    <n v="2.29"/>
    <n v="104.96899999999999"/>
  </r>
  <r>
    <s v="PV"/>
    <s v="CIGOGNOLA"/>
    <x v="2"/>
    <x v="227"/>
    <n v="107.259"/>
    <s v="soggiacenza statica"/>
    <n v="2.41"/>
    <n v="104.849"/>
  </r>
  <r>
    <s v="PV"/>
    <s v="CIGOGNOLA"/>
    <x v="2"/>
    <x v="228"/>
    <n v="107.259"/>
    <s v="soggiacenza statica"/>
    <n v="2.44"/>
    <n v="104.819"/>
  </r>
  <r>
    <s v="PV"/>
    <s v="CIGOGNOLA"/>
    <x v="2"/>
    <x v="229"/>
    <n v="107.259"/>
    <s v="soggiacenza statica"/>
    <n v="2.87"/>
    <n v="104.389"/>
  </r>
  <r>
    <s v="PV"/>
    <s v="CIGOGNOLA"/>
    <x v="2"/>
    <x v="230"/>
    <n v="107.259"/>
    <s v="soggiacenza statica"/>
    <n v="2.93"/>
    <n v="104.32899999999999"/>
  </r>
  <r>
    <s v="PV"/>
    <s v="CIGOGNOLA"/>
    <x v="2"/>
    <x v="231"/>
    <n v="107.259"/>
    <s v="soggiacenza statica"/>
    <n v="3.5"/>
    <n v="103.759"/>
  </r>
  <r>
    <s v="PV"/>
    <s v="CIGOGNOLA"/>
    <x v="2"/>
    <x v="232"/>
    <n v="107.259"/>
    <s v="soggiacenza statica"/>
    <n v="4.6399999999999997"/>
    <n v="102.619"/>
  </r>
  <r>
    <s v="PV"/>
    <s v="CIGOGNOLA"/>
    <x v="2"/>
    <x v="233"/>
    <n v="107.259"/>
    <s v="soggiacenza statica"/>
    <n v="5.07"/>
    <n v="102.18899999999999"/>
  </r>
  <r>
    <s v="PV"/>
    <s v="CIGOGNOLA"/>
    <x v="2"/>
    <x v="234"/>
    <n v="107.259"/>
    <s v="soggiacenza statica"/>
    <n v="5.57"/>
    <n v="101.68899999999999"/>
  </r>
  <r>
    <s v="PV"/>
    <s v="CIGOGNOLA"/>
    <x v="2"/>
    <x v="235"/>
    <n v="107.259"/>
    <s v="soggiacenza statica"/>
    <n v="5.54"/>
    <n v="101.71899999999999"/>
  </r>
  <r>
    <s v="PV"/>
    <s v="CIGOGNOLA"/>
    <x v="2"/>
    <x v="236"/>
    <n v="107.259"/>
    <s v="soggiacenza statica"/>
    <n v="4.6900000000000004"/>
    <n v="102.569"/>
  </r>
  <r>
    <s v="PV"/>
    <s v="CIGOGNOLA"/>
    <x v="2"/>
    <x v="237"/>
    <n v="107.259"/>
    <s v="soggiacenza statica"/>
    <n v="3.49"/>
    <n v="103.76900000000001"/>
  </r>
  <r>
    <s v="PV"/>
    <s v="CIGOGNOLA"/>
    <x v="2"/>
    <x v="238"/>
    <n v="107.259"/>
    <s v="soggiacenza statica"/>
    <n v="2.77"/>
    <n v="104.489"/>
  </r>
  <r>
    <s v="PV"/>
    <s v="CIGOGNOLA"/>
    <x v="2"/>
    <x v="239"/>
    <n v="107.259"/>
    <s v="soggiacenza statica"/>
    <n v="2.64"/>
    <n v="104.619"/>
  </r>
  <r>
    <s v="PV"/>
    <s v="CIGOGNOLA"/>
    <x v="2"/>
    <x v="240"/>
    <n v="107.259"/>
    <s v="soggiacenza statica"/>
    <n v="2.69"/>
    <n v="104.569"/>
  </r>
  <r>
    <s v="PV"/>
    <s v="CIGOGNOLA"/>
    <x v="2"/>
    <x v="241"/>
    <n v="107.259"/>
    <s v="soggiacenza statica"/>
    <n v="2.71"/>
    <n v="104.54900000000001"/>
  </r>
  <r>
    <s v="PV"/>
    <s v="CIGOGNOLA"/>
    <x v="2"/>
    <x v="242"/>
    <n v="107.259"/>
    <s v="soggiacenza statica"/>
    <n v="3"/>
    <n v="104.259"/>
  </r>
  <r>
    <s v="PV"/>
    <s v="CIGOGNOLA"/>
    <x v="2"/>
    <x v="243"/>
    <n v="107.259"/>
    <s v="soggiacenza statica"/>
    <n v="4.05"/>
    <n v="103.209"/>
  </r>
  <r>
    <s v="PV"/>
    <s v="CIGOGNOLA"/>
    <x v="2"/>
    <x v="244"/>
    <n v="107.259"/>
    <s v="soggiacenza statica"/>
    <n v="5.73"/>
    <n v="101.529"/>
  </r>
  <r>
    <s v="PV"/>
    <s v="CIGOGNOLA"/>
    <x v="2"/>
    <x v="245"/>
    <n v="107.259"/>
    <s v="soggiacenza statica"/>
    <n v="5.7"/>
    <n v="101.559"/>
  </r>
  <r>
    <s v="PV"/>
    <s v="CIGOGNOLA"/>
    <x v="2"/>
    <x v="246"/>
    <n v="107.259"/>
    <s v="soggiacenza statica"/>
    <n v="5.67"/>
    <n v="101.589"/>
  </r>
  <r>
    <s v="PV"/>
    <s v="CIGOGNOLA"/>
    <x v="2"/>
    <x v="247"/>
    <n v="107.259"/>
    <s v="soggiacenza statica"/>
    <n v="3.61"/>
    <n v="103.649"/>
  </r>
  <r>
    <s v="PV"/>
    <s v="CIGOGNOLA"/>
    <x v="2"/>
    <x v="248"/>
    <n v="107.259"/>
    <s v="soggiacenza statica"/>
    <n v="3.05"/>
    <n v="104.209"/>
  </r>
  <r>
    <s v="PV"/>
    <s v="CIGOGNOLA"/>
    <x v="2"/>
    <x v="249"/>
    <n v="107.259"/>
    <s v="soggiacenza statica"/>
    <n v="3"/>
    <n v="104.259"/>
  </r>
  <r>
    <s v="PV"/>
    <s v="CIGOGNOLA"/>
    <x v="2"/>
    <x v="250"/>
    <n v="107.259"/>
    <s v="soggiacenza statica"/>
    <n v="3.12"/>
    <n v="104.139"/>
  </r>
  <r>
    <s v="PV"/>
    <s v="CIGOGNOLA"/>
    <x v="2"/>
    <x v="32"/>
    <n v="107.259"/>
    <s v="soggiacenza statica"/>
    <n v="3.44"/>
    <n v="103.819"/>
  </r>
  <r>
    <s v="PV"/>
    <s v="CIGOGNOLA"/>
    <x v="2"/>
    <x v="251"/>
    <n v="107.259"/>
    <s v="soggiacenza statica"/>
    <n v="3.49"/>
    <n v="103.76900000000001"/>
  </r>
  <r>
    <s v="PV"/>
    <s v="CIGOGNOLA"/>
    <x v="2"/>
    <x v="252"/>
    <n v="107.259"/>
    <s v="soggiacenza statica"/>
    <n v="2.63"/>
    <n v="104.629"/>
  </r>
  <r>
    <s v="PV"/>
    <s v="CIGOGNOLA"/>
    <x v="2"/>
    <x v="253"/>
    <n v="107.259"/>
    <s v="soggiacenza statica"/>
    <n v="4.2"/>
    <n v="103.059"/>
  </r>
  <r>
    <s v="PV"/>
    <s v="CIGOGNOLA"/>
    <x v="2"/>
    <x v="254"/>
    <n v="107.259"/>
    <s v="soggiacenza statica"/>
    <n v="5.74"/>
    <n v="101.51900000000001"/>
  </r>
  <r>
    <s v="PV"/>
    <s v="CIGOGNOLA"/>
    <x v="2"/>
    <x v="255"/>
    <n v="107.259"/>
    <s v="soggiacenza statica"/>
    <n v="5.91"/>
    <n v="101.349"/>
  </r>
  <r>
    <s v="PV"/>
    <s v="CIGOGNOLA"/>
    <x v="2"/>
    <x v="256"/>
    <n v="107.259"/>
    <s v="soggiacenza statica"/>
    <n v="5.9"/>
    <n v="101.35899999999999"/>
  </r>
  <r>
    <s v="PV"/>
    <s v="CIGOGNOLA"/>
    <x v="2"/>
    <x v="257"/>
    <n v="107.259"/>
    <s v="soggiacenza statica"/>
    <n v="5.83"/>
    <n v="101.429"/>
  </r>
  <r>
    <s v="PV"/>
    <s v="CIGOGNOLA"/>
    <x v="2"/>
    <x v="258"/>
    <n v="107.259"/>
    <s v="soggiacenza statica"/>
    <n v="5.73"/>
    <n v="101.529"/>
  </r>
  <r>
    <s v="PV"/>
    <s v="CIGOGNOLA"/>
    <x v="2"/>
    <x v="41"/>
    <n v="107.259"/>
    <s v="soggiacenza statica"/>
    <n v="5.75"/>
    <n v="101.509"/>
  </r>
  <r>
    <s v="PV"/>
    <s v="CIGOGNOLA"/>
    <x v="2"/>
    <x v="259"/>
    <n v="107.259"/>
    <s v="soggiacenza statica"/>
    <n v="5.68"/>
    <n v="101.57899999999999"/>
  </r>
  <r>
    <s v="PV"/>
    <s v="CIGOGNOLA"/>
    <x v="2"/>
    <x v="260"/>
    <n v="107.259"/>
    <s v="soggiacenza statica"/>
    <n v="2.6"/>
    <n v="104.65900000000001"/>
  </r>
  <r>
    <s v="PV"/>
    <s v="CIGOGNOLA"/>
    <x v="2"/>
    <x v="261"/>
    <n v="107.259"/>
    <s v="soggiacenza statica"/>
    <n v="2.54"/>
    <n v="104.71899999999999"/>
  </r>
  <r>
    <s v="PV"/>
    <s v="CIGOGNOLA"/>
    <x v="2"/>
    <x v="262"/>
    <n v="107.259"/>
    <s v="soggiacenza statica"/>
    <n v="2.5499999999999998"/>
    <n v="104.709"/>
  </r>
  <r>
    <s v="PV"/>
    <s v="CIGOGNOLA"/>
    <x v="2"/>
    <x v="263"/>
    <n v="107.259"/>
    <s v="soggiacenza statica"/>
    <n v="2.68"/>
    <n v="104.57899999999999"/>
  </r>
  <r>
    <s v="PV"/>
    <s v="CIGOGNOLA"/>
    <x v="2"/>
    <x v="264"/>
    <n v="107.259"/>
    <s v="soggiacenza statica"/>
    <n v="4.33"/>
    <n v="102.929"/>
  </r>
  <r>
    <s v="PV"/>
    <s v="CIGOGNOLA"/>
    <x v="2"/>
    <x v="265"/>
    <n v="107.259"/>
    <s v="soggiacenza statica"/>
    <n v="5.71"/>
    <n v="101.54900000000001"/>
  </r>
  <r>
    <s v="PV"/>
    <s v="CIGOGNOLA"/>
    <x v="2"/>
    <x v="266"/>
    <n v="107.259"/>
    <s v="soggiacenza statica"/>
    <n v="4.75"/>
    <n v="102.509"/>
  </r>
  <r>
    <s v="PV"/>
    <s v="CIGOGNOLA"/>
    <x v="2"/>
    <x v="267"/>
    <n v="107.259"/>
    <s v="soggiacenza statica"/>
    <n v="5.58"/>
    <n v="101.679"/>
  </r>
  <r>
    <s v="PV"/>
    <s v="CIGOGNOLA"/>
    <x v="2"/>
    <x v="268"/>
    <n v="107.259"/>
    <s v="soggiacenza statica"/>
    <n v="5.43"/>
    <n v="101.82899999999999"/>
  </r>
  <r>
    <s v="PV"/>
    <s v="CIGOGNOLA"/>
    <x v="2"/>
    <x v="269"/>
    <n v="107.259"/>
    <s v="soggiacenza statica"/>
    <n v="3.81"/>
    <n v="103.449"/>
  </r>
  <r>
    <s v="PV"/>
    <s v="CIGOGNOLA"/>
    <x v="2"/>
    <x v="270"/>
    <n v="107.259"/>
    <s v="soggiacenza statica"/>
    <n v="3"/>
    <n v="104.259"/>
  </r>
  <r>
    <s v="PV"/>
    <s v="CIGOGNOLA"/>
    <x v="2"/>
    <x v="271"/>
    <n v="107.259"/>
    <s v="soggiacenza statica"/>
    <n v="3.27"/>
    <n v="103.989"/>
  </r>
  <r>
    <s v="PV"/>
    <s v="CIGOGNOLA"/>
    <x v="2"/>
    <x v="272"/>
    <n v="107.259"/>
    <s v="soggiacenza statica"/>
    <n v="3.34"/>
    <n v="103.919"/>
  </r>
  <r>
    <s v="PV"/>
    <s v="CIGOGNOLA"/>
    <x v="2"/>
    <x v="273"/>
    <n v="107.259"/>
    <s v="soggiacenza statica"/>
    <n v="3.3"/>
    <n v="103.959"/>
  </r>
  <r>
    <s v="PV"/>
    <s v="CIGOGNOLA"/>
    <x v="2"/>
    <x v="274"/>
    <n v="107.259"/>
    <s v="soggiacenza statica"/>
    <n v="5.43"/>
    <n v="101.82899999999999"/>
  </r>
  <r>
    <s v="PV"/>
    <s v="PINAROLO PO"/>
    <x v="3"/>
    <x v="156"/>
    <n v="67.287000000000006"/>
    <s v="soggiacenza statica"/>
    <n v="6.67"/>
    <n v="60.616999999999997"/>
  </r>
  <r>
    <s v="PV"/>
    <s v="PINAROLO PO"/>
    <x v="3"/>
    <x v="275"/>
    <n v="67.287000000000006"/>
    <s v="soggiacenza statica"/>
    <n v="5.79"/>
    <n v="61.497"/>
  </r>
  <r>
    <s v="PV"/>
    <s v="PINAROLO PO"/>
    <x v="3"/>
    <x v="276"/>
    <n v="67.287000000000006"/>
    <s v="soggiacenza statica"/>
    <n v="5.68"/>
    <n v="61.606999999999999"/>
  </r>
  <r>
    <s v="PV"/>
    <s v="PINAROLO PO"/>
    <x v="3"/>
    <x v="277"/>
    <n v="67.287000000000006"/>
    <s v="soggiacenza statica"/>
    <n v="5.86"/>
    <n v="61.427"/>
  </r>
  <r>
    <s v="PV"/>
    <s v="PINAROLO PO"/>
    <x v="3"/>
    <x v="278"/>
    <n v="67.287000000000006"/>
    <s v="soggiacenza statica"/>
    <n v="6.04"/>
    <n v="61.247"/>
  </r>
  <r>
    <s v="PV"/>
    <s v="PINAROLO PO"/>
    <x v="3"/>
    <x v="279"/>
    <n v="67.287000000000006"/>
    <s v="soggiacenza statica"/>
    <n v="6.13"/>
    <n v="61.156999999999996"/>
  </r>
  <r>
    <s v="PV"/>
    <s v="PINAROLO PO"/>
    <x v="3"/>
    <x v="280"/>
    <n v="67.287000000000006"/>
    <s v="soggiacenza statica"/>
    <n v="6.2"/>
    <n v="61.087000000000003"/>
  </r>
  <r>
    <s v="PV"/>
    <s v="PINAROLO PO"/>
    <x v="3"/>
    <x v="281"/>
    <n v="67.287000000000006"/>
    <s v="soggiacenza statica"/>
    <n v="6.05"/>
    <n v="61.237000000000002"/>
  </r>
  <r>
    <s v="PV"/>
    <s v="PINAROLO PO"/>
    <x v="3"/>
    <x v="282"/>
    <n v="67.287000000000006"/>
    <s v="soggiacenza statica"/>
    <n v="5.3"/>
    <n v="61.987000000000002"/>
  </r>
  <r>
    <s v="PV"/>
    <s v="PINAROLO PO"/>
    <x v="3"/>
    <x v="283"/>
    <n v="67.287000000000006"/>
    <s v="soggiacenza statica"/>
    <n v="3"/>
    <n v="64.287000000000006"/>
  </r>
  <r>
    <s v="PV"/>
    <s v="PINAROLO PO"/>
    <x v="3"/>
    <x v="284"/>
    <n v="67.287000000000006"/>
    <s v="soggiacenza statica"/>
    <n v="3.4"/>
    <n v="63.887"/>
  </r>
  <r>
    <s v="PV"/>
    <s v="PINAROLO PO"/>
    <x v="3"/>
    <x v="285"/>
    <n v="67.287000000000006"/>
    <s v="soggiacenza statica"/>
    <n v="3.9"/>
    <n v="63.387"/>
  </r>
  <r>
    <s v="PV"/>
    <s v="PINAROLO PO"/>
    <x v="3"/>
    <x v="286"/>
    <n v="67.287000000000006"/>
    <s v="soggiacenza statica"/>
    <n v="3.13"/>
    <n v="64.156999999999996"/>
  </r>
  <r>
    <s v="PV"/>
    <s v="PINAROLO PO"/>
    <x v="3"/>
    <x v="287"/>
    <n v="67.287000000000006"/>
    <s v="soggiacenza statica"/>
    <n v="3.88"/>
    <n v="63.406999999999996"/>
  </r>
  <r>
    <s v="PV"/>
    <s v="PINAROLO PO"/>
    <x v="3"/>
    <x v="288"/>
    <n v="67.287000000000006"/>
    <s v="soggiacenza statica"/>
    <n v="4.54"/>
    <n v="62.747"/>
  </r>
  <r>
    <s v="PV"/>
    <s v="PINAROLO PO"/>
    <x v="3"/>
    <x v="289"/>
    <n v="67.287000000000006"/>
    <s v="soggiacenza statica"/>
    <n v="5.65"/>
    <n v="61.637"/>
  </r>
  <r>
    <s v="PV"/>
    <s v="PINAROLO PO"/>
    <x v="3"/>
    <x v="290"/>
    <n v="67.287000000000006"/>
    <s v="soggiacenza statica"/>
    <n v="3.7"/>
    <n v="63.587000000000003"/>
  </r>
  <r>
    <s v="PV"/>
    <s v="PINAROLO PO"/>
    <x v="3"/>
    <x v="291"/>
    <n v="67.287000000000006"/>
    <s v="soggiacenza statica"/>
    <n v="5.3"/>
    <n v="61.987000000000002"/>
  </r>
  <r>
    <s v="PV"/>
    <s v="PINAROLO PO"/>
    <x v="3"/>
    <x v="292"/>
    <n v="67.287000000000006"/>
    <s v="soggiacenza statica"/>
    <n v="5.45"/>
    <n v="61.837000000000003"/>
  </r>
  <r>
    <s v="PV"/>
    <s v="PINAROLO PO"/>
    <x v="3"/>
    <x v="293"/>
    <n v="67.287000000000006"/>
    <s v="soggiacenza statica"/>
    <n v="5.7"/>
    <n v="61.587000000000003"/>
  </r>
  <r>
    <s v="PV"/>
    <s v="PINAROLO PO"/>
    <x v="3"/>
    <x v="294"/>
    <n v="67.287000000000006"/>
    <s v="soggiacenza statica"/>
    <n v="6.05"/>
    <n v="61.237000000000002"/>
  </r>
  <r>
    <s v="PV"/>
    <s v="PINAROLO PO"/>
    <x v="3"/>
    <x v="295"/>
    <n v="67.287000000000006"/>
    <s v="soggiacenza statica"/>
    <n v="6.2"/>
    <n v="61.087000000000003"/>
  </r>
  <r>
    <s v="PV"/>
    <s v="PINAROLO PO"/>
    <x v="3"/>
    <x v="296"/>
    <n v="67.287000000000006"/>
    <s v="soggiacenza statica"/>
    <n v="6.3"/>
    <n v="60.987000000000002"/>
  </r>
  <r>
    <s v="PV"/>
    <s v="PINAROLO PO"/>
    <x v="3"/>
    <x v="297"/>
    <n v="67.287000000000006"/>
    <s v="soggiacenza statica"/>
    <n v="9.0299999999999994"/>
    <n v="58.256999999999998"/>
  </r>
  <r>
    <s v="PV"/>
    <s v="PINAROLO PO"/>
    <x v="3"/>
    <x v="298"/>
    <n v="67.287000000000006"/>
    <s v="soggiacenza statica"/>
    <n v="5.9"/>
    <n v="61.387"/>
  </r>
  <r>
    <s v="PV"/>
    <s v="PINAROLO PO"/>
    <x v="3"/>
    <x v="299"/>
    <n v="67.287000000000006"/>
    <s v="soggiacenza statica"/>
    <n v="5.9"/>
    <n v="61.387"/>
  </r>
  <r>
    <s v="PV"/>
    <s v="PINAROLO PO"/>
    <x v="3"/>
    <x v="300"/>
    <n v="67.287000000000006"/>
    <s v="soggiacenza statica"/>
    <n v="5.4"/>
    <n v="61.887"/>
  </r>
  <r>
    <s v="PV"/>
    <s v="PINAROLO PO"/>
    <x v="3"/>
    <x v="301"/>
    <n v="67.287000000000006"/>
    <s v="soggiacenza statica"/>
    <n v="4.55"/>
    <n v="62.737000000000002"/>
  </r>
  <r>
    <s v="PV"/>
    <s v="PINAROLO PO"/>
    <x v="3"/>
    <x v="205"/>
    <n v="67.287000000000006"/>
    <s v="soggiacenza statica"/>
    <n v="3"/>
    <n v="64.287000000000006"/>
  </r>
  <r>
    <s v="PV"/>
    <s v="PINAROLO PO"/>
    <x v="3"/>
    <x v="302"/>
    <n v="67.287000000000006"/>
    <s v="soggiacenza statica"/>
    <n v="2.9"/>
    <n v="64.387"/>
  </r>
  <r>
    <s v="PV"/>
    <s v="PINAROLO PO"/>
    <x v="3"/>
    <x v="303"/>
    <n v="67.287000000000006"/>
    <s v="soggiacenza statica"/>
    <n v="3.45"/>
    <n v="63.837000000000003"/>
  </r>
  <r>
    <s v="PV"/>
    <s v="PINAROLO PO"/>
    <x v="3"/>
    <x v="304"/>
    <n v="67.287000000000006"/>
    <s v="soggiacenza statica"/>
    <n v="7.58"/>
    <n v="59.707000000000001"/>
  </r>
  <r>
    <s v="PV"/>
    <s v="PINAROLO PO"/>
    <x v="3"/>
    <x v="88"/>
    <n v="67.287000000000006"/>
    <s v="soggiacenza statica"/>
    <n v="3.38"/>
    <n v="63.906999999999996"/>
  </r>
  <r>
    <s v="PV"/>
    <s v="PINAROLO PO"/>
    <x v="3"/>
    <x v="209"/>
    <n v="67.287000000000006"/>
    <s v="soggiacenza statica"/>
    <n v="5.5"/>
    <n v="61.786999999999999"/>
  </r>
  <r>
    <s v="PV"/>
    <s v="PINAROLO PO"/>
    <x v="3"/>
    <x v="305"/>
    <n v="67.287000000000006"/>
    <s v="soggiacenza statica"/>
    <n v="5.55"/>
    <n v="61.737000000000002"/>
  </r>
  <r>
    <s v="PV"/>
    <s v="PINAROLO PO"/>
    <x v="3"/>
    <x v="306"/>
    <n v="67.287000000000006"/>
    <s v="soggiacenza statica"/>
    <n v="5.65"/>
    <n v="61.637"/>
  </r>
  <r>
    <s v="PV"/>
    <s v="PINAROLO PO"/>
    <x v="3"/>
    <x v="307"/>
    <n v="67.287000000000006"/>
    <s v="soggiacenza statica"/>
    <n v="5.7"/>
    <n v="61.587000000000003"/>
  </r>
  <r>
    <s v="PV"/>
    <s v="PINAROLO PO"/>
    <x v="3"/>
    <x v="308"/>
    <n v="67.287000000000006"/>
    <s v="soggiacenza statica"/>
    <n v="5"/>
    <n v="62.286999999999999"/>
  </r>
  <r>
    <s v="PV"/>
    <s v="PINAROLO PO"/>
    <x v="3"/>
    <x v="309"/>
    <n v="67.287000000000006"/>
    <s v="soggiacenza statica"/>
    <n v="3.4"/>
    <n v="63.887"/>
  </r>
  <r>
    <s v="PV"/>
    <s v="PINAROLO PO"/>
    <x v="3"/>
    <x v="310"/>
    <n v="67.287000000000006"/>
    <s v="soggiacenza statica"/>
    <n v="3.5"/>
    <n v="63.786999999999999"/>
  </r>
  <r>
    <s v="PV"/>
    <s v="PINAROLO PO"/>
    <x v="3"/>
    <x v="311"/>
    <n v="67.287000000000006"/>
    <s v="soggiacenza statica"/>
    <n v="2.6"/>
    <n v="64.686999999999998"/>
  </r>
  <r>
    <s v="PV"/>
    <s v="PINAROLO PO"/>
    <x v="3"/>
    <x v="312"/>
    <n v="67.287000000000006"/>
    <s v="soggiacenza statica"/>
    <n v="2.9"/>
    <n v="64.387"/>
  </r>
  <r>
    <s v="PV"/>
    <s v="PINAROLO PO"/>
    <x v="3"/>
    <x v="313"/>
    <n v="67.287000000000006"/>
    <s v="soggiacenza statica"/>
    <n v="6.3"/>
    <n v="60.987000000000002"/>
  </r>
  <r>
    <s v="PV"/>
    <s v="PINAROLO PO"/>
    <x v="3"/>
    <x v="314"/>
    <n v="67.287000000000006"/>
    <s v="soggiacenza statica"/>
    <n v="4.28"/>
    <n v="63.006999999999998"/>
  </r>
  <r>
    <s v="PV"/>
    <s v="PINAROLO PO"/>
    <x v="3"/>
    <x v="315"/>
    <n v="67.287000000000006"/>
    <s v="soggiacenza statica"/>
    <n v="4.53"/>
    <n v="62.756999999999998"/>
  </r>
  <r>
    <s v="PV"/>
    <s v="PINAROLO PO"/>
    <x v="3"/>
    <x v="316"/>
    <n v="67.287000000000006"/>
    <s v="soggiacenza statica"/>
    <n v="4.91"/>
    <n v="62.377000000000002"/>
  </r>
  <r>
    <s v="PV"/>
    <s v="PINAROLO PO"/>
    <x v="3"/>
    <x v="317"/>
    <n v="67.287000000000006"/>
    <s v="soggiacenza statica"/>
    <n v="5.15"/>
    <n v="62.137"/>
  </r>
  <r>
    <s v="PV"/>
    <s v="PINAROLO PO"/>
    <x v="3"/>
    <x v="318"/>
    <n v="67.287000000000006"/>
    <s v="soggiacenza statica"/>
    <n v="3.53"/>
    <n v="63.756999999999998"/>
  </r>
  <r>
    <s v="PV"/>
    <s v="PINAROLO PO"/>
    <x v="3"/>
    <x v="319"/>
    <n v="67.287000000000006"/>
    <s v="soggiacenza statica"/>
    <n v="3"/>
    <n v="64.287000000000006"/>
  </r>
  <r>
    <s v="PV"/>
    <s v="PINAROLO PO"/>
    <x v="3"/>
    <x v="320"/>
    <n v="67.287000000000006"/>
    <s v="soggiacenza statica"/>
    <n v="3.74"/>
    <n v="63.546999999999997"/>
  </r>
  <r>
    <s v="PV"/>
    <s v="PINAROLO PO"/>
    <x v="3"/>
    <x v="321"/>
    <n v="67.287000000000006"/>
    <s v="soggiacenza statica"/>
    <n v="3.07"/>
    <n v="64.216999999999999"/>
  </r>
  <r>
    <s v="PV"/>
    <s v="PINAROLO PO"/>
    <x v="3"/>
    <x v="322"/>
    <n v="67.287000000000006"/>
    <s v="soggiacenza statica"/>
    <n v="3.2"/>
    <n v="64.087000000000003"/>
  </r>
  <r>
    <s v="PV"/>
    <s v="PINAROLO PO"/>
    <x v="3"/>
    <x v="323"/>
    <n v="67.287000000000006"/>
    <s v="soggiacenza statica"/>
    <n v="3.64"/>
    <n v="63.646999999999998"/>
  </r>
  <r>
    <s v="PV"/>
    <s v="PINAROLO PO"/>
    <x v="3"/>
    <x v="324"/>
    <n v="67.287000000000006"/>
    <s v="soggiacenza statica"/>
    <n v="4.2"/>
    <n v="63.087000000000003"/>
  </r>
  <r>
    <s v="PV"/>
    <s v="PINAROLO PO"/>
    <x v="3"/>
    <x v="325"/>
    <n v="67.287000000000006"/>
    <s v="soggiacenza statica"/>
    <n v="4.67"/>
    <n v="62.616999999999997"/>
  </r>
  <r>
    <s v="PV"/>
    <s v="PINAROLO PO"/>
    <x v="3"/>
    <x v="326"/>
    <n v="67.287000000000006"/>
    <s v="soggiacenza statica"/>
    <n v="5.1100000000000003"/>
    <n v="62.177"/>
  </r>
  <r>
    <s v="PV"/>
    <s v="PINAROLO PO"/>
    <x v="3"/>
    <x v="232"/>
    <n v="67.287000000000006"/>
    <s v="soggiacenza statica"/>
    <n v="5.4"/>
    <n v="61.887"/>
  </r>
  <r>
    <s v="PV"/>
    <s v="PINAROLO PO"/>
    <x v="3"/>
    <x v="327"/>
    <n v="67.287000000000006"/>
    <s v="soggiacenza statica"/>
    <n v="5.58"/>
    <n v="61.707000000000001"/>
  </r>
  <r>
    <s v="PV"/>
    <s v="PINAROLO PO"/>
    <x v="3"/>
    <x v="328"/>
    <n v="67.287000000000006"/>
    <s v="soggiacenza statica"/>
    <n v="5.64"/>
    <n v="61.646999999999998"/>
  </r>
  <r>
    <s v="PV"/>
    <s v="PINAROLO PO"/>
    <x v="3"/>
    <x v="329"/>
    <n v="67.287000000000006"/>
    <s v="soggiacenza statica"/>
    <n v="5.7"/>
    <n v="61.587000000000003"/>
  </r>
  <r>
    <s v="PV"/>
    <s v="PINAROLO PO"/>
    <x v="3"/>
    <x v="330"/>
    <n v="67.287000000000006"/>
    <s v="soggiacenza statica"/>
    <n v="5.77"/>
    <n v="61.517000000000003"/>
  </r>
  <r>
    <s v="PV"/>
    <s v="PINAROLO PO"/>
    <x v="3"/>
    <x v="237"/>
    <n v="67.287000000000006"/>
    <s v="soggiacenza statica"/>
    <n v="5.91"/>
    <n v="61.377000000000002"/>
  </r>
  <r>
    <s v="PV"/>
    <s v="PINAROLO PO"/>
    <x v="3"/>
    <x v="331"/>
    <n v="67.287000000000006"/>
    <s v="soggiacenza statica"/>
    <n v="5.77"/>
    <n v="61.517000000000003"/>
  </r>
  <r>
    <s v="PV"/>
    <s v="PINAROLO PO"/>
    <x v="3"/>
    <x v="332"/>
    <n v="67.287000000000006"/>
    <s v="soggiacenza statica"/>
    <n v="5.21"/>
    <n v="62.076999999999998"/>
  </r>
  <r>
    <s v="PV"/>
    <s v="PINAROLO PO"/>
    <x v="3"/>
    <x v="333"/>
    <n v="67.287000000000006"/>
    <s v="soggiacenza statica"/>
    <n v="5.44"/>
    <n v="61.847000000000001"/>
  </r>
  <r>
    <s v="PV"/>
    <s v="PINAROLO PO"/>
    <x v="3"/>
    <x v="334"/>
    <n v="67.287000000000006"/>
    <s v="soggiacenza statica"/>
    <n v="5.62"/>
    <n v="61.667000000000002"/>
  </r>
  <r>
    <s v="PV"/>
    <s v="PINAROLO PO"/>
    <x v="3"/>
    <x v="23"/>
    <n v="67.287000000000006"/>
    <s v="soggiacenza statica"/>
    <n v="5.74"/>
    <n v="61.546999999999997"/>
  </r>
  <r>
    <s v="PV"/>
    <s v="PINAROLO PO"/>
    <x v="3"/>
    <x v="24"/>
    <n v="67.287000000000006"/>
    <s v="soggiacenza statica"/>
    <n v="6"/>
    <n v="61.286999999999999"/>
  </r>
  <r>
    <s v="PV"/>
    <s v="PINAROLO PO"/>
    <x v="3"/>
    <x v="25"/>
    <n v="67.287000000000006"/>
    <s v="soggiacenza statica"/>
    <n v="6.18"/>
    <n v="61.106999999999999"/>
  </r>
  <r>
    <s v="PV"/>
    <s v="PINAROLO PO"/>
    <x v="3"/>
    <x v="27"/>
    <n v="67.287000000000006"/>
    <s v="soggiacenza statica"/>
    <n v="6.43"/>
    <n v="60.856999999999999"/>
  </r>
  <r>
    <s v="PV"/>
    <s v="PINAROLO PO"/>
    <x v="3"/>
    <x v="335"/>
    <n v="67.287000000000006"/>
    <s v="soggiacenza statica"/>
    <n v="6.42"/>
    <n v="60.866999999999997"/>
  </r>
  <r>
    <s v="PV"/>
    <s v="PINAROLO PO"/>
    <x v="3"/>
    <x v="29"/>
    <n v="67.287000000000006"/>
    <s v="soggiacenza statica"/>
    <n v="6.37"/>
    <n v="60.917000000000002"/>
  </r>
  <r>
    <s v="PV"/>
    <s v="PINAROLO PO"/>
    <x v="3"/>
    <x v="30"/>
    <n v="67.287000000000006"/>
    <s v="soggiacenza statica"/>
    <n v="6.44"/>
    <n v="60.847000000000001"/>
  </r>
  <r>
    <s v="PV"/>
    <s v="PINAROLO PO"/>
    <x v="3"/>
    <x v="31"/>
    <n v="67.287000000000006"/>
    <s v="soggiacenza statica"/>
    <n v="6.4"/>
    <n v="60.887"/>
  </r>
  <r>
    <s v="PV"/>
    <s v="PINAROLO PO"/>
    <x v="3"/>
    <x v="32"/>
    <n v="67.287000000000006"/>
    <s v="soggiacenza statica"/>
    <n v="6.45"/>
    <n v="60.837000000000003"/>
  </r>
  <r>
    <s v="PV"/>
    <s v="PINAROLO PO"/>
    <x v="3"/>
    <x v="33"/>
    <n v="67.287000000000006"/>
    <s v="soggiacenza statica"/>
    <n v="6.46"/>
    <n v="60.826999999999998"/>
  </r>
  <r>
    <s v="PV"/>
    <s v="PINAROLO PO"/>
    <x v="3"/>
    <x v="336"/>
    <n v="67.287000000000006"/>
    <s v="soggiacenza statica"/>
    <n v="6.46"/>
    <n v="60.826999999999998"/>
  </r>
  <r>
    <s v="PV"/>
    <s v="PINAROLO PO"/>
    <x v="3"/>
    <x v="35"/>
    <n v="67.287000000000006"/>
    <s v="soggiacenza statica"/>
    <n v="6.62"/>
    <n v="60.667000000000002"/>
  </r>
  <r>
    <s v="PV"/>
    <s v="PINAROLO PO"/>
    <x v="3"/>
    <x v="36"/>
    <n v="67.287000000000006"/>
    <s v="soggiacenza statica"/>
    <n v="6.76"/>
    <n v="60.527000000000001"/>
  </r>
  <r>
    <s v="PV"/>
    <s v="PINAROLO PO"/>
    <x v="3"/>
    <x v="37"/>
    <n v="67.287000000000006"/>
    <s v="soggiacenza statica"/>
    <n v="6.87"/>
    <n v="60.417000000000002"/>
  </r>
  <r>
    <s v="PV"/>
    <s v="PINAROLO PO"/>
    <x v="3"/>
    <x v="38"/>
    <n v="67.287000000000006"/>
    <s v="soggiacenza statica"/>
    <n v="7.08"/>
    <n v="60.207000000000001"/>
  </r>
  <r>
    <s v="PV"/>
    <s v="PINAROLO PO"/>
    <x v="3"/>
    <x v="39"/>
    <n v="67.287000000000006"/>
    <s v="soggiacenza statica"/>
    <n v="7.1"/>
    <n v="60.186999999999998"/>
  </r>
  <r>
    <s v="PV"/>
    <s v="PINAROLO PO"/>
    <x v="3"/>
    <x v="337"/>
    <n v="67.287000000000006"/>
    <s v="soggiacenza statica"/>
    <n v="7.09"/>
    <n v="60.197000000000003"/>
  </r>
  <r>
    <s v="PV"/>
    <s v="PINAROLO PO"/>
    <x v="3"/>
    <x v="41"/>
    <n v="67.287000000000006"/>
    <s v="soggiacenza statica"/>
    <n v="7.1"/>
    <n v="60.186999999999998"/>
  </r>
  <r>
    <s v="PV"/>
    <s v="PINAROLO PO"/>
    <x v="3"/>
    <x v="338"/>
    <n v="67.287000000000006"/>
    <s v="soggiacenza statica"/>
    <n v="7.08"/>
    <n v="60.207000000000001"/>
  </r>
  <r>
    <s v="PV"/>
    <s v="PINAROLO PO"/>
    <x v="3"/>
    <x v="43"/>
    <n v="67.287000000000006"/>
    <s v="soggiacenza statica"/>
    <n v="7.05"/>
    <n v="60.237000000000002"/>
  </r>
  <r>
    <s v="PV"/>
    <s v="PINAROLO PO"/>
    <x v="3"/>
    <x v="44"/>
    <n v="67.287000000000006"/>
    <s v="soggiacenza statica"/>
    <n v="6.98"/>
    <n v="60.307000000000002"/>
  </r>
  <r>
    <s v="PV"/>
    <s v="PINAROLO PO"/>
    <x v="3"/>
    <x v="339"/>
    <n v="67.287000000000006"/>
    <s v="soggiacenza statica"/>
    <n v="6.85"/>
    <n v="60.436999999999998"/>
  </r>
  <r>
    <s v="PV"/>
    <s v="PINAROLO PO"/>
    <x v="3"/>
    <x v="340"/>
    <n v="67.287000000000006"/>
    <s v="soggiacenza statica"/>
    <n v="6.71"/>
    <n v="60.576999999999998"/>
  </r>
  <r>
    <s v="PV"/>
    <s v="PINAROLO PO"/>
    <x v="3"/>
    <x v="341"/>
    <n v="67.287000000000006"/>
    <s v="soggiacenza statica"/>
    <n v="6.8"/>
    <n v="60.487000000000002"/>
  </r>
  <r>
    <s v="PV"/>
    <s v="PINAROLO PO"/>
    <x v="3"/>
    <x v="342"/>
    <n v="67.287000000000006"/>
    <s v="soggiacenza statica"/>
    <n v="6.95"/>
    <n v="60.337000000000003"/>
  </r>
  <r>
    <s v="PV"/>
    <s v="PINAROLO PO"/>
    <x v="3"/>
    <x v="47"/>
    <n v="67.287000000000006"/>
    <s v="soggiacenza statica"/>
    <n v="7.02"/>
    <n v="60.267000000000003"/>
  </r>
  <r>
    <s v="PV"/>
    <s v="PINAROLO PO"/>
    <x v="3"/>
    <x v="343"/>
    <n v="67.287000000000006"/>
    <s v="soggiacenza statica"/>
    <n v="7.09"/>
    <n v="60.197000000000003"/>
  </r>
  <r>
    <s v="PV"/>
    <s v="PINAROLO PO"/>
    <x v="3"/>
    <x v="344"/>
    <n v="67.287000000000006"/>
    <s v="soggiacenza statica"/>
    <n v="7.04"/>
    <n v="60.247"/>
  </r>
  <r>
    <s v="PV"/>
    <s v="PINAROLO PO"/>
    <x v="3"/>
    <x v="49"/>
    <n v="67.287000000000006"/>
    <s v="soggiacenza statica"/>
    <n v="7"/>
    <n v="60.286999999999999"/>
  </r>
  <r>
    <s v="PV"/>
    <s v="PINAROLO PO"/>
    <x v="3"/>
    <x v="50"/>
    <n v="67.287000000000006"/>
    <s v="soggiacenza statica"/>
    <n v="6.96"/>
    <n v="60.326999999999998"/>
  </r>
  <r>
    <s v="PV"/>
    <s v="PINAROLO PO"/>
    <x v="3"/>
    <x v="51"/>
    <n v="67.287000000000006"/>
    <s v="soggiacenza statica"/>
    <n v="6.92"/>
    <n v="60.366999999999997"/>
  </r>
  <r>
    <s v="PV"/>
    <s v="PINAROLO PO"/>
    <x v="3"/>
    <x v="52"/>
    <n v="67.287000000000006"/>
    <s v="soggiacenza statica"/>
    <n v="6.96"/>
    <n v="60.326999999999998"/>
  </r>
  <r>
    <s v="PV"/>
    <s v="PINAROLO PO"/>
    <x v="3"/>
    <x v="126"/>
    <n v="67.287000000000006"/>
    <s v="soggiacenza statica"/>
    <n v="6.91"/>
    <n v="60.377000000000002"/>
  </r>
  <r>
    <s v="PV"/>
    <s v="PINAROLO PO"/>
    <x v="3"/>
    <x v="54"/>
    <n v="67.287000000000006"/>
    <s v="soggiacenza statica"/>
    <n v="7.17"/>
    <n v="60.116999999999997"/>
  </r>
  <r>
    <s v="PV"/>
    <s v="PINAROLO PO"/>
    <x v="3"/>
    <x v="55"/>
    <n v="67.287000000000006"/>
    <s v="soggiacenza statica"/>
    <n v="7.27"/>
    <n v="60.017000000000003"/>
  </r>
  <r>
    <s v="PV"/>
    <s v="PINAROLO PO"/>
    <x v="3"/>
    <x v="345"/>
    <n v="67.287000000000006"/>
    <s v="soggiacenza statica"/>
    <n v="7.38"/>
    <n v="59.906999999999996"/>
  </r>
  <r>
    <s v="PV"/>
    <s v="PINAROLO PO"/>
    <x v="3"/>
    <x v="346"/>
    <n v="67.287000000000006"/>
    <s v="soggiacenza statica"/>
    <n v="7.16"/>
    <n v="60.127000000000002"/>
  </r>
  <r>
    <s v="PV"/>
    <s v="PINAROLO PO"/>
    <x v="3"/>
    <x v="57"/>
    <n v="67.287000000000006"/>
    <s v="soggiacenza statica"/>
    <n v="6.13"/>
    <n v="61.156999999999996"/>
  </r>
  <r>
    <s v="PV"/>
    <s v="PINAROLO PO"/>
    <x v="3"/>
    <x v="347"/>
    <n v="67.287000000000006"/>
    <s v="soggiacenza statica"/>
    <n v="5.42"/>
    <n v="61.866999999999997"/>
  </r>
  <r>
    <s v="PV"/>
    <s v="PINAROLO PO"/>
    <x v="3"/>
    <x v="58"/>
    <n v="67.287000000000006"/>
    <s v="soggiacenza statica"/>
    <n v="5.8"/>
    <n v="61.487000000000002"/>
  </r>
  <r>
    <s v="PV"/>
    <s v="PINAROLO PO"/>
    <x v="3"/>
    <x v="59"/>
    <n v="67.287000000000006"/>
    <s v="soggiacenza statica"/>
    <n v="5.98"/>
    <n v="61.307000000000002"/>
  </r>
  <r>
    <s v="PV"/>
    <s v="PINAROLO PO"/>
    <x v="3"/>
    <x v="60"/>
    <n v="67.287000000000006"/>
    <s v="soggiacenza statica"/>
    <n v="6.16"/>
    <n v="61.127000000000002"/>
  </r>
  <r>
    <s v="PV"/>
    <s v="PINAROLO PO"/>
    <x v="3"/>
    <x v="348"/>
    <n v="67.287000000000006"/>
    <s v="soggiacenza statica"/>
    <n v="6.35"/>
    <n v="60.936999999999998"/>
  </r>
  <r>
    <s v="PV"/>
    <s v="PINAROLO PO"/>
    <x v="3"/>
    <x v="349"/>
    <n v="67.287000000000006"/>
    <s v="soggiacenza statica"/>
    <n v="6.35"/>
    <n v="60.936999999999998"/>
  </r>
  <r>
    <s v="PV"/>
    <s v="PINAROLO PO"/>
    <x v="3"/>
    <x v="62"/>
    <n v="67.287000000000006"/>
    <s v="soggiacenza statica"/>
    <n v="6.1"/>
    <n v="61.186999999999998"/>
  </r>
  <r>
    <s v="PV"/>
    <s v="PINAROLO PO"/>
    <x v="3"/>
    <x v="350"/>
    <n v="67.287000000000006"/>
    <s v="soggiacenza statica"/>
    <n v="4.9800000000000004"/>
    <n v="62.307000000000002"/>
  </r>
  <r>
    <s v="PV"/>
    <s v="PINAROLO PO"/>
    <x v="3"/>
    <x v="351"/>
    <n v="67.287000000000006"/>
    <s v="soggiacenza statica"/>
    <n v="4.76"/>
    <n v="62.527000000000001"/>
  </r>
  <r>
    <s v="PV"/>
    <s v="PORTALBERA"/>
    <x v="4"/>
    <x v="352"/>
    <n v="68.078999999999994"/>
    <s v="soggiacenza statica"/>
    <n v="9.6"/>
    <n v="58.478999999999999"/>
  </r>
  <r>
    <s v="PV"/>
    <s v="PORTALBERA"/>
    <x v="4"/>
    <x v="353"/>
    <n v="68.078999999999994"/>
    <s v="soggiacenza statica"/>
    <n v="9.65"/>
    <n v="58.429000000000002"/>
  </r>
  <r>
    <s v="PV"/>
    <s v="PORTALBERA"/>
    <x v="4"/>
    <x v="354"/>
    <n v="68.078999999999994"/>
    <s v="soggiacenza statica"/>
    <n v="9.6"/>
    <n v="58.478999999999999"/>
  </r>
  <r>
    <s v="PV"/>
    <s v="PORTALBERA"/>
    <x v="4"/>
    <x v="355"/>
    <n v="68.078999999999994"/>
    <s v="soggiacenza statica"/>
    <n v="9.85"/>
    <n v="58.228999999999999"/>
  </r>
  <r>
    <s v="PV"/>
    <s v="PORTALBERA"/>
    <x v="4"/>
    <x v="356"/>
    <n v="68.078999999999994"/>
    <s v="soggiacenza statica"/>
    <n v="9.5500000000000007"/>
    <n v="58.529000000000003"/>
  </r>
  <r>
    <s v="PV"/>
    <s v="PORTALBERA"/>
    <x v="4"/>
    <x v="150"/>
    <n v="68.078999999999994"/>
    <s v="soggiacenza statica"/>
    <n v="9.8000000000000007"/>
    <n v="58.279000000000003"/>
  </r>
  <r>
    <s v="PV"/>
    <s v="PORTALBERA"/>
    <x v="4"/>
    <x v="357"/>
    <n v="68.078999999999994"/>
    <s v="soggiacenza statica"/>
    <n v="10.24"/>
    <n v="57.838999999999999"/>
  </r>
  <r>
    <s v="PV"/>
    <s v="PORTALBERA"/>
    <x v="4"/>
    <x v="358"/>
    <n v="68.078999999999994"/>
    <s v="soggiacenza statica"/>
    <n v="10"/>
    <n v="58.079000000000001"/>
  </r>
  <r>
    <s v="PV"/>
    <s v="PORTALBERA"/>
    <x v="4"/>
    <x v="359"/>
    <n v="68.078999999999994"/>
    <s v="soggiacenza statica"/>
    <n v="10.119999999999999"/>
    <n v="57.959000000000003"/>
  </r>
  <r>
    <s v="PV"/>
    <s v="PORTALBERA"/>
    <x v="4"/>
    <x v="360"/>
    <n v="68.078999999999994"/>
    <s v="soggiacenza statica"/>
    <n v="9.77"/>
    <n v="58.308999999999997"/>
  </r>
  <r>
    <s v="PV"/>
    <s v="PORTALBERA"/>
    <x v="4"/>
    <x v="361"/>
    <n v="68.078999999999994"/>
    <s v="soggiacenza statica"/>
    <n v="9.3000000000000007"/>
    <n v="58.779000000000003"/>
  </r>
  <r>
    <s v="PV"/>
    <s v="PORTALBERA"/>
    <x v="4"/>
    <x v="362"/>
    <n v="68.078999999999994"/>
    <s v="soggiacenza statica"/>
    <n v="9.49"/>
    <n v="58.588999999999999"/>
  </r>
  <r>
    <s v="PV"/>
    <s v="PORTALBERA"/>
    <x v="4"/>
    <x v="74"/>
    <n v="68.078999999999994"/>
    <s v="soggiacenza statica"/>
    <n v="9.06"/>
    <n v="59.018999999999998"/>
  </r>
  <r>
    <s v="PV"/>
    <s v="PORTALBERA"/>
    <x v="4"/>
    <x v="363"/>
    <n v="68.078999999999994"/>
    <s v="soggiacenza statica"/>
    <n v="9.1"/>
    <n v="58.978999999999999"/>
  </r>
  <r>
    <s v="PV"/>
    <s v="PORTALBERA"/>
    <x v="4"/>
    <x v="364"/>
    <n v="68.078999999999994"/>
    <s v="soggiacenza statica"/>
    <n v="8.6199999999999992"/>
    <n v="59.459000000000003"/>
  </r>
  <r>
    <s v="PV"/>
    <s v="PORTALBERA"/>
    <x v="4"/>
    <x v="365"/>
    <n v="68.078999999999994"/>
    <s v="soggiacenza statica"/>
    <n v="8.84"/>
    <n v="59.238999999999997"/>
  </r>
  <r>
    <s v="PV"/>
    <s v="PORTALBERA"/>
    <x v="4"/>
    <x v="366"/>
    <n v="68.078999999999994"/>
    <s v="soggiacenza statica"/>
    <n v="8.75"/>
    <n v="59.329000000000001"/>
  </r>
  <r>
    <s v="PV"/>
    <s v="PORTALBERA"/>
    <x v="4"/>
    <x v="367"/>
    <n v="68.078999999999994"/>
    <s v="soggiacenza statica"/>
    <n v="11"/>
    <n v="57.079000000000001"/>
  </r>
  <r>
    <s v="PV"/>
    <s v="PORTALBERA"/>
    <x v="4"/>
    <x v="368"/>
    <n v="68.078999999999994"/>
    <s v="soggiacenza statica"/>
    <n v="8.44"/>
    <n v="59.639000000000003"/>
  </r>
  <r>
    <s v="PV"/>
    <s v="PORTALBERA"/>
    <x v="4"/>
    <x v="369"/>
    <n v="68.078999999999994"/>
    <s v="soggiacenza statica"/>
    <n v="8.4499999999999993"/>
    <n v="59.628999999999998"/>
  </r>
  <r>
    <s v="PV"/>
    <s v="PORTALBERA"/>
    <x v="4"/>
    <x v="165"/>
    <n v="68.078999999999994"/>
    <s v="soggiacenza statica"/>
    <n v="8.3000000000000007"/>
    <n v="59.779000000000003"/>
  </r>
  <r>
    <s v="PV"/>
    <s v="PORTALBERA"/>
    <x v="4"/>
    <x v="166"/>
    <n v="68.078999999999994"/>
    <s v="soggiacenza statica"/>
    <n v="8.3000000000000007"/>
    <n v="59.779000000000003"/>
  </r>
  <r>
    <s v="PV"/>
    <s v="PORTALBERA"/>
    <x v="4"/>
    <x v="370"/>
    <n v="68.078999999999994"/>
    <s v="soggiacenza statica"/>
    <n v="8"/>
    <n v="60.079000000000001"/>
  </r>
  <r>
    <s v="PV"/>
    <s v="PORTALBERA"/>
    <x v="4"/>
    <x v="371"/>
    <n v="68.078999999999994"/>
    <s v="soggiacenza statica"/>
    <n v="7.97"/>
    <n v="60.109000000000002"/>
  </r>
  <r>
    <s v="PV"/>
    <s v="PORTALBERA"/>
    <x v="4"/>
    <x v="372"/>
    <n v="68.078999999999994"/>
    <s v="soggiacenza statica"/>
    <n v="7.6"/>
    <n v="60.478999999999999"/>
  </r>
  <r>
    <s v="PV"/>
    <s v="PORTALBERA"/>
    <x v="4"/>
    <x v="373"/>
    <n v="68.078999999999994"/>
    <s v="soggiacenza statica"/>
    <n v="7.23"/>
    <n v="60.848999999999997"/>
  </r>
  <r>
    <s v="PV"/>
    <s v="PORTALBERA"/>
    <x v="4"/>
    <x v="374"/>
    <n v="68.078999999999994"/>
    <s v="soggiacenza statica"/>
    <n v="6.75"/>
    <n v="61.329000000000001"/>
  </r>
  <r>
    <s v="PV"/>
    <s v="PORTALBERA"/>
    <x v="4"/>
    <x v="375"/>
    <n v="68.078999999999994"/>
    <s v="soggiacenza statica"/>
    <n v="7"/>
    <n v="61.079000000000001"/>
  </r>
  <r>
    <s v="PV"/>
    <s v="PORTALBERA"/>
    <x v="4"/>
    <x v="376"/>
    <n v="68.078999999999994"/>
    <s v="soggiacenza statica"/>
    <n v="7.3"/>
    <n v="60.779000000000003"/>
  </r>
  <r>
    <s v="PV"/>
    <s v="PORTALBERA"/>
    <x v="4"/>
    <x v="377"/>
    <n v="68.078999999999994"/>
    <s v="soggiacenza statica"/>
    <n v="7.4"/>
    <n v="60.679000000000002"/>
  </r>
  <r>
    <s v="PV"/>
    <s v="PORTALBERA"/>
    <x v="4"/>
    <x v="378"/>
    <n v="68.078999999999994"/>
    <s v="soggiacenza statica"/>
    <n v="7.4"/>
    <n v="60.679000000000002"/>
  </r>
  <r>
    <s v="PV"/>
    <s v="PORTALBERA"/>
    <x v="4"/>
    <x v="379"/>
    <n v="68.078999999999994"/>
    <s v="soggiacenza statica"/>
    <n v="7.45"/>
    <n v="60.628999999999998"/>
  </r>
  <r>
    <s v="PV"/>
    <s v="PORTALBERA"/>
    <x v="4"/>
    <x v="380"/>
    <n v="68.078999999999994"/>
    <s v="soggiacenza statica"/>
    <n v="7.2"/>
    <n v="60.878999999999998"/>
  </r>
  <r>
    <s v="PV"/>
    <s v="PORTALBERA"/>
    <x v="4"/>
    <x v="381"/>
    <n v="68.078999999999994"/>
    <s v="soggiacenza statica"/>
    <n v="6.6"/>
    <n v="61.478999999999999"/>
  </r>
  <r>
    <s v="PV"/>
    <s v="PORTALBERA"/>
    <x v="4"/>
    <x v="382"/>
    <n v="68.078999999999994"/>
    <s v="soggiacenza statica"/>
    <n v="6.1"/>
    <n v="61.978999999999999"/>
  </r>
  <r>
    <s v="PV"/>
    <s v="PORTALBERA"/>
    <x v="4"/>
    <x v="383"/>
    <n v="68.078999999999994"/>
    <s v="soggiacenza statica"/>
    <n v="6.1"/>
    <n v="61.978999999999999"/>
  </r>
  <r>
    <s v="PV"/>
    <s v="PORTALBERA"/>
    <x v="4"/>
    <x v="384"/>
    <n v="68.078999999999994"/>
    <s v="soggiacenza statica"/>
    <n v="5.8"/>
    <n v="62.279000000000003"/>
  </r>
  <r>
    <s v="PV"/>
    <s v="PORTALBERA"/>
    <x v="4"/>
    <x v="385"/>
    <n v="68.078999999999994"/>
    <s v="soggiacenza statica"/>
    <n v="5.52"/>
    <n v="62.558999999999997"/>
  </r>
  <r>
    <s v="PV"/>
    <s v="PORTALBERA"/>
    <x v="4"/>
    <x v="386"/>
    <n v="68.078999999999994"/>
    <s v="soggiacenza statica"/>
    <n v="6.2"/>
    <n v="61.878999999999998"/>
  </r>
  <r>
    <s v="PV"/>
    <s v="PORTALBERA"/>
    <x v="4"/>
    <x v="387"/>
    <n v="68.078999999999994"/>
    <s v="soggiacenza statica"/>
    <n v="6.6"/>
    <n v="61.478999999999999"/>
  </r>
  <r>
    <s v="PV"/>
    <s v="PORTALBERA"/>
    <x v="4"/>
    <x v="388"/>
    <n v="68.078999999999994"/>
    <s v="soggiacenza statica"/>
    <n v="8.6999999999999993"/>
    <n v="59.378999999999998"/>
  </r>
  <r>
    <s v="PV"/>
    <s v="PORTALBERA"/>
    <x v="4"/>
    <x v="389"/>
    <n v="68.078999999999994"/>
    <s v="soggiacenza statica"/>
    <n v="7.93"/>
    <n v="60.149000000000001"/>
  </r>
  <r>
    <s v="PV"/>
    <s v="PORTALBERA"/>
    <x v="4"/>
    <x v="390"/>
    <n v="68.078999999999994"/>
    <s v="soggiacenza statica"/>
    <n v="8.1"/>
    <n v="59.978999999999999"/>
  </r>
  <r>
    <s v="PV"/>
    <s v="PORTALBERA"/>
    <x v="4"/>
    <x v="391"/>
    <n v="68.078999999999994"/>
    <s v="soggiacenza statica"/>
    <n v="7.9"/>
    <n v="60.179000000000002"/>
  </r>
  <r>
    <s v="PV"/>
    <s v="PORTALBERA"/>
    <x v="4"/>
    <x v="392"/>
    <n v="68.078999999999994"/>
    <s v="soggiacenza statica"/>
    <n v="7.85"/>
    <n v="60.228999999999999"/>
  </r>
  <r>
    <s v="PV"/>
    <s v="PORTALBERA"/>
    <x v="4"/>
    <x v="393"/>
    <n v="68.078999999999994"/>
    <s v="soggiacenza statica"/>
    <n v="8.08"/>
    <n v="59.999000000000002"/>
  </r>
  <r>
    <s v="PV"/>
    <s v="PORTALBERA"/>
    <x v="4"/>
    <x v="394"/>
    <n v="68.078999999999994"/>
    <s v="soggiacenza statica"/>
    <n v="8"/>
    <n v="60.079000000000001"/>
  </r>
  <r>
    <s v="PV"/>
    <s v="PORTALBERA"/>
    <x v="4"/>
    <x v="395"/>
    <n v="68.078999999999994"/>
    <s v="soggiacenza statica"/>
    <n v="8.4"/>
    <n v="59.679000000000002"/>
  </r>
  <r>
    <s v="PV"/>
    <s v="PORTALBERA"/>
    <x v="4"/>
    <x v="396"/>
    <n v="68.078999999999994"/>
    <s v="soggiacenza statica"/>
    <n v="8.26"/>
    <n v="59.819000000000003"/>
  </r>
  <r>
    <s v="PV"/>
    <s v="PORTALBERA"/>
    <x v="4"/>
    <x v="397"/>
    <n v="68.078999999999994"/>
    <s v="soggiacenza statica"/>
    <n v="8.4"/>
    <n v="59.679000000000002"/>
  </r>
  <r>
    <s v="PV"/>
    <s v="PORTALBERA"/>
    <x v="4"/>
    <x v="398"/>
    <n v="68.078999999999994"/>
    <s v="soggiacenza statica"/>
    <n v="8.4"/>
    <n v="59.679000000000002"/>
  </r>
  <r>
    <s v="PV"/>
    <s v="PORTALBERA"/>
    <x v="4"/>
    <x v="399"/>
    <n v="68.078999999999994"/>
    <s v="soggiacenza statica"/>
    <n v="8.4499999999999993"/>
    <n v="59.628999999999998"/>
  </r>
  <r>
    <s v="PV"/>
    <s v="PORTALBERA"/>
    <x v="4"/>
    <x v="400"/>
    <n v="68.078999999999994"/>
    <s v="soggiacenza statica"/>
    <n v="8.5"/>
    <n v="59.579000000000001"/>
  </r>
  <r>
    <s v="PV"/>
    <s v="PORTALBERA"/>
    <x v="4"/>
    <x v="401"/>
    <n v="68.078999999999994"/>
    <s v="soggiacenza statica"/>
    <n v="8.6"/>
    <n v="59.478999999999999"/>
  </r>
  <r>
    <s v="PV"/>
    <s v="PORTALBERA"/>
    <x v="4"/>
    <x v="402"/>
    <n v="68.078999999999994"/>
    <s v="soggiacenza statica"/>
    <n v="8.5"/>
    <n v="59.579000000000001"/>
  </r>
  <r>
    <s v="PV"/>
    <s v="PORTALBERA"/>
    <x v="4"/>
    <x v="403"/>
    <n v="68.078999999999994"/>
    <s v="soggiacenza statica"/>
    <n v="8.4"/>
    <n v="59.679000000000002"/>
  </r>
  <r>
    <s v="PV"/>
    <s v="PORTALBERA"/>
    <x v="4"/>
    <x v="404"/>
    <n v="68.078999999999994"/>
    <s v="soggiacenza statica"/>
    <n v="8.6999999999999993"/>
    <n v="59.378999999999998"/>
  </r>
  <r>
    <s v="PV"/>
    <s v="PORTALBERA"/>
    <x v="4"/>
    <x v="405"/>
    <n v="68.078999999999994"/>
    <s v="soggiacenza statica"/>
    <n v="8.65"/>
    <n v="59.429000000000002"/>
  </r>
  <r>
    <s v="PV"/>
    <s v="PORTALBERA"/>
    <x v="4"/>
    <x v="406"/>
    <n v="68.078999999999994"/>
    <s v="soggiacenza statica"/>
    <n v="8.6999999999999993"/>
    <n v="59.378999999999998"/>
  </r>
  <r>
    <s v="PV"/>
    <s v="PORTALBERA"/>
    <x v="4"/>
    <x v="407"/>
    <n v="68.078999999999994"/>
    <s v="soggiacenza statica"/>
    <n v="8.6999999999999993"/>
    <n v="59.378999999999998"/>
  </r>
  <r>
    <s v="PV"/>
    <s v="PORTALBERA"/>
    <x v="4"/>
    <x v="408"/>
    <n v="68.078999999999994"/>
    <s v="soggiacenza statica"/>
    <n v="8.64"/>
    <n v="59.439"/>
  </r>
  <r>
    <s v="PV"/>
    <s v="PORTALBERA"/>
    <x v="4"/>
    <x v="409"/>
    <n v="68.078999999999994"/>
    <s v="soggiacenza statica"/>
    <n v="8.1"/>
    <n v="59.978999999999999"/>
  </r>
  <r>
    <s v="PV"/>
    <s v="PORTALBERA"/>
    <x v="4"/>
    <x v="410"/>
    <n v="68.078999999999994"/>
    <s v="soggiacenza statica"/>
    <n v="7.85"/>
    <n v="60.228999999999999"/>
  </r>
  <r>
    <s v="PV"/>
    <s v="PORTALBERA"/>
    <x v="4"/>
    <x v="411"/>
    <n v="68.078999999999994"/>
    <s v="soggiacenza statica"/>
    <n v="7.55"/>
    <n v="60.529000000000003"/>
  </r>
  <r>
    <s v="PV"/>
    <s v="PORTALBERA"/>
    <x v="4"/>
    <x v="304"/>
    <n v="68.078999999999994"/>
    <s v="soggiacenza statica"/>
    <n v="9"/>
    <n v="59.079000000000001"/>
  </r>
  <r>
    <s v="PV"/>
    <s v="PORTALBERA"/>
    <x v="4"/>
    <x v="88"/>
    <n v="68.078999999999994"/>
    <s v="soggiacenza statica"/>
    <n v="10.3"/>
    <n v="57.779000000000003"/>
  </r>
  <r>
    <s v="PV"/>
    <s v="PORTALBERA"/>
    <x v="4"/>
    <x v="412"/>
    <n v="68.078999999999994"/>
    <s v="soggiacenza statica"/>
    <n v="8.65"/>
    <n v="59.429000000000002"/>
  </r>
  <r>
    <s v="PV"/>
    <s v="PORTALBERA"/>
    <x v="4"/>
    <x v="210"/>
    <n v="68.078999999999994"/>
    <s v="soggiacenza statica"/>
    <n v="8.65"/>
    <n v="59.429000000000002"/>
  </r>
  <r>
    <s v="PV"/>
    <s v="PORTALBERA"/>
    <x v="4"/>
    <x v="413"/>
    <n v="68.078999999999994"/>
    <s v="soggiacenza statica"/>
    <n v="8"/>
    <n v="60.079000000000001"/>
  </r>
  <r>
    <s v="PV"/>
    <s v="PORTALBERA"/>
    <x v="4"/>
    <x v="414"/>
    <n v="68.078999999999994"/>
    <s v="soggiacenza statica"/>
    <n v="8"/>
    <n v="60.079000000000001"/>
  </r>
  <r>
    <s v="PV"/>
    <s v="PORTALBERA"/>
    <x v="4"/>
    <x v="415"/>
    <n v="68.078999999999994"/>
    <s v="soggiacenza statica"/>
    <n v="8"/>
    <n v="60.079000000000001"/>
  </r>
  <r>
    <s v="PV"/>
    <s v="PORTALBERA"/>
    <x v="4"/>
    <x v="416"/>
    <n v="68.078999999999994"/>
    <s v="soggiacenza statica"/>
    <n v="7.5"/>
    <n v="60.579000000000001"/>
  </r>
  <r>
    <s v="PV"/>
    <s v="PORTALBERA"/>
    <x v="4"/>
    <x v="417"/>
    <n v="68.078999999999994"/>
    <s v="soggiacenza statica"/>
    <n v="6.8"/>
    <n v="61.279000000000003"/>
  </r>
  <r>
    <s v="PV"/>
    <s v="PORTALBERA"/>
    <x v="4"/>
    <x v="418"/>
    <n v="68.078999999999994"/>
    <s v="soggiacenza statica"/>
    <n v="6.45"/>
    <n v="61.628999999999998"/>
  </r>
  <r>
    <s v="PV"/>
    <s v="PORTALBERA"/>
    <x v="4"/>
    <x v="419"/>
    <n v="68.078999999999994"/>
    <s v="soggiacenza statica"/>
    <n v="6.95"/>
    <n v="61.128999999999998"/>
  </r>
  <r>
    <s v="PV"/>
    <s v="PORTALBERA"/>
    <x v="4"/>
    <x v="420"/>
    <n v="68.078999999999994"/>
    <s v="soggiacenza statica"/>
    <n v="6.86"/>
    <n v="61.219000000000001"/>
  </r>
  <r>
    <s v="PV"/>
    <s v="PORTALBERA"/>
    <x v="4"/>
    <x v="421"/>
    <n v="68.078999999999994"/>
    <s v="soggiacenza statica"/>
    <n v="7.12"/>
    <n v="60.959000000000003"/>
  </r>
  <r>
    <s v="PV"/>
    <s v="PORTALBERA"/>
    <x v="4"/>
    <x v="422"/>
    <n v="68.078999999999994"/>
    <s v="soggiacenza statica"/>
    <n v="7.42"/>
    <n v="60.658999999999999"/>
  </r>
  <r>
    <s v="PV"/>
    <s v="PORTALBERA"/>
    <x v="4"/>
    <x v="423"/>
    <n v="68.078999999999994"/>
    <s v="soggiacenza statica"/>
    <n v="7.6"/>
    <n v="60.478999999999999"/>
  </r>
  <r>
    <s v="PV"/>
    <s v="PORTALBERA"/>
    <x v="4"/>
    <x v="424"/>
    <n v="68.078999999999994"/>
    <s v="soggiacenza statica"/>
    <n v="7.9"/>
    <n v="60.179000000000002"/>
  </r>
  <r>
    <s v="PV"/>
    <s v="PORTALBERA"/>
    <x v="4"/>
    <x v="425"/>
    <n v="68.078999999999994"/>
    <s v="soggiacenza statica"/>
    <n v="7.8"/>
    <n v="60.279000000000003"/>
  </r>
  <r>
    <s v="PV"/>
    <s v="PORTALBERA"/>
    <x v="4"/>
    <x v="426"/>
    <n v="68.078999999999994"/>
    <s v="soggiacenza statica"/>
    <n v="7.55"/>
    <n v="60.529000000000003"/>
  </r>
  <r>
    <s v="PV"/>
    <s v="PORTALBERA"/>
    <x v="4"/>
    <x v="427"/>
    <n v="68.078999999999994"/>
    <s v="soggiacenza statica"/>
    <n v="7.25"/>
    <n v="60.829000000000001"/>
  </r>
  <r>
    <s v="PV"/>
    <s v="PORTALBERA"/>
    <x v="4"/>
    <x v="428"/>
    <n v="68.078999999999994"/>
    <s v="soggiacenza statica"/>
    <n v="7.12"/>
    <n v="60.959000000000003"/>
  </r>
  <r>
    <s v="PV"/>
    <s v="PORTALBERA"/>
    <x v="4"/>
    <x v="429"/>
    <n v="68.078999999999994"/>
    <s v="soggiacenza statica"/>
    <n v="6.65"/>
    <n v="61.429000000000002"/>
  </r>
  <r>
    <s v="PV"/>
    <s v="PORTALBERA"/>
    <x v="4"/>
    <x v="430"/>
    <n v="68.078999999999994"/>
    <s v="soggiacenza statica"/>
    <n v="6.2"/>
    <n v="61.878999999999998"/>
  </r>
  <r>
    <s v="PV"/>
    <s v="PORTALBERA"/>
    <x v="4"/>
    <x v="229"/>
    <n v="68.078999999999994"/>
    <s v="soggiacenza statica"/>
    <n v="8.7899999999999991"/>
    <n v="59.289000000000001"/>
  </r>
  <r>
    <s v="PV"/>
    <s v="PORTALBERA"/>
    <x v="4"/>
    <x v="431"/>
    <n v="68.078999999999994"/>
    <s v="soggiacenza statica"/>
    <n v="7.49"/>
    <n v="60.588999999999999"/>
  </r>
  <r>
    <s v="PV"/>
    <s v="PORTALBERA"/>
    <x v="4"/>
    <x v="231"/>
    <n v="68.078999999999994"/>
    <s v="soggiacenza statica"/>
    <n v="7.65"/>
    <n v="60.429000000000002"/>
  </r>
  <r>
    <s v="PV"/>
    <s v="PORTALBERA"/>
    <x v="4"/>
    <x v="232"/>
    <n v="68.078999999999994"/>
    <s v="soggiacenza statica"/>
    <n v="7.95"/>
    <n v="60.128999999999998"/>
  </r>
  <r>
    <s v="PV"/>
    <s v="PORTALBERA"/>
    <x v="4"/>
    <x v="233"/>
    <n v="68.078999999999994"/>
    <s v="soggiacenza statica"/>
    <n v="8.19"/>
    <n v="59.889000000000003"/>
  </r>
  <r>
    <s v="PV"/>
    <s v="PORTALBERA"/>
    <x v="4"/>
    <x v="432"/>
    <n v="68.078999999999994"/>
    <s v="soggiacenza statica"/>
    <n v="8.4"/>
    <n v="59.679000000000002"/>
  </r>
  <r>
    <s v="PV"/>
    <s v="PORTALBERA"/>
    <x v="4"/>
    <x v="235"/>
    <n v="68.078999999999994"/>
    <s v="soggiacenza statica"/>
    <n v="8.44"/>
    <n v="59.639000000000003"/>
  </r>
  <r>
    <s v="PV"/>
    <s v="PORTALBERA"/>
    <x v="4"/>
    <x v="433"/>
    <n v="68.078999999999994"/>
    <s v="soggiacenza statica"/>
    <n v="8.86"/>
    <n v="59.219000000000001"/>
  </r>
  <r>
    <s v="PV"/>
    <s v="PORTALBERA"/>
    <x v="4"/>
    <x v="434"/>
    <n v="68.078999999999994"/>
    <s v="soggiacenza statica"/>
    <n v="7.93"/>
    <n v="60.149000000000001"/>
  </r>
  <r>
    <s v="PV"/>
    <s v="PORTALBERA"/>
    <x v="4"/>
    <x v="435"/>
    <n v="68.078999999999994"/>
    <s v="soggiacenza statica"/>
    <n v="7.9"/>
    <n v="60.179000000000002"/>
  </r>
  <r>
    <s v="PV"/>
    <s v="PORTALBERA"/>
    <x v="4"/>
    <x v="436"/>
    <n v="68.078999999999994"/>
    <s v="soggiacenza statica"/>
    <n v="7.75"/>
    <n v="60.329000000000001"/>
  </r>
  <r>
    <s v="PV"/>
    <s v="PORTALBERA"/>
    <x v="4"/>
    <x v="240"/>
    <n v="68.078999999999994"/>
    <s v="soggiacenza statica"/>
    <n v="7.93"/>
    <n v="60.149000000000001"/>
  </r>
  <r>
    <s v="PV"/>
    <s v="PORTALBERA"/>
    <x v="4"/>
    <x v="437"/>
    <n v="68.078999999999994"/>
    <s v="soggiacenza statica"/>
    <n v="7.95"/>
    <n v="60.128999999999998"/>
  </r>
  <r>
    <s v="PV"/>
    <s v="PORTALBERA"/>
    <x v="4"/>
    <x v="242"/>
    <n v="68.078999999999994"/>
    <s v="soggiacenza statica"/>
    <n v="7.88"/>
    <n v="60.198999999999998"/>
  </r>
  <r>
    <s v="PV"/>
    <s v="PORTALBERA"/>
    <x v="4"/>
    <x v="243"/>
    <n v="68.078999999999994"/>
    <s v="soggiacenza statica"/>
    <n v="8.58"/>
    <n v="59.499000000000002"/>
  </r>
  <r>
    <s v="PV"/>
    <s v="PORTALBERA"/>
    <x v="4"/>
    <x v="244"/>
    <n v="68.078999999999994"/>
    <s v="soggiacenza statica"/>
    <n v="8.35"/>
    <n v="59.728999999999999"/>
  </r>
  <r>
    <s v="PV"/>
    <s v="PORTALBERA"/>
    <x v="4"/>
    <x v="245"/>
    <n v="68.078999999999994"/>
    <s v="soggiacenza statica"/>
    <n v="8.44"/>
    <n v="59.639000000000003"/>
  </r>
  <r>
    <s v="PV"/>
    <s v="PORTALBERA"/>
    <x v="4"/>
    <x v="246"/>
    <n v="68.078999999999994"/>
    <s v="soggiacenza statica"/>
    <n v="8.4"/>
    <n v="59.679000000000002"/>
  </r>
  <r>
    <s v="PV"/>
    <s v="PORTALBERA"/>
    <x v="4"/>
    <x v="247"/>
    <n v="68.078999999999994"/>
    <s v="soggiacenza statica"/>
    <n v="8.2899999999999991"/>
    <n v="59.789000000000001"/>
  </r>
  <r>
    <s v="PV"/>
    <s v="PORTALBERA"/>
    <x v="4"/>
    <x v="248"/>
    <n v="68.078999999999994"/>
    <s v="soggiacenza statica"/>
    <n v="8.61"/>
    <n v="59.469000000000001"/>
  </r>
  <r>
    <s v="PV"/>
    <s v="PORTALBERA"/>
    <x v="4"/>
    <x v="249"/>
    <n v="68.078999999999994"/>
    <s v="soggiacenza statica"/>
    <n v="8.33"/>
    <n v="59.749000000000002"/>
  </r>
  <r>
    <s v="PV"/>
    <s v="PORTALBERA"/>
    <x v="4"/>
    <x v="250"/>
    <n v="68.078999999999994"/>
    <s v="soggiacenza statica"/>
    <n v="8.34"/>
    <n v="59.738999999999997"/>
  </r>
  <r>
    <s v="PV"/>
    <s v="PORTALBERA"/>
    <x v="4"/>
    <x v="32"/>
    <n v="68.078999999999994"/>
    <s v="soggiacenza statica"/>
    <n v="8.36"/>
    <n v="59.719000000000001"/>
  </r>
  <r>
    <s v="PV"/>
    <s v="PORTALBERA"/>
    <x v="4"/>
    <x v="251"/>
    <n v="68.078999999999994"/>
    <s v="soggiacenza statica"/>
    <n v="8.4"/>
    <n v="59.679000000000002"/>
  </r>
  <r>
    <s v="PV"/>
    <s v="PORTALBERA"/>
    <x v="4"/>
    <x v="438"/>
    <n v="68.078999999999994"/>
    <s v="soggiacenza statica"/>
    <n v="8.5"/>
    <n v="59.579000000000001"/>
  </r>
  <r>
    <s v="PV"/>
    <s v="PORTALBERA"/>
    <x v="4"/>
    <x v="253"/>
    <n v="68.078999999999994"/>
    <s v="soggiacenza statica"/>
    <n v="8.7899999999999991"/>
    <n v="59.289000000000001"/>
  </r>
  <r>
    <s v="PV"/>
    <s v="PORTALBERA"/>
    <x v="4"/>
    <x v="254"/>
    <n v="68.078999999999994"/>
    <s v="soggiacenza statica"/>
    <n v="9.02"/>
    <n v="59.058999999999997"/>
  </r>
  <r>
    <s v="PV"/>
    <s v="PORTALBERA"/>
    <x v="4"/>
    <x v="255"/>
    <n v="68.078999999999994"/>
    <s v="soggiacenza statica"/>
    <n v="9.24"/>
    <n v="58.838999999999999"/>
  </r>
  <r>
    <s v="PV"/>
    <s v="PORTALBERA"/>
    <x v="4"/>
    <x v="256"/>
    <n v="68.078999999999994"/>
    <s v="soggiacenza statica"/>
    <n v="8.92"/>
    <n v="59.158999999999999"/>
  </r>
  <r>
    <s v="PV"/>
    <s v="PORTALBERA"/>
    <x v="4"/>
    <x v="257"/>
    <n v="68.078999999999994"/>
    <s v="soggiacenza statica"/>
    <n v="8.8699999999999992"/>
    <n v="59.209000000000003"/>
  </r>
  <r>
    <s v="PV"/>
    <s v="PORTALBERA"/>
    <x v="4"/>
    <x v="258"/>
    <n v="68.078999999999994"/>
    <s v="soggiacenza statica"/>
    <n v="8.8699999999999992"/>
    <n v="59.209000000000003"/>
  </r>
  <r>
    <s v="PV"/>
    <s v="PORTALBERA"/>
    <x v="4"/>
    <x v="41"/>
    <n v="68.078999999999994"/>
    <s v="soggiacenza statica"/>
    <n v="9.0399999999999991"/>
    <n v="59.039000000000001"/>
  </r>
  <r>
    <s v="PV"/>
    <s v="PORTALBERA"/>
    <x v="4"/>
    <x v="259"/>
    <n v="68.078999999999994"/>
    <s v="soggiacenza statica"/>
    <n v="9.07"/>
    <n v="59.009"/>
  </r>
  <r>
    <s v="PV"/>
    <s v="PORTALBERA"/>
    <x v="4"/>
    <x v="260"/>
    <n v="68.078999999999994"/>
    <s v="soggiacenza statica"/>
    <n v="8.9700000000000006"/>
    <n v="59.109000000000002"/>
  </r>
  <r>
    <s v="PV"/>
    <s v="PORTALBERA"/>
    <x v="4"/>
    <x v="261"/>
    <n v="68.078999999999994"/>
    <s v="soggiacenza statica"/>
    <n v="8.98"/>
    <n v="59.098999999999997"/>
  </r>
  <r>
    <s v="PV"/>
    <s v="PORTALBERA"/>
    <x v="4"/>
    <x v="262"/>
    <n v="68.078999999999994"/>
    <s v="soggiacenza statica"/>
    <n v="8.9499999999999993"/>
    <n v="59.128999999999998"/>
  </r>
  <r>
    <s v="PV"/>
    <s v="PORTALBERA"/>
    <x v="4"/>
    <x v="263"/>
    <n v="68.078999999999994"/>
    <s v="soggiacenza statica"/>
    <n v="8.94"/>
    <n v="59.139000000000003"/>
  </r>
  <r>
    <s v="PV"/>
    <s v="PORTALBERA"/>
    <x v="4"/>
    <x v="264"/>
    <n v="68.078999999999994"/>
    <s v="soggiacenza statica"/>
    <n v="9.56"/>
    <n v="58.518999999999998"/>
  </r>
  <r>
    <s v="PV"/>
    <s v="PORTALBERA"/>
    <x v="4"/>
    <x v="265"/>
    <n v="68.078999999999994"/>
    <s v="soggiacenza statica"/>
    <n v="8.99"/>
    <n v="59.088999999999999"/>
  </r>
  <r>
    <s v="PV"/>
    <s v="PORTALBERA"/>
    <x v="4"/>
    <x v="266"/>
    <n v="68.078999999999994"/>
    <s v="soggiacenza statica"/>
    <n v="8.94"/>
    <n v="59.139000000000003"/>
  </r>
  <r>
    <s v="PV"/>
    <s v="PORTALBERA"/>
    <x v="4"/>
    <x v="267"/>
    <n v="68.078999999999994"/>
    <s v="soggiacenza statica"/>
    <n v="8.94"/>
    <n v="59.139000000000003"/>
  </r>
  <r>
    <s v="PV"/>
    <s v="PORTALBERA"/>
    <x v="4"/>
    <x v="268"/>
    <n v="68.078999999999994"/>
    <s v="soggiacenza statica"/>
    <n v="9.02"/>
    <n v="59.058999999999997"/>
  </r>
  <r>
    <s v="PV"/>
    <s v="PORTALBERA"/>
    <x v="4"/>
    <x v="269"/>
    <n v="68.078999999999994"/>
    <s v="soggiacenza statica"/>
    <n v="9.7799999999999994"/>
    <n v="58.298999999999999"/>
  </r>
  <r>
    <s v="PV"/>
    <s v="PORTALBERA"/>
    <x v="4"/>
    <x v="270"/>
    <n v="68.078999999999994"/>
    <s v="soggiacenza statica"/>
    <n v="9.44"/>
    <n v="58.639000000000003"/>
  </r>
  <r>
    <s v="PV"/>
    <s v="PORTALBERA"/>
    <x v="4"/>
    <x v="271"/>
    <n v="68.078999999999994"/>
    <s v="soggiacenza statica"/>
    <n v="9.6"/>
    <n v="58.478999999999999"/>
  </r>
  <r>
    <s v="PV"/>
    <s v="PORTALBERA"/>
    <x v="4"/>
    <x v="272"/>
    <n v="68.078999999999994"/>
    <s v="soggiacenza statica"/>
    <n v="9.19"/>
    <n v="58.889000000000003"/>
  </r>
  <r>
    <s v="PV"/>
    <s v="PORTALBERA"/>
    <x v="4"/>
    <x v="273"/>
    <n v="68.078999999999994"/>
    <s v="soggiacenza statica"/>
    <n v="9.6"/>
    <n v="58.478999999999999"/>
  </r>
  <r>
    <s v="PV"/>
    <s v="PORTALBERA"/>
    <x v="4"/>
    <x v="274"/>
    <n v="68.078999999999994"/>
    <s v="soggiacenza statica"/>
    <n v="10.5"/>
    <n v="57.579000000000001"/>
  </r>
  <r>
    <s v="PV"/>
    <s v="RIVANAZZANO"/>
    <x v="5"/>
    <x v="312"/>
    <n v="151.09"/>
    <s v="soggiacenza statica"/>
    <n v="5.79"/>
    <n v="145.30000000000001"/>
  </r>
  <r>
    <s v="PV"/>
    <s v="RIVANAZZANO"/>
    <x v="5"/>
    <x v="439"/>
    <n v="151.09"/>
    <s v="soggiacenza statica"/>
    <n v="5.68"/>
    <n v="145.41"/>
  </r>
  <r>
    <s v="PV"/>
    <s v="RIVANAZZANO"/>
    <x v="5"/>
    <x v="324"/>
    <n v="151.09"/>
    <s v="soggiacenza statica"/>
    <n v="5.82"/>
    <n v="145.27000000000001"/>
  </r>
  <r>
    <s v="PV"/>
    <s v="RIVANAZZANO"/>
    <x v="5"/>
    <x v="326"/>
    <n v="151.09"/>
    <s v="soggiacenza statica"/>
    <n v="5.93"/>
    <n v="145.16"/>
  </r>
  <r>
    <s v="PV"/>
    <s v="RIVANAZZANO"/>
    <x v="5"/>
    <x v="329"/>
    <n v="151.09"/>
    <s v="soggiacenza statica"/>
    <n v="6.1"/>
    <n v="144.99"/>
  </r>
  <r>
    <s v="PV"/>
    <s v="RIVANAZZANO"/>
    <x v="5"/>
    <x v="440"/>
    <n v="151.09"/>
    <s v="soggiacenza statica"/>
    <n v="6.1"/>
    <n v="144.99"/>
  </r>
  <r>
    <s v="PV"/>
    <s v="RIVANAZZANO"/>
    <x v="5"/>
    <x v="334"/>
    <n v="151.09"/>
    <s v="soggiacenza statica"/>
    <n v="6.05"/>
    <n v="145.04"/>
  </r>
  <r>
    <s v="PV"/>
    <s v="RIVANAZZANO"/>
    <x v="5"/>
    <x v="441"/>
    <n v="151.09"/>
    <s v="soggiacenza statica"/>
    <n v="6.1"/>
    <n v="144.99"/>
  </r>
  <r>
    <s v="PV"/>
    <s v="RIVANAZZANO"/>
    <x v="5"/>
    <x v="335"/>
    <n v="151.09"/>
    <s v="soggiacenza statica"/>
    <n v="6.2"/>
    <n v="144.88999999999999"/>
  </r>
  <r>
    <s v="PV"/>
    <s v="RIVANAZZANO"/>
    <x v="5"/>
    <x v="31"/>
    <n v="151.09"/>
    <s v="soggiacenza statica"/>
    <n v="6.12"/>
    <n v="144.97"/>
  </r>
  <r>
    <s v="PV"/>
    <s v="RIVANAZZANO"/>
    <x v="5"/>
    <x v="336"/>
    <n v="151.09"/>
    <s v="soggiacenza statica"/>
    <n v="6.09"/>
    <n v="145"/>
  </r>
  <r>
    <s v="PV"/>
    <s v="RIVANAZZANO"/>
    <x v="5"/>
    <x v="442"/>
    <n v="151.09"/>
    <s v="soggiacenza statica"/>
    <n v="6.19"/>
    <n v="144.9"/>
  </r>
  <r>
    <s v="PV"/>
    <s v="RIVANAZZANO"/>
    <x v="5"/>
    <x v="337"/>
    <n v="151.09"/>
    <s v="soggiacenza statica"/>
    <n v="6.18"/>
    <n v="144.91"/>
  </r>
  <r>
    <s v="PV"/>
    <s v="RIVANAZZANO"/>
    <x v="5"/>
    <x v="43"/>
    <n v="151.09"/>
    <s v="soggiacenza statica"/>
    <n v="6.22"/>
    <n v="144.87"/>
  </r>
  <r>
    <s v="PV"/>
    <s v="RIVANAZZANO"/>
    <x v="5"/>
    <x v="340"/>
    <n v="151.09"/>
    <s v="soggiacenza statica"/>
    <n v="5.92"/>
    <n v="145.16999999999999"/>
  </r>
  <r>
    <s v="PV"/>
    <s v="RIVANAZZANO"/>
    <x v="5"/>
    <x v="342"/>
    <n v="151.09"/>
    <s v="soggiacenza statica"/>
    <n v="7"/>
    <n v="144.09"/>
  </r>
  <r>
    <s v="PV"/>
    <s v="RIVANAZZANO"/>
    <x v="5"/>
    <x v="344"/>
    <n v="151.09"/>
    <s v="soggiacenza statica"/>
    <n v="7.16"/>
    <n v="143.93"/>
  </r>
  <r>
    <s v="PV"/>
    <s v="RIVANAZZANO"/>
    <x v="5"/>
    <x v="51"/>
    <n v="151.09"/>
    <s v="soggiacenza statica"/>
    <n v="7.22"/>
    <n v="143.87"/>
  </r>
  <r>
    <s v="PV"/>
    <s v="RIVANAZZANO"/>
    <x v="5"/>
    <x v="126"/>
    <n v="151.09"/>
    <s v="soggiacenza statica"/>
    <n v="7.09"/>
    <n v="144"/>
  </r>
  <r>
    <s v="PV"/>
    <s v="RIVANAZZANO"/>
    <x v="5"/>
    <x v="55"/>
    <n v="151.09"/>
    <s v="soggiacenza statica"/>
    <n v="6.94"/>
    <n v="144.15"/>
  </r>
  <r>
    <s v="PV"/>
    <s v="RIVANAZZANO"/>
    <x v="5"/>
    <x v="346"/>
    <n v="151.09"/>
    <s v="soggiacenza statica"/>
    <n v="6.02"/>
    <n v="145.07"/>
  </r>
  <r>
    <s v="PV"/>
    <s v="RIVANAZZANO"/>
    <x v="5"/>
    <x v="58"/>
    <n v="151.09"/>
    <s v="soggiacenza statica"/>
    <n v="6.4"/>
    <n v="144.69"/>
  </r>
  <r>
    <s v="PV"/>
    <s v="RIVANAZZANO"/>
    <x v="5"/>
    <x v="60"/>
    <n v="151.09"/>
    <s v="soggiacenza statica"/>
    <n v="7.05"/>
    <n v="144.04"/>
  </r>
  <r>
    <s v="PV"/>
    <s v="RIVANAZZANO"/>
    <x v="5"/>
    <x v="349"/>
    <n v="151.09"/>
    <s v="soggiacenza statica"/>
    <n v="7.68"/>
    <n v="143.41"/>
  </r>
  <r>
    <s v="PV"/>
    <s v="TORRAZZA COSTE"/>
    <x v="6"/>
    <x v="443"/>
    <n v="116.616"/>
    <s v="soggiacenza statica"/>
    <n v="2.63"/>
    <n v="113.986"/>
  </r>
  <r>
    <s v="PV"/>
    <s v="TORRAZZA COSTE"/>
    <x v="6"/>
    <x v="444"/>
    <n v="116.616"/>
    <s v="soggiacenza statica"/>
    <n v="2.65"/>
    <n v="113.96599999999999"/>
  </r>
  <r>
    <s v="PV"/>
    <s v="TORRAZZA COSTE"/>
    <x v="6"/>
    <x v="445"/>
    <n v="116.616"/>
    <s v="soggiacenza statica"/>
    <n v="2.67"/>
    <n v="113.946"/>
  </r>
  <r>
    <s v="PV"/>
    <s v="TORRAZZA COSTE"/>
    <x v="6"/>
    <x v="446"/>
    <n v="116.616"/>
    <s v="soggiacenza statica"/>
    <n v="2.38"/>
    <n v="114.236"/>
  </r>
  <r>
    <s v="PV"/>
    <s v="TORRAZZA COSTE"/>
    <x v="6"/>
    <x v="447"/>
    <n v="116.616"/>
    <s v="soggiacenza statica"/>
    <n v="2.56"/>
    <n v="114.056"/>
  </r>
  <r>
    <s v="PV"/>
    <s v="TORRAZZA COSTE"/>
    <x v="6"/>
    <x v="448"/>
    <n v="116.616"/>
    <s v="soggiacenza statica"/>
    <n v="2.37"/>
    <n v="114.246"/>
  </r>
  <r>
    <s v="PV"/>
    <s v="TORRAZZA COSTE"/>
    <x v="6"/>
    <x v="449"/>
    <n v="116.616"/>
    <s v="soggiacenza statica"/>
    <n v="2.52"/>
    <n v="114.096"/>
  </r>
  <r>
    <s v="PV"/>
    <s v="TORRAZZA COSTE"/>
    <x v="6"/>
    <x v="450"/>
    <n v="116.616"/>
    <s v="soggiacenza statica"/>
    <n v="2.63"/>
    <n v="113.986"/>
  </r>
  <r>
    <s v="PV"/>
    <s v="TORRAZZA COSTE"/>
    <x v="6"/>
    <x v="153"/>
    <n v="116.616"/>
    <s v="soggiacenza statica"/>
    <n v="2.61"/>
    <n v="114.006"/>
  </r>
  <r>
    <s v="PV"/>
    <s v="TORRAZZA COSTE"/>
    <x v="6"/>
    <x v="451"/>
    <n v="116.616"/>
    <s v="soggiacenza statica"/>
    <n v="2.62"/>
    <n v="113.996"/>
  </r>
  <r>
    <s v="PV"/>
    <s v="TORRAZZA COSTE"/>
    <x v="6"/>
    <x v="154"/>
    <n v="116.616"/>
    <s v="soggiacenza statica"/>
    <n v="2.6"/>
    <n v="114.01600000000001"/>
  </r>
  <r>
    <s v="PV"/>
    <s v="TORRAZZA COSTE"/>
    <x v="6"/>
    <x v="452"/>
    <n v="116.616"/>
    <s v="soggiacenza statica"/>
    <n v="2.4"/>
    <n v="114.21599999999999"/>
  </r>
  <r>
    <s v="PV"/>
    <s v="TORRAZZA COSTE"/>
    <x v="6"/>
    <x v="156"/>
    <n v="116.616"/>
    <s v="soggiacenza statica"/>
    <n v="1.95"/>
    <n v="114.666"/>
  </r>
  <r>
    <s v="PV"/>
    <s v="TORRAZZA COSTE"/>
    <x v="6"/>
    <x v="275"/>
    <n v="116.616"/>
    <s v="soggiacenza statica"/>
    <n v="2.16"/>
    <n v="114.456"/>
  </r>
  <r>
    <s v="PV"/>
    <s v="TORRAZZA COSTE"/>
    <x v="6"/>
    <x v="276"/>
    <n v="116.616"/>
    <s v="soggiacenza statica"/>
    <n v="2.2400000000000002"/>
    <n v="114.376"/>
  </r>
  <r>
    <s v="PV"/>
    <s v="TORRAZZA COSTE"/>
    <x v="6"/>
    <x v="453"/>
    <n v="116.616"/>
    <s v="soggiacenza statica"/>
    <n v="0.9"/>
    <n v="115.71599999999999"/>
  </r>
  <r>
    <s v="PV"/>
    <s v="TORRAZZA COSTE"/>
    <x v="6"/>
    <x v="454"/>
    <n v="116.616"/>
    <s v="soggiacenza statica"/>
    <n v="2.17"/>
    <n v="114.446"/>
  </r>
  <r>
    <s v="PV"/>
    <s v="TORRAZZA COSTE"/>
    <x v="6"/>
    <x v="160"/>
    <n v="116.616"/>
    <s v="soggiacenza statica"/>
    <n v="2.2400000000000002"/>
    <n v="114.376"/>
  </r>
  <r>
    <s v="PV"/>
    <s v="TORRAZZA COSTE"/>
    <x v="6"/>
    <x v="277"/>
    <n v="116.616"/>
    <s v="soggiacenza statica"/>
    <n v="2.35"/>
    <n v="114.26600000000001"/>
  </r>
  <r>
    <s v="PV"/>
    <s v="TORRAZZA COSTE"/>
    <x v="6"/>
    <x v="278"/>
    <n v="116.616"/>
    <s v="soggiacenza statica"/>
    <n v="2.42"/>
    <n v="114.196"/>
  </r>
  <r>
    <s v="PV"/>
    <s v="TORRAZZA COSTE"/>
    <x v="6"/>
    <x v="279"/>
    <n v="116.616"/>
    <s v="soggiacenza statica"/>
    <n v="2.44"/>
    <n v="114.176"/>
  </r>
  <r>
    <s v="PV"/>
    <s v="TORRAZZA COSTE"/>
    <x v="6"/>
    <x v="280"/>
    <n v="116.616"/>
    <s v="soggiacenza statica"/>
    <n v="2.39"/>
    <n v="114.226"/>
  </r>
  <r>
    <s v="PV"/>
    <s v="TORRAZZA COSTE"/>
    <x v="6"/>
    <x v="281"/>
    <n v="116.616"/>
    <s v="soggiacenza statica"/>
    <n v="2.2599999999999998"/>
    <n v="114.35599999999999"/>
  </r>
  <r>
    <s v="PV"/>
    <s v="TORRAZZA COSTE"/>
    <x v="6"/>
    <x v="282"/>
    <n v="116.616"/>
    <s v="soggiacenza statica"/>
    <n v="1.93"/>
    <n v="114.68600000000001"/>
  </r>
  <r>
    <s v="PV"/>
    <s v="TORRAZZA COSTE"/>
    <x v="6"/>
    <x v="455"/>
    <n v="116.616"/>
    <s v="soggiacenza statica"/>
    <n v="1.96"/>
    <n v="114.65600000000001"/>
  </r>
  <r>
    <s v="PV"/>
    <s v="TORRAZZA COSTE"/>
    <x v="6"/>
    <x v="456"/>
    <n v="116.616"/>
    <s v="soggiacenza statica"/>
    <n v="1.5"/>
    <n v="115.116"/>
  </r>
  <r>
    <s v="PV"/>
    <s v="TORRAZZA COSTE"/>
    <x v="6"/>
    <x v="457"/>
    <n v="116.616"/>
    <s v="soggiacenza statica"/>
    <n v="1.67"/>
    <n v="114.946"/>
  </r>
  <r>
    <s v="PV"/>
    <s v="TORRAZZA COSTE"/>
    <x v="6"/>
    <x v="458"/>
    <n v="116.616"/>
    <s v="soggiacenza statica"/>
    <n v="1.96"/>
    <n v="114.65600000000001"/>
  </r>
  <r>
    <s v="PV"/>
    <s v="TORRAZZA COSTE"/>
    <x v="6"/>
    <x v="459"/>
    <n v="116.616"/>
    <s v="soggiacenza statica"/>
    <n v="1.97"/>
    <n v="114.646"/>
  </r>
  <r>
    <s v="PV"/>
    <s v="TORRAZZA COSTE"/>
    <x v="6"/>
    <x v="460"/>
    <n v="116.616"/>
    <s v="soggiacenza statica"/>
    <n v="2.0499999999999998"/>
    <n v="114.566"/>
  </r>
  <r>
    <s v="PV"/>
    <s v="TORRAZZA COSTE"/>
    <x v="6"/>
    <x v="461"/>
    <n v="116.616"/>
    <s v="soggiacenza statica"/>
    <n v="2.21"/>
    <n v="114.40600000000001"/>
  </r>
  <r>
    <s v="PV"/>
    <s v="TORRAZZA COSTE"/>
    <x v="6"/>
    <x v="78"/>
    <n v="116.616"/>
    <s v="soggiacenza statica"/>
    <n v="2.2000000000000002"/>
    <n v="114.416"/>
  </r>
  <r>
    <s v="PV"/>
    <s v="TORRAZZA COSTE"/>
    <x v="6"/>
    <x v="174"/>
    <n v="116.616"/>
    <s v="soggiacenza statica"/>
    <n v="2.27"/>
    <n v="114.346"/>
  </r>
  <r>
    <s v="PV"/>
    <s v="TORRAZZA COSTE"/>
    <x v="6"/>
    <x v="462"/>
    <n v="116.616"/>
    <s v="soggiacenza statica"/>
    <n v="2.15"/>
    <n v="114.46599999999999"/>
  </r>
  <r>
    <s v="PV"/>
    <s v="TORRAZZA COSTE"/>
    <x v="6"/>
    <x v="463"/>
    <n v="116.616"/>
    <s v="soggiacenza statica"/>
    <n v="1.86"/>
    <n v="114.756"/>
  </r>
  <r>
    <s v="PV"/>
    <s v="TORRAZZA COSTE"/>
    <x v="6"/>
    <x v="464"/>
    <n v="116.616"/>
    <s v="soggiacenza statica"/>
    <n v="1.8"/>
    <n v="114.816"/>
  </r>
  <r>
    <s v="PV"/>
    <s v="TORRAZZA COSTE"/>
    <x v="6"/>
    <x v="283"/>
    <n v="116.616"/>
    <s v="soggiacenza statica"/>
    <n v="2.0099999999999998"/>
    <n v="114.60599999999999"/>
  </r>
  <r>
    <s v="PV"/>
    <s v="TORRAZZA COSTE"/>
    <x v="6"/>
    <x v="284"/>
    <n v="116.616"/>
    <s v="soggiacenza statica"/>
    <n v="2.08"/>
    <n v="114.536"/>
  </r>
  <r>
    <s v="PV"/>
    <s v="TORRAZZA COSTE"/>
    <x v="6"/>
    <x v="285"/>
    <n v="116.616"/>
    <s v="soggiacenza statica"/>
    <n v="1.55"/>
    <n v="115.066"/>
  </r>
  <r>
    <s v="PV"/>
    <s v="TORRAZZA COSTE"/>
    <x v="6"/>
    <x v="286"/>
    <n v="116.616"/>
    <s v="soggiacenza statica"/>
    <n v="1.95"/>
    <n v="114.666"/>
  </r>
  <r>
    <s v="PV"/>
    <s v="TORRAZZA COSTE"/>
    <x v="6"/>
    <x v="287"/>
    <n v="116.616"/>
    <s v="soggiacenza statica"/>
    <n v="2"/>
    <n v="114.616"/>
  </r>
  <r>
    <s v="PV"/>
    <s v="TORRAZZA COSTE"/>
    <x v="6"/>
    <x v="288"/>
    <n v="116.616"/>
    <s v="soggiacenza statica"/>
    <n v="2"/>
    <n v="114.616"/>
  </r>
  <r>
    <s v="PV"/>
    <s v="TORRAZZA COSTE"/>
    <x v="6"/>
    <x v="465"/>
    <n v="116.616"/>
    <s v="soggiacenza statica"/>
    <n v="2.09"/>
    <n v="114.526"/>
  </r>
  <r>
    <s v="PV"/>
    <s v="TORRAZZA COSTE"/>
    <x v="6"/>
    <x v="466"/>
    <n v="116.616"/>
    <s v="soggiacenza statica"/>
    <n v="2.2000000000000002"/>
    <n v="114.416"/>
  </r>
  <r>
    <s v="PV"/>
    <s v="TORRAZZA COSTE"/>
    <x v="6"/>
    <x v="467"/>
    <n v="116.616"/>
    <s v="soggiacenza statica"/>
    <n v="2.2000000000000002"/>
    <n v="114.416"/>
  </r>
  <r>
    <s v="PV"/>
    <s v="TORRAZZA COSTE"/>
    <x v="6"/>
    <x v="289"/>
    <n v="116.616"/>
    <s v="soggiacenza statica"/>
    <n v="2.2000000000000002"/>
    <n v="114.416"/>
  </r>
  <r>
    <s v="PV"/>
    <s v="TORRAZZA COSTE"/>
    <x v="6"/>
    <x v="468"/>
    <n v="116.616"/>
    <s v="soggiacenza statica"/>
    <n v="2.15"/>
    <n v="114.46599999999999"/>
  </r>
  <r>
    <s v="PV"/>
    <s v="TORRAZZA COSTE"/>
    <x v="6"/>
    <x v="469"/>
    <n v="116.616"/>
    <s v="soggiacenza statica"/>
    <n v="2.02"/>
    <n v="114.596"/>
  </r>
  <r>
    <s v="PV"/>
    <s v="TORRAZZA COSTE"/>
    <x v="6"/>
    <x v="470"/>
    <n v="116.616"/>
    <s v="soggiacenza statica"/>
    <n v="2.2000000000000002"/>
    <n v="114.416"/>
  </r>
  <r>
    <s v="PV"/>
    <s v="TORRAZZA COSTE"/>
    <x v="6"/>
    <x v="471"/>
    <n v="116.616"/>
    <s v="soggiacenza statica"/>
    <n v="2.2000000000000002"/>
    <n v="114.416"/>
  </r>
  <r>
    <s v="PV"/>
    <s v="TORRAZZA COSTE"/>
    <x v="6"/>
    <x v="472"/>
    <n v="116.616"/>
    <s v="soggiacenza statica"/>
    <n v="1.5"/>
    <n v="115.116"/>
  </r>
  <r>
    <s v="PV"/>
    <s v="TORRAZZA COSTE"/>
    <x v="6"/>
    <x v="290"/>
    <n v="116.616"/>
    <s v="soggiacenza statica"/>
    <n v="2.1"/>
    <n v="114.51600000000001"/>
  </r>
  <r>
    <s v="PV"/>
    <s v="TORRAZZA COSTE"/>
    <x v="6"/>
    <x v="291"/>
    <n v="116.616"/>
    <s v="soggiacenza statica"/>
    <n v="2.1"/>
    <n v="114.51600000000001"/>
  </r>
  <r>
    <s v="PV"/>
    <s v="TORRAZZA COSTE"/>
    <x v="6"/>
    <x v="292"/>
    <n v="116.616"/>
    <s v="soggiacenza statica"/>
    <n v="2.2000000000000002"/>
    <n v="114.416"/>
  </r>
  <r>
    <s v="PV"/>
    <s v="TORRAZZA COSTE"/>
    <x v="6"/>
    <x v="293"/>
    <n v="116.616"/>
    <s v="soggiacenza statica"/>
    <n v="2.1"/>
    <n v="114.51600000000001"/>
  </r>
  <r>
    <s v="PV"/>
    <s v="TORRAZZA COSTE"/>
    <x v="6"/>
    <x v="294"/>
    <n v="116.616"/>
    <s v="soggiacenza statica"/>
    <n v="2.2999999999999998"/>
    <n v="114.316"/>
  </r>
  <r>
    <s v="PV"/>
    <s v="TORRAZZA COSTE"/>
    <x v="6"/>
    <x v="295"/>
    <n v="116.616"/>
    <s v="soggiacenza statica"/>
    <n v="2.15"/>
    <n v="114.46599999999999"/>
  </r>
  <r>
    <s v="PV"/>
    <s v="TORRAZZA COSTE"/>
    <x v="6"/>
    <x v="296"/>
    <n v="116.616"/>
    <s v="soggiacenza statica"/>
    <n v="2.15"/>
    <n v="114.46599999999999"/>
  </r>
  <r>
    <s v="PV"/>
    <s v="TORRAZZA COSTE"/>
    <x v="6"/>
    <x v="297"/>
    <n v="116.616"/>
    <s v="soggiacenza statica"/>
    <n v="2.25"/>
    <n v="114.366"/>
  </r>
  <r>
    <s v="PV"/>
    <s v="TORRAZZA COSTE"/>
    <x v="6"/>
    <x v="298"/>
    <n v="116.616"/>
    <s v="soggiacenza statica"/>
    <n v="2.2000000000000002"/>
    <n v="114.416"/>
  </r>
  <r>
    <s v="PV"/>
    <s v="TORRAZZA COSTE"/>
    <x v="6"/>
    <x v="299"/>
    <n v="116.616"/>
    <s v="soggiacenza statica"/>
    <n v="2.2000000000000002"/>
    <n v="114.416"/>
  </r>
  <r>
    <s v="PV"/>
    <s v="TORRAZZA COSTE"/>
    <x v="6"/>
    <x v="300"/>
    <n v="116.616"/>
    <s v="soggiacenza statica"/>
    <n v="2"/>
    <n v="114.616"/>
  </r>
  <r>
    <s v="PV"/>
    <s v="TORRAZZA COSTE"/>
    <x v="6"/>
    <x v="301"/>
    <n v="116.616"/>
    <s v="soggiacenza statica"/>
    <n v="1.73"/>
    <n v="114.886"/>
  </r>
  <r>
    <s v="PV"/>
    <s v="TORRAZZA COSTE"/>
    <x v="6"/>
    <x v="205"/>
    <n v="116.616"/>
    <s v="soggiacenza statica"/>
    <n v="1.7"/>
    <n v="114.916"/>
  </r>
  <r>
    <s v="PV"/>
    <s v="TORRAZZA COSTE"/>
    <x v="6"/>
    <x v="302"/>
    <n v="116.616"/>
    <s v="soggiacenza statica"/>
    <n v="1.8"/>
    <n v="114.816"/>
  </r>
  <r>
    <s v="PV"/>
    <s v="TORRAZZA COSTE"/>
    <x v="6"/>
    <x v="303"/>
    <n v="116.616"/>
    <s v="soggiacenza statica"/>
    <n v="1.86"/>
    <n v="114.756"/>
  </r>
  <r>
    <s v="PV"/>
    <s v="TORRAZZA COSTE"/>
    <x v="6"/>
    <x v="304"/>
    <n v="116.616"/>
    <s v="soggiacenza statica"/>
    <n v="2.2000000000000002"/>
    <n v="114.416"/>
  </r>
  <r>
    <s v="PV"/>
    <s v="TORRAZZA COSTE"/>
    <x v="6"/>
    <x v="88"/>
    <n v="116.616"/>
    <s v="soggiacenza statica"/>
    <n v="2.21"/>
    <n v="114.40600000000001"/>
  </r>
  <r>
    <s v="PV"/>
    <s v="TORRAZZA COSTE"/>
    <x v="6"/>
    <x v="209"/>
    <n v="116.616"/>
    <s v="soggiacenza statica"/>
    <n v="2.2200000000000002"/>
    <n v="114.396"/>
  </r>
  <r>
    <s v="PV"/>
    <s v="TORRAZZA COSTE"/>
    <x v="6"/>
    <x v="305"/>
    <n v="116.616"/>
    <s v="soggiacenza statica"/>
    <n v="2.2000000000000002"/>
    <n v="114.416"/>
  </r>
  <r>
    <s v="PV"/>
    <s v="TORRAZZA COSTE"/>
    <x v="6"/>
    <x v="306"/>
    <n v="116.616"/>
    <s v="soggiacenza statica"/>
    <n v="2.15"/>
    <n v="114.46599999999999"/>
  </r>
  <r>
    <s v="PV"/>
    <s v="TORRAZZA COSTE"/>
    <x v="6"/>
    <x v="307"/>
    <n v="116.616"/>
    <s v="soggiacenza statica"/>
    <n v="2.12"/>
    <n v="114.496"/>
  </r>
  <r>
    <s v="PV"/>
    <s v="TORRAZZA COSTE"/>
    <x v="6"/>
    <x v="308"/>
    <n v="116.616"/>
    <s v="soggiacenza statica"/>
    <n v="1.7"/>
    <n v="114.916"/>
  </r>
  <r>
    <s v="PV"/>
    <s v="TORRAZZA COSTE"/>
    <x v="6"/>
    <x v="309"/>
    <n v="116.616"/>
    <s v="soggiacenza statica"/>
    <n v="1.43"/>
    <n v="115.18600000000001"/>
  </r>
  <r>
    <s v="PV"/>
    <s v="TORRAZZA COSTE"/>
    <x v="6"/>
    <x v="310"/>
    <n v="116.616"/>
    <s v="soggiacenza statica"/>
    <n v="1.06"/>
    <n v="115.556"/>
  </r>
  <r>
    <s v="PV"/>
    <s v="TORRAZZA COSTE"/>
    <x v="6"/>
    <x v="311"/>
    <n v="116.616"/>
    <s v="soggiacenza statica"/>
    <n v="1.87"/>
    <n v="114.746"/>
  </r>
  <r>
    <s v="PV"/>
    <s v="TORRAZZA COSTE"/>
    <x v="6"/>
    <x v="419"/>
    <n v="116.616"/>
    <s v="soggiacenza statica"/>
    <n v="1.87"/>
    <n v="114.746"/>
  </r>
  <r>
    <s v="PV"/>
    <s v="TORRAZZA COSTE"/>
    <x v="6"/>
    <x v="313"/>
    <n v="116.616"/>
    <s v="soggiacenza statica"/>
    <n v="2.0499999999999998"/>
    <n v="114.566"/>
  </r>
  <r>
    <s v="PV"/>
    <s v="TORRAZZA COSTE"/>
    <x v="6"/>
    <x v="314"/>
    <n v="116.616"/>
    <s v="soggiacenza statica"/>
    <n v="2.0699999999999998"/>
    <n v="114.54600000000001"/>
  </r>
  <r>
    <s v="PV"/>
    <s v="TORRAZZA COSTE"/>
    <x v="6"/>
    <x v="315"/>
    <n v="116.616"/>
    <s v="soggiacenza statica"/>
    <n v="2.1"/>
    <n v="114.51600000000001"/>
  </r>
  <r>
    <s v="PV"/>
    <s v="TORRAZZA COSTE"/>
    <x v="6"/>
    <x v="316"/>
    <n v="116.616"/>
    <s v="soggiacenza statica"/>
    <n v="2.1800000000000002"/>
    <n v="114.43600000000001"/>
  </r>
  <r>
    <s v="PV"/>
    <s v="TORRAZZA COSTE"/>
    <x v="6"/>
    <x v="317"/>
    <n v="116.616"/>
    <s v="soggiacenza statica"/>
    <n v="2.2000000000000002"/>
    <n v="114.416"/>
  </r>
  <r>
    <s v="PV"/>
    <s v="TORRAZZA COSTE"/>
    <x v="6"/>
    <x v="318"/>
    <n v="116.616"/>
    <s v="soggiacenza statica"/>
    <n v="1.6"/>
    <n v="115.01600000000001"/>
  </r>
  <r>
    <s v="PV"/>
    <s v="TORRAZZA COSTE"/>
    <x v="6"/>
    <x v="319"/>
    <n v="116.616"/>
    <s v="soggiacenza statica"/>
    <n v="1.6"/>
    <n v="115.01600000000001"/>
  </r>
  <r>
    <s v="PV"/>
    <s v="TORRAZZA COSTE"/>
    <x v="6"/>
    <x v="320"/>
    <n v="116.616"/>
    <s v="soggiacenza statica"/>
    <n v="1.8"/>
    <n v="114.816"/>
  </r>
  <r>
    <s v="PV"/>
    <s v="TORRAZZA COSTE"/>
    <x v="6"/>
    <x v="321"/>
    <n v="116.616"/>
    <s v="soggiacenza statica"/>
    <n v="1.81"/>
    <n v="114.806"/>
  </r>
  <r>
    <s v="PV"/>
    <s v="TORRAZZA COSTE"/>
    <x v="6"/>
    <x v="322"/>
    <n v="116.616"/>
    <s v="soggiacenza statica"/>
    <n v="1.9"/>
    <n v="114.71599999999999"/>
  </r>
  <r>
    <s v="PV"/>
    <s v="TORRAZZA COSTE"/>
    <x v="6"/>
    <x v="323"/>
    <n v="116.616"/>
    <s v="soggiacenza statica"/>
    <n v="2"/>
    <n v="114.616"/>
  </r>
  <r>
    <s v="PV"/>
    <s v="TORRAZZA COSTE"/>
    <x v="6"/>
    <x v="324"/>
    <n v="116.616"/>
    <s v="soggiacenza statica"/>
    <n v="2.06"/>
    <n v="114.556"/>
  </r>
  <r>
    <s v="PV"/>
    <s v="TORRAZZA COSTE"/>
    <x v="6"/>
    <x v="325"/>
    <n v="116.616"/>
    <s v="soggiacenza statica"/>
    <n v="2.13"/>
    <n v="114.486"/>
  </r>
  <r>
    <s v="PV"/>
    <s v="TORRAZZA COSTE"/>
    <x v="6"/>
    <x v="326"/>
    <n v="116.616"/>
    <s v="soggiacenza statica"/>
    <n v="2.23"/>
    <n v="114.386"/>
  </r>
  <r>
    <s v="PV"/>
    <s v="TORRAZZA COSTE"/>
    <x v="6"/>
    <x v="232"/>
    <n v="116.616"/>
    <s v="soggiacenza statica"/>
    <n v="2.27"/>
    <n v="114.346"/>
  </r>
  <r>
    <s v="PV"/>
    <s v="TORRAZZA COSTE"/>
    <x v="6"/>
    <x v="327"/>
    <n v="116.616"/>
    <s v="soggiacenza statica"/>
    <n v="2.29"/>
    <n v="114.32599999999999"/>
  </r>
  <r>
    <s v="PV"/>
    <s v="TORRAZZA COSTE"/>
    <x v="6"/>
    <x v="328"/>
    <n v="116.616"/>
    <s v="soggiacenza statica"/>
    <n v="2.2599999999999998"/>
    <n v="114.35599999999999"/>
  </r>
  <r>
    <s v="PV"/>
    <s v="TORRAZZA COSTE"/>
    <x v="6"/>
    <x v="329"/>
    <n v="116.616"/>
    <s v="soggiacenza statica"/>
    <n v="2.5"/>
    <n v="114.116"/>
  </r>
  <r>
    <s v="PV"/>
    <s v="TORRAZZA COSTE"/>
    <x v="6"/>
    <x v="330"/>
    <n v="116.616"/>
    <s v="soggiacenza statica"/>
    <n v="2.44"/>
    <n v="114.176"/>
  </r>
  <r>
    <s v="PV"/>
    <s v="TORRAZZA COSTE"/>
    <x v="6"/>
    <x v="237"/>
    <n v="116.616"/>
    <s v="soggiacenza statica"/>
    <n v="2.38"/>
    <n v="114.236"/>
  </r>
  <r>
    <s v="PV"/>
    <s v="TORRAZZA COSTE"/>
    <x v="6"/>
    <x v="331"/>
    <n v="116.616"/>
    <s v="soggiacenza statica"/>
    <n v="2.2999999999999998"/>
    <n v="114.316"/>
  </r>
  <r>
    <s v="PV"/>
    <s v="TORRAZZA COSTE"/>
    <x v="6"/>
    <x v="332"/>
    <n v="116.616"/>
    <s v="soggiacenza statica"/>
    <n v="2.23"/>
    <n v="114.386"/>
  </r>
  <r>
    <s v="PV"/>
    <s v="TORRAZZA COSTE"/>
    <x v="6"/>
    <x v="333"/>
    <n v="116.616"/>
    <s v="soggiacenza statica"/>
    <n v="2.31"/>
    <n v="114.306"/>
  </r>
  <r>
    <s v="PV"/>
    <s v="TORRAZZA COSTE"/>
    <x v="6"/>
    <x v="334"/>
    <n v="116.616"/>
    <s v="soggiacenza statica"/>
    <n v="2.37"/>
    <n v="114.246"/>
  </r>
  <r>
    <s v="PV"/>
    <s v="TORRAZZA COSTE"/>
    <x v="6"/>
    <x v="23"/>
    <n v="116.616"/>
    <s v="soggiacenza statica"/>
    <n v="2.4"/>
    <n v="114.21599999999999"/>
  </r>
  <r>
    <s v="PV"/>
    <s v="TORRAZZA COSTE"/>
    <x v="6"/>
    <x v="24"/>
    <n v="116.616"/>
    <s v="soggiacenza statica"/>
    <n v="2.5"/>
    <n v="114.116"/>
  </r>
  <r>
    <s v="PV"/>
    <s v="TORRAZZA COSTE"/>
    <x v="6"/>
    <x v="25"/>
    <n v="116.616"/>
    <s v="soggiacenza statica"/>
    <n v="2.54"/>
    <n v="114.07599999999999"/>
  </r>
  <r>
    <s v="PV"/>
    <s v="TORRAZZA COSTE"/>
    <x v="6"/>
    <x v="26"/>
    <n v="116.616"/>
    <s v="soggiacenza statica"/>
    <n v="2.5499999999999998"/>
    <n v="114.066"/>
  </r>
  <r>
    <s v="PV"/>
    <s v="TORRAZZA COSTE"/>
    <x v="6"/>
    <x v="27"/>
    <n v="116.616"/>
    <s v="soggiacenza statica"/>
    <n v="2.57"/>
    <n v="114.04600000000001"/>
  </r>
  <r>
    <s v="PV"/>
    <s v="TORRAZZA COSTE"/>
    <x v="6"/>
    <x v="335"/>
    <n v="116.616"/>
    <s v="soggiacenza statica"/>
    <n v="2.4"/>
    <n v="114.21599999999999"/>
  </r>
  <r>
    <s v="PV"/>
    <s v="TORRAZZA COSTE"/>
    <x v="6"/>
    <x v="29"/>
    <n v="116.616"/>
    <s v="soggiacenza statica"/>
    <n v="2.54"/>
    <n v="114.07599999999999"/>
  </r>
  <r>
    <s v="PV"/>
    <s v="TORRAZZA COSTE"/>
    <x v="6"/>
    <x v="30"/>
    <n v="116.616"/>
    <s v="soggiacenza statica"/>
    <n v="2.6"/>
    <n v="114.01600000000001"/>
  </r>
  <r>
    <s v="PV"/>
    <s v="TORRAZZA COSTE"/>
    <x v="6"/>
    <x v="31"/>
    <n v="116.616"/>
    <s v="soggiacenza statica"/>
    <n v="2.57"/>
    <n v="114.04600000000001"/>
  </r>
  <r>
    <s v="PV"/>
    <s v="TORRAZZA COSTE"/>
    <x v="6"/>
    <x v="32"/>
    <n v="116.616"/>
    <s v="soggiacenza statica"/>
    <n v="2.61"/>
    <n v="114.006"/>
  </r>
  <r>
    <s v="PV"/>
    <s v="TORRAZZA COSTE"/>
    <x v="6"/>
    <x v="33"/>
    <n v="116.616"/>
    <s v="soggiacenza statica"/>
    <n v="2.64"/>
    <n v="113.976"/>
  </r>
  <r>
    <s v="PV"/>
    <s v="TORRAZZA COSTE"/>
    <x v="6"/>
    <x v="336"/>
    <n v="116.616"/>
    <s v="soggiacenza statica"/>
    <n v="2.63"/>
    <n v="113.986"/>
  </r>
  <r>
    <s v="PV"/>
    <s v="TORRAZZA COSTE"/>
    <x v="6"/>
    <x v="35"/>
    <n v="116.616"/>
    <s v="soggiacenza statica"/>
    <n v="2.7"/>
    <n v="113.916"/>
  </r>
  <r>
    <s v="PV"/>
    <s v="TORRAZZA COSTE"/>
    <x v="6"/>
    <x v="36"/>
    <n v="116.616"/>
    <s v="soggiacenza statica"/>
    <n v="2.79"/>
    <n v="113.82599999999999"/>
  </r>
  <r>
    <s v="PV"/>
    <s v="TORRAZZA COSTE"/>
    <x v="6"/>
    <x v="37"/>
    <n v="116.616"/>
    <s v="soggiacenza statica"/>
    <n v="2.8"/>
    <n v="113.816"/>
  </r>
  <r>
    <s v="PV"/>
    <s v="TORRAZZA COSTE"/>
    <x v="6"/>
    <x v="38"/>
    <n v="116.616"/>
    <s v="soggiacenza statica"/>
    <n v="2.79"/>
    <n v="113.82599999999999"/>
  </r>
  <r>
    <s v="PV"/>
    <s v="TORRAZZA COSTE"/>
    <x v="6"/>
    <x v="39"/>
    <n v="116.616"/>
    <s v="soggiacenza statica"/>
    <n v="2.81"/>
    <n v="113.806"/>
  </r>
  <r>
    <s v="PV"/>
    <s v="TORRAZZA COSTE"/>
    <x v="6"/>
    <x v="337"/>
    <n v="116.616"/>
    <s v="soggiacenza statica"/>
    <n v="2.8"/>
    <n v="113.816"/>
  </r>
  <r>
    <s v="PV"/>
    <s v="TORRAZZA COSTE"/>
    <x v="6"/>
    <x v="41"/>
    <n v="116.616"/>
    <s v="soggiacenza statica"/>
    <n v="2.8"/>
    <n v="113.816"/>
  </r>
  <r>
    <s v="PV"/>
    <s v="TORRAZZA COSTE"/>
    <x v="6"/>
    <x v="338"/>
    <n v="116.616"/>
    <s v="soggiacenza statica"/>
    <n v="2.84"/>
    <n v="113.776"/>
  </r>
  <r>
    <s v="PV"/>
    <s v="TORRAZZA COSTE"/>
    <x v="6"/>
    <x v="43"/>
    <n v="116.616"/>
    <s v="soggiacenza statica"/>
    <n v="2.84"/>
    <n v="113.776"/>
  </r>
  <r>
    <s v="PV"/>
    <s v="TORRAZZA COSTE"/>
    <x v="6"/>
    <x v="44"/>
    <n v="116.616"/>
    <s v="soggiacenza statica"/>
    <n v="2.58"/>
    <n v="114.036"/>
  </r>
  <r>
    <s v="PV"/>
    <s v="TORRAZZA COSTE"/>
    <x v="6"/>
    <x v="339"/>
    <n v="116.616"/>
    <s v="soggiacenza statica"/>
    <n v="2.6"/>
    <n v="114.01600000000001"/>
  </r>
  <r>
    <s v="PV"/>
    <s v="TORRAZZA COSTE"/>
    <x v="6"/>
    <x v="340"/>
    <n v="116.616"/>
    <s v="soggiacenza statica"/>
    <n v="2.57"/>
    <n v="114.04600000000001"/>
  </r>
  <r>
    <s v="PV"/>
    <s v="TORRAZZA COSTE"/>
    <x v="6"/>
    <x v="341"/>
    <n v="116.616"/>
    <s v="soggiacenza statica"/>
    <n v="2.66"/>
    <n v="113.956"/>
  </r>
  <r>
    <s v="PV"/>
    <s v="TORRAZZA COSTE"/>
    <x v="6"/>
    <x v="342"/>
    <n v="116.616"/>
    <s v="soggiacenza statica"/>
    <n v="2.8"/>
    <n v="113.816"/>
  </r>
  <r>
    <s v="PV"/>
    <s v="TORRAZZA COSTE"/>
    <x v="6"/>
    <x v="47"/>
    <n v="116.616"/>
    <s v="soggiacenza statica"/>
    <n v="2.86"/>
    <n v="113.756"/>
  </r>
  <r>
    <s v="PV"/>
    <s v="TORRAZZA COSTE"/>
    <x v="6"/>
    <x v="343"/>
    <n v="116.616"/>
    <s v="soggiacenza statica"/>
    <n v="2.82"/>
    <n v="113.79600000000001"/>
  </r>
  <r>
    <s v="PV"/>
    <s v="TORRAZZA COSTE"/>
    <x v="6"/>
    <x v="344"/>
    <n v="116.616"/>
    <s v="soggiacenza statica"/>
    <n v="2.59"/>
    <n v="114.026"/>
  </r>
  <r>
    <s v="PV"/>
    <s v="TORRAZZA COSTE"/>
    <x v="6"/>
    <x v="49"/>
    <n v="116.616"/>
    <s v="soggiacenza statica"/>
    <n v="2.77"/>
    <n v="113.846"/>
  </r>
  <r>
    <s v="PV"/>
    <s v="TORRAZZA COSTE"/>
    <x v="6"/>
    <x v="50"/>
    <n v="116.616"/>
    <s v="soggiacenza statica"/>
    <n v="2.83"/>
    <n v="113.786"/>
  </r>
  <r>
    <s v="PV"/>
    <s v="TORRAZZA COSTE"/>
    <x v="6"/>
    <x v="51"/>
    <n v="116.616"/>
    <s v="soggiacenza statica"/>
    <n v="2.84"/>
    <n v="113.776"/>
  </r>
  <r>
    <s v="PV"/>
    <s v="TORRAZZA COSTE"/>
    <x v="6"/>
    <x v="52"/>
    <n v="116.616"/>
    <s v="soggiacenza statica"/>
    <n v="2.91"/>
    <n v="113.706"/>
  </r>
  <r>
    <s v="PV"/>
    <s v="TORRAZZA COSTE"/>
    <x v="6"/>
    <x v="126"/>
    <n v="116.616"/>
    <s v="soggiacenza statica"/>
    <n v="2.88"/>
    <n v="113.736"/>
  </r>
  <r>
    <s v="PV"/>
    <s v="TORRAZZA COSTE"/>
    <x v="6"/>
    <x v="54"/>
    <n v="116.616"/>
    <s v="soggiacenza statica"/>
    <n v="2.94"/>
    <n v="113.676"/>
  </r>
  <r>
    <s v="PV"/>
    <s v="TORRAZZA COSTE"/>
    <x v="6"/>
    <x v="55"/>
    <n v="116.616"/>
    <s v="soggiacenza statica"/>
    <n v="2.84"/>
    <n v="113.776"/>
  </r>
  <r>
    <s v="PV"/>
    <s v="TORRAZZA COSTE"/>
    <x v="6"/>
    <x v="345"/>
    <n v="116.616"/>
    <s v="soggiacenza statica"/>
    <n v="2.85"/>
    <n v="113.76600000000001"/>
  </r>
  <r>
    <s v="PV"/>
    <s v="TORRAZZA COSTE"/>
    <x v="6"/>
    <x v="57"/>
    <n v="116.616"/>
    <s v="soggiacenza statica"/>
    <n v="2.09"/>
    <n v="114.526"/>
  </r>
  <r>
    <s v="PV"/>
    <s v="TORRAZZA COSTE"/>
    <x v="6"/>
    <x v="347"/>
    <n v="116.616"/>
    <s v="soggiacenza statica"/>
    <n v="2.25"/>
    <n v="114.366"/>
  </r>
  <r>
    <s v="PV"/>
    <s v="TORRAZZA COSTE"/>
    <x v="6"/>
    <x v="58"/>
    <n v="116.616"/>
    <s v="soggiacenza statica"/>
    <n v="2.42"/>
    <n v="114.196"/>
  </r>
  <r>
    <s v="PV"/>
    <s v="TORRAZZA COSTE"/>
    <x v="6"/>
    <x v="59"/>
    <n v="116.616"/>
    <s v="soggiacenza statica"/>
    <n v="2.52"/>
    <n v="114.096"/>
  </r>
  <r>
    <s v="PV"/>
    <s v="TORRAZZA COSTE"/>
    <x v="6"/>
    <x v="60"/>
    <n v="116.616"/>
    <s v="soggiacenza statica"/>
    <n v="2.5499999999999998"/>
    <n v="114.066"/>
  </r>
  <r>
    <s v="PV"/>
    <s v="TORRAZZA COSTE"/>
    <x v="6"/>
    <x v="348"/>
    <n v="116.616"/>
    <s v="soggiacenza statica"/>
    <n v="2.57"/>
    <n v="114.04600000000001"/>
  </r>
  <r>
    <s v="PV"/>
    <s v="TORRAZZA COSTE"/>
    <x v="6"/>
    <x v="349"/>
    <n v="116.616"/>
    <s v="soggiacenza statica"/>
    <n v="2.4300000000000002"/>
    <n v="114.18600000000001"/>
  </r>
  <r>
    <s v="PV"/>
    <s v="TORRAZZA COSTE"/>
    <x v="6"/>
    <x v="62"/>
    <n v="116.616"/>
    <s v="soggiacenza statica"/>
    <n v="2.35"/>
    <n v="114.26600000000001"/>
  </r>
  <r>
    <s v="PV"/>
    <s v="TORRAZZA COSTE"/>
    <x v="6"/>
    <x v="350"/>
    <n v="116.616"/>
    <s v="soggiacenza statica"/>
    <n v="2.12"/>
    <n v="114.496"/>
  </r>
  <r>
    <s v="PV"/>
    <s v="TORRAZZA COSTE"/>
    <x v="6"/>
    <x v="351"/>
    <n v="116.616"/>
    <s v="soggiacenza statica"/>
    <n v="2.2200000000000002"/>
    <n v="114.3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8">
  <r>
    <x v="0"/>
    <x v="0"/>
    <n v="75.727999999999994"/>
    <s v="soggiacenza statica"/>
    <n v="10.4"/>
    <n v="65.328000000000003"/>
  </r>
  <r>
    <x v="0"/>
    <x v="1"/>
    <n v="75.727999999999994"/>
    <s v="soggiacenza statica"/>
    <n v="10.55"/>
    <n v="65.177999999999997"/>
  </r>
  <r>
    <x v="0"/>
    <x v="2"/>
    <n v="75.727999999999994"/>
    <s v="soggiacenza statica"/>
    <n v="10.83"/>
    <n v="64.897999999999996"/>
  </r>
  <r>
    <x v="0"/>
    <x v="3"/>
    <n v="75.727999999999994"/>
    <s v="soggiacenza statica"/>
    <n v="10.7"/>
    <n v="65.028000000000006"/>
  </r>
  <r>
    <x v="0"/>
    <x v="4"/>
    <n v="75.727999999999994"/>
    <s v="soggiacenza statica"/>
    <n v="12.1"/>
    <n v="63.628"/>
  </r>
  <r>
    <x v="0"/>
    <x v="5"/>
    <n v="75.727999999999994"/>
    <s v="soggiacenza statica"/>
    <n v="11.3"/>
    <n v="64.427999999999997"/>
  </r>
  <r>
    <x v="0"/>
    <x v="6"/>
    <n v="75.727999999999994"/>
    <s v="soggiacenza statica"/>
    <n v="10.5"/>
    <n v="65.227999999999994"/>
  </r>
  <r>
    <x v="0"/>
    <x v="7"/>
    <n v="75.727999999999994"/>
    <s v="soggiacenza statica"/>
    <n v="10.8"/>
    <n v="64.927999999999997"/>
  </r>
  <r>
    <x v="0"/>
    <x v="8"/>
    <n v="75.727999999999994"/>
    <s v="soggiacenza statica"/>
    <n v="10.8"/>
    <n v="64.927999999999997"/>
  </r>
  <r>
    <x v="0"/>
    <x v="9"/>
    <n v="75.727999999999994"/>
    <s v="soggiacenza statica"/>
    <n v="8.3000000000000007"/>
    <n v="67.427999999999997"/>
  </r>
  <r>
    <x v="0"/>
    <x v="10"/>
    <n v="75.727999999999994"/>
    <s v="soggiacenza statica"/>
    <n v="10.4"/>
    <n v="65.328000000000003"/>
  </r>
  <r>
    <x v="0"/>
    <x v="11"/>
    <n v="75.727999999999994"/>
    <s v="soggiacenza statica"/>
    <n v="9.1999999999999993"/>
    <n v="66.528000000000006"/>
  </r>
  <r>
    <x v="0"/>
    <x v="12"/>
    <n v="75.727999999999994"/>
    <s v="soggiacenza statica"/>
    <n v="10.41"/>
    <n v="65.317999999999998"/>
  </r>
  <r>
    <x v="0"/>
    <x v="13"/>
    <n v="75.727999999999994"/>
    <s v="soggiacenza statica"/>
    <n v="8.1999999999999993"/>
    <n v="67.528000000000006"/>
  </r>
  <r>
    <x v="0"/>
    <x v="14"/>
    <n v="75.727999999999994"/>
    <s v="soggiacenza statica"/>
    <n v="8.76"/>
    <n v="66.968000000000004"/>
  </r>
  <r>
    <x v="0"/>
    <x v="15"/>
    <n v="75.727999999999994"/>
    <s v="soggiacenza statica"/>
    <n v="9.83"/>
    <n v="65.897999999999996"/>
  </r>
  <r>
    <x v="0"/>
    <x v="16"/>
    <n v="75.727999999999994"/>
    <s v="soggiacenza statica"/>
    <n v="10.5"/>
    <n v="65.227999999999994"/>
  </r>
  <r>
    <x v="0"/>
    <x v="17"/>
    <n v="75.727999999999994"/>
    <s v="soggiacenza statica"/>
    <n v="10.7"/>
    <n v="65.028000000000006"/>
  </r>
  <r>
    <x v="0"/>
    <x v="18"/>
    <n v="75.727999999999994"/>
    <s v="soggiacenza statica"/>
    <n v="10.5"/>
    <n v="65.227999999999994"/>
  </r>
  <r>
    <x v="0"/>
    <x v="19"/>
    <n v="75.727999999999994"/>
    <s v="soggiacenza statica"/>
    <n v="10.6"/>
    <n v="65.128"/>
  </r>
  <r>
    <x v="0"/>
    <x v="20"/>
    <n v="75.727999999999994"/>
    <s v="soggiacenza statica"/>
    <n v="10.83"/>
    <n v="64.897999999999996"/>
  </r>
  <r>
    <x v="0"/>
    <x v="21"/>
    <n v="75.727999999999994"/>
    <s v="soggiacenza statica"/>
    <n v="11.21"/>
    <n v="64.518000000000001"/>
  </r>
  <r>
    <x v="0"/>
    <x v="22"/>
    <n v="75.727999999999994"/>
    <s v="soggiacenza statica"/>
    <n v="11.4"/>
    <n v="64.328000000000003"/>
  </r>
  <r>
    <x v="0"/>
    <x v="23"/>
    <n v="75.727999999999994"/>
    <s v="soggiacenza statica"/>
    <n v="11.58"/>
    <n v="64.147999999999996"/>
  </r>
  <r>
    <x v="0"/>
    <x v="24"/>
    <n v="75.727999999999994"/>
    <s v="soggiacenza statica"/>
    <n v="11.75"/>
    <n v="63.978000000000002"/>
  </r>
  <r>
    <x v="0"/>
    <x v="25"/>
    <n v="75.727999999999994"/>
    <s v="soggiacenza statica"/>
    <n v="11.74"/>
    <n v="63.988"/>
  </r>
  <r>
    <x v="0"/>
    <x v="26"/>
    <n v="75.727999999999994"/>
    <s v="soggiacenza statica"/>
    <n v="11.75"/>
    <n v="63.978000000000002"/>
  </r>
  <r>
    <x v="0"/>
    <x v="27"/>
    <n v="75.727999999999994"/>
    <s v="soggiacenza statica"/>
    <n v="11.82"/>
    <n v="63.908000000000001"/>
  </r>
  <r>
    <x v="0"/>
    <x v="28"/>
    <n v="75.727999999999994"/>
    <s v="soggiacenza statica"/>
    <n v="11.76"/>
    <n v="63.968000000000004"/>
  </r>
  <r>
    <x v="0"/>
    <x v="29"/>
    <n v="75.727999999999994"/>
    <s v="soggiacenza statica"/>
    <n v="11.86"/>
    <n v="63.868000000000002"/>
  </r>
  <r>
    <x v="0"/>
    <x v="30"/>
    <n v="75.727999999999994"/>
    <s v="soggiacenza statica"/>
    <n v="11.88"/>
    <n v="63.847999999999999"/>
  </r>
  <r>
    <x v="0"/>
    <x v="31"/>
    <n v="75.727999999999994"/>
    <s v="soggiacenza statica"/>
    <n v="11.9"/>
    <n v="63.828000000000003"/>
  </r>
  <r>
    <x v="0"/>
    <x v="32"/>
    <n v="75.727999999999994"/>
    <s v="soggiacenza statica"/>
    <n v="12.08"/>
    <n v="63.648000000000003"/>
  </r>
  <r>
    <x v="0"/>
    <x v="33"/>
    <n v="75.727999999999994"/>
    <s v="soggiacenza statica"/>
    <n v="12.3"/>
    <n v="63.427999999999997"/>
  </r>
  <r>
    <x v="0"/>
    <x v="34"/>
    <n v="75.727999999999994"/>
    <s v="soggiacenza statica"/>
    <n v="12.62"/>
    <n v="63.107999999999997"/>
  </r>
  <r>
    <x v="0"/>
    <x v="35"/>
    <n v="75.727999999999994"/>
    <s v="soggiacenza statica"/>
    <n v="12.53"/>
    <n v="63.198"/>
  </r>
  <r>
    <x v="0"/>
    <x v="36"/>
    <n v="75.727999999999994"/>
    <s v="soggiacenza statica"/>
    <n v="12.52"/>
    <n v="63.207999999999998"/>
  </r>
  <r>
    <x v="0"/>
    <x v="37"/>
    <n v="75.727999999999994"/>
    <s v="soggiacenza statica"/>
    <n v="12.56"/>
    <n v="63.167999999999999"/>
  </r>
  <r>
    <x v="0"/>
    <x v="38"/>
    <n v="75.727999999999994"/>
    <s v="soggiacenza statica"/>
    <n v="12.7"/>
    <n v="63.027999999999999"/>
  </r>
  <r>
    <x v="0"/>
    <x v="39"/>
    <n v="75.727999999999994"/>
    <s v="soggiacenza statica"/>
    <n v="12.65"/>
    <n v="63.078000000000003"/>
  </r>
  <r>
    <x v="0"/>
    <x v="40"/>
    <n v="75.727999999999994"/>
    <s v="soggiacenza statica"/>
    <n v="12.64"/>
    <n v="63.088000000000001"/>
  </r>
  <r>
    <x v="0"/>
    <x v="41"/>
    <n v="75.727999999999994"/>
    <s v="soggiacenza statica"/>
    <n v="12.54"/>
    <n v="63.188000000000002"/>
  </r>
  <r>
    <x v="0"/>
    <x v="42"/>
    <n v="75.727999999999994"/>
    <s v="soggiacenza statica"/>
    <n v="12.55"/>
    <n v="63.177999999999997"/>
  </r>
  <r>
    <x v="0"/>
    <x v="43"/>
    <n v="75.727999999999994"/>
    <s v="soggiacenza statica"/>
    <n v="12.69"/>
    <n v="63.037999999999997"/>
  </r>
  <r>
    <x v="0"/>
    <x v="44"/>
    <n v="75.727999999999994"/>
    <s v="soggiacenza statica"/>
    <n v="12.7"/>
    <n v="63.027999999999999"/>
  </r>
  <r>
    <x v="0"/>
    <x v="45"/>
    <n v="75.727999999999994"/>
    <s v="soggiacenza statica"/>
    <n v="12.85"/>
    <n v="62.878"/>
  </r>
  <r>
    <x v="0"/>
    <x v="46"/>
    <n v="75.727999999999994"/>
    <s v="soggiacenza statica"/>
    <n v="12.83"/>
    <n v="62.898000000000003"/>
  </r>
  <r>
    <x v="0"/>
    <x v="47"/>
    <n v="75.727999999999994"/>
    <s v="soggiacenza statica"/>
    <n v="12.65"/>
    <n v="63.078000000000003"/>
  </r>
  <r>
    <x v="0"/>
    <x v="48"/>
    <n v="75.727999999999994"/>
    <s v="soggiacenza statica"/>
    <n v="12.77"/>
    <n v="62.957999999999998"/>
  </r>
  <r>
    <x v="0"/>
    <x v="49"/>
    <n v="75.727999999999994"/>
    <s v="soggiacenza statica"/>
    <n v="12.8"/>
    <n v="62.927999999999997"/>
  </r>
  <r>
    <x v="0"/>
    <x v="50"/>
    <n v="75.727999999999994"/>
    <s v="soggiacenza statica"/>
    <n v="12.78"/>
    <n v="62.948"/>
  </r>
  <r>
    <x v="0"/>
    <x v="51"/>
    <n v="75.727999999999994"/>
    <s v="soggiacenza statica"/>
    <n v="12.95"/>
    <n v="62.777999999999999"/>
  </r>
  <r>
    <x v="0"/>
    <x v="52"/>
    <n v="75.727999999999994"/>
    <s v="soggiacenza statica"/>
    <n v="13.09"/>
    <n v="62.637999999999998"/>
  </r>
  <r>
    <x v="0"/>
    <x v="53"/>
    <n v="75.727999999999994"/>
    <s v="soggiacenza statica"/>
    <n v="13.14"/>
    <n v="62.588000000000001"/>
  </r>
  <r>
    <x v="0"/>
    <x v="54"/>
    <n v="75.727999999999994"/>
    <s v="soggiacenza statica"/>
    <n v="12.18"/>
    <n v="63.548000000000002"/>
  </r>
  <r>
    <x v="0"/>
    <x v="55"/>
    <n v="75.727999999999994"/>
    <s v="soggiacenza statica"/>
    <n v="11.57"/>
    <n v="64.158000000000001"/>
  </r>
  <r>
    <x v="0"/>
    <x v="56"/>
    <n v="75.727999999999994"/>
    <s v="soggiacenza statica"/>
    <n v="11.68"/>
    <n v="64.048000000000002"/>
  </r>
  <r>
    <x v="0"/>
    <x v="57"/>
    <n v="75.727999999999994"/>
    <s v="soggiacenza statica"/>
    <n v="11.97"/>
    <n v="63.758000000000003"/>
  </r>
  <r>
    <x v="0"/>
    <x v="58"/>
    <n v="75.727999999999994"/>
    <s v="soggiacenza statica"/>
    <n v="11.58"/>
    <n v="64.147999999999996"/>
  </r>
  <r>
    <x v="0"/>
    <x v="59"/>
    <n v="75.727999999999994"/>
    <s v="soggiacenza statica"/>
    <n v="11.8"/>
    <n v="63.927999999999997"/>
  </r>
  <r>
    <x v="1"/>
    <x v="60"/>
    <n v="74.588999999999999"/>
    <s v="soggiacenza statica"/>
    <n v="3.2"/>
    <n v="71.388999999999996"/>
  </r>
  <r>
    <x v="1"/>
    <x v="61"/>
    <n v="74.588999999999999"/>
    <s v="soggiacenza statica"/>
    <n v="2.6"/>
    <n v="71.989000000000004"/>
  </r>
  <r>
    <x v="1"/>
    <x v="62"/>
    <n v="74.588999999999999"/>
    <s v="soggiacenza statica"/>
    <n v="3.4"/>
    <n v="71.188999999999993"/>
  </r>
  <r>
    <x v="1"/>
    <x v="63"/>
    <n v="74.588999999999999"/>
    <s v="soggiacenza statica"/>
    <n v="3.3"/>
    <n v="71.289000000000001"/>
  </r>
  <r>
    <x v="1"/>
    <x v="64"/>
    <n v="74.588999999999999"/>
    <s v="soggiacenza statica"/>
    <n v="4.4000000000000004"/>
    <n v="70.188999999999993"/>
  </r>
  <r>
    <x v="1"/>
    <x v="65"/>
    <n v="74.588999999999999"/>
    <s v="soggiacenza statica"/>
    <n v="3.9"/>
    <n v="70.688999999999993"/>
  </r>
  <r>
    <x v="1"/>
    <x v="3"/>
    <n v="74.588999999999999"/>
    <s v="soggiacenza statica"/>
    <n v="3.8"/>
    <n v="70.789000000000001"/>
  </r>
  <r>
    <x v="1"/>
    <x v="66"/>
    <n v="74.588999999999999"/>
    <s v="soggiacenza statica"/>
    <n v="4.8"/>
    <n v="69.789000000000001"/>
  </r>
  <r>
    <x v="1"/>
    <x v="67"/>
    <n v="74.588999999999999"/>
    <s v="soggiacenza statica"/>
    <n v="6.1"/>
    <n v="68.489000000000004"/>
  </r>
  <r>
    <x v="1"/>
    <x v="5"/>
    <n v="74.588999999999999"/>
    <s v="soggiacenza statica"/>
    <n v="5.6"/>
    <n v="68.989000000000004"/>
  </r>
  <r>
    <x v="1"/>
    <x v="68"/>
    <n v="74.588999999999999"/>
    <s v="soggiacenza statica"/>
    <n v="4.3499999999999996"/>
    <n v="70.239000000000004"/>
  </r>
  <r>
    <x v="1"/>
    <x v="8"/>
    <n v="74.588999999999999"/>
    <s v="soggiacenza statica"/>
    <n v="4.5999999999999996"/>
    <n v="69.989000000000004"/>
  </r>
  <r>
    <x v="1"/>
    <x v="9"/>
    <n v="74.588999999999999"/>
    <s v="soggiacenza statica"/>
    <n v="3.8"/>
    <n v="70.789000000000001"/>
  </r>
  <r>
    <x v="1"/>
    <x v="11"/>
    <n v="74.588999999999999"/>
    <s v="soggiacenza statica"/>
    <n v="2.4"/>
    <n v="72.188999999999993"/>
  </r>
  <r>
    <x v="1"/>
    <x v="12"/>
    <n v="74.588999999999999"/>
    <s v="soggiacenza statica"/>
    <n v="3.4"/>
    <n v="71.188999999999993"/>
  </r>
  <r>
    <x v="1"/>
    <x v="13"/>
    <n v="74.588999999999999"/>
    <s v="soggiacenza statica"/>
    <n v="1.4"/>
    <n v="73.188999999999993"/>
  </r>
  <r>
    <x v="1"/>
    <x v="69"/>
    <n v="74.588999999999999"/>
    <s v="soggiacenza statica"/>
    <n v="2.9"/>
    <n v="71.688999999999993"/>
  </r>
  <r>
    <x v="1"/>
    <x v="15"/>
    <n v="74.588999999999999"/>
    <s v="soggiacenza statica"/>
    <n v="2.2999999999999998"/>
    <n v="72.289000000000001"/>
  </r>
  <r>
    <x v="1"/>
    <x v="70"/>
    <n v="74.588999999999999"/>
    <s v="soggiacenza statica"/>
    <n v="4.3"/>
    <n v="70.289000000000001"/>
  </r>
  <r>
    <x v="1"/>
    <x v="71"/>
    <n v="74.588999999999999"/>
    <s v="soggiacenza statica"/>
    <n v="4.5"/>
    <n v="70.088999999999999"/>
  </r>
  <r>
    <x v="1"/>
    <x v="72"/>
    <n v="74.588999999999999"/>
    <s v="soggiacenza statica"/>
    <n v="4.4400000000000004"/>
    <n v="70.149000000000001"/>
  </r>
  <r>
    <x v="1"/>
    <x v="73"/>
    <n v="74.588999999999999"/>
    <s v="soggiacenza statica"/>
    <n v="4.34"/>
    <n v="70.248999999999995"/>
  </r>
  <r>
    <x v="1"/>
    <x v="74"/>
    <n v="74.588999999999999"/>
    <s v="soggiacenza statica"/>
    <n v="4.5599999999999996"/>
    <n v="70.028999999999996"/>
  </r>
  <r>
    <x v="1"/>
    <x v="75"/>
    <n v="74.588999999999999"/>
    <s v="soggiacenza statica"/>
    <n v="4.49"/>
    <n v="70.099000000000004"/>
  </r>
  <r>
    <x v="1"/>
    <x v="76"/>
    <n v="74.588999999999999"/>
    <s v="soggiacenza statica"/>
    <n v="4.8499999999999996"/>
    <n v="69.739000000000004"/>
  </r>
  <r>
    <x v="1"/>
    <x v="77"/>
    <n v="74.588999999999999"/>
    <s v="soggiacenza statica"/>
    <n v="5.24"/>
    <n v="69.349000000000004"/>
  </r>
  <r>
    <x v="1"/>
    <x v="78"/>
    <n v="74.588999999999999"/>
    <s v="soggiacenza statica"/>
    <n v="5.45"/>
    <n v="69.138999999999996"/>
  </r>
  <r>
    <x v="1"/>
    <x v="79"/>
    <n v="74.588999999999999"/>
    <s v="soggiacenza statica"/>
    <n v="5.64"/>
    <n v="68.948999999999998"/>
  </r>
  <r>
    <x v="1"/>
    <x v="25"/>
    <n v="74.588999999999999"/>
    <s v="soggiacenza statica"/>
    <n v="5.75"/>
    <n v="68.838999999999999"/>
  </r>
  <r>
    <x v="1"/>
    <x v="80"/>
    <n v="74.588999999999999"/>
    <s v="soggiacenza statica"/>
    <n v="5.78"/>
    <n v="68.808999999999997"/>
  </r>
  <r>
    <x v="1"/>
    <x v="81"/>
    <n v="74.588999999999999"/>
    <s v="soggiacenza statica"/>
    <n v="5.79"/>
    <n v="68.799000000000007"/>
  </r>
  <r>
    <x v="1"/>
    <x v="82"/>
    <n v="74.588999999999999"/>
    <s v="soggiacenza statica"/>
    <n v="5.88"/>
    <n v="68.709000000000003"/>
  </r>
  <r>
    <x v="1"/>
    <x v="83"/>
    <n v="74.588999999999999"/>
    <s v="soggiacenza statica"/>
    <n v="5.8"/>
    <n v="68.789000000000001"/>
  </r>
  <r>
    <x v="1"/>
    <x v="84"/>
    <n v="74.588999999999999"/>
    <s v="soggiacenza statica"/>
    <n v="5.9"/>
    <n v="68.688999999999993"/>
  </r>
  <r>
    <x v="1"/>
    <x v="31"/>
    <n v="74.588999999999999"/>
    <s v="soggiacenza statica"/>
    <n v="5.93"/>
    <n v="68.659000000000006"/>
  </r>
  <r>
    <x v="1"/>
    <x v="85"/>
    <n v="74.588999999999999"/>
    <s v="soggiacenza statica"/>
    <n v="5.93"/>
    <n v="68.659000000000006"/>
  </r>
  <r>
    <x v="1"/>
    <x v="86"/>
    <n v="74.588999999999999"/>
    <s v="soggiacenza statica"/>
    <n v="6.28"/>
    <n v="68.308999999999997"/>
  </r>
  <r>
    <x v="1"/>
    <x v="87"/>
    <n v="74.588999999999999"/>
    <s v="soggiacenza statica"/>
    <n v="6.58"/>
    <n v="68.009"/>
  </r>
  <r>
    <x v="1"/>
    <x v="88"/>
    <n v="74.588999999999999"/>
    <s v="soggiacenza statica"/>
    <n v="6.75"/>
    <n v="67.838999999999999"/>
  </r>
  <r>
    <x v="1"/>
    <x v="89"/>
    <n v="74.588999999999999"/>
    <s v="soggiacenza statica"/>
    <n v="6.89"/>
    <n v="67.698999999999998"/>
  </r>
  <r>
    <x v="1"/>
    <x v="90"/>
    <n v="74.588999999999999"/>
    <s v="soggiacenza statica"/>
    <n v="7.03"/>
    <n v="67.558999999999997"/>
  </r>
  <r>
    <x v="1"/>
    <x v="91"/>
    <n v="74.588999999999999"/>
    <s v="soggiacenza statica"/>
    <n v="6.95"/>
    <n v="67.638999999999996"/>
  </r>
  <r>
    <x v="1"/>
    <x v="92"/>
    <n v="74.588999999999999"/>
    <s v="soggiacenza statica"/>
    <n v="7.21"/>
    <n v="67.379000000000005"/>
  </r>
  <r>
    <x v="1"/>
    <x v="93"/>
    <n v="74.588999999999999"/>
    <s v="soggiacenza statica"/>
    <n v="6.93"/>
    <n v="67.659000000000006"/>
  </r>
  <r>
    <x v="1"/>
    <x v="94"/>
    <n v="74.588999999999999"/>
    <s v="soggiacenza statica"/>
    <n v="7.18"/>
    <n v="67.409000000000006"/>
  </r>
  <r>
    <x v="1"/>
    <x v="95"/>
    <n v="74.588999999999999"/>
    <s v="soggiacenza statica"/>
    <n v="7.02"/>
    <n v="67.569000000000003"/>
  </r>
  <r>
    <x v="1"/>
    <x v="96"/>
    <n v="74.588999999999999"/>
    <s v="soggiacenza statica"/>
    <n v="6.77"/>
    <n v="67.819000000000003"/>
  </r>
  <r>
    <x v="1"/>
    <x v="97"/>
    <n v="74.588999999999999"/>
    <s v="soggiacenza statica"/>
    <n v="6.59"/>
    <n v="67.998999999999995"/>
  </r>
  <r>
    <x v="1"/>
    <x v="43"/>
    <n v="74.588999999999999"/>
    <s v="soggiacenza statica"/>
    <n v="6.75"/>
    <n v="67.838999999999999"/>
  </r>
  <r>
    <x v="1"/>
    <x v="98"/>
    <n v="74.588999999999999"/>
    <s v="soggiacenza statica"/>
    <n v="6.62"/>
    <n v="67.968999999999994"/>
  </r>
  <r>
    <x v="1"/>
    <x v="99"/>
    <n v="74.588999999999999"/>
    <s v="soggiacenza statica"/>
    <n v="6.72"/>
    <n v="67.869"/>
  </r>
  <r>
    <x v="1"/>
    <x v="45"/>
    <n v="74.588999999999999"/>
    <s v="soggiacenza statica"/>
    <n v="6.78"/>
    <n v="67.808999999999997"/>
  </r>
  <r>
    <x v="1"/>
    <x v="100"/>
    <n v="74.588999999999999"/>
    <s v="soggiacenza statica"/>
    <n v="6.87"/>
    <n v="67.718999999999994"/>
  </r>
  <r>
    <x v="1"/>
    <x v="101"/>
    <n v="74.588999999999999"/>
    <s v="soggiacenza statica"/>
    <n v="6.77"/>
    <n v="67.819000000000003"/>
  </r>
  <r>
    <x v="1"/>
    <x v="102"/>
    <n v="74.588999999999999"/>
    <s v="soggiacenza statica"/>
    <n v="6.78"/>
    <n v="67.808999999999997"/>
  </r>
  <r>
    <x v="1"/>
    <x v="103"/>
    <n v="74.588999999999999"/>
    <s v="soggiacenza statica"/>
    <n v="6.79"/>
    <n v="67.799000000000007"/>
  </r>
  <r>
    <x v="1"/>
    <x v="104"/>
    <n v="74.588999999999999"/>
    <s v="soggiacenza statica"/>
    <n v="6.63"/>
    <n v="67.959000000000003"/>
  </r>
  <r>
    <x v="1"/>
    <x v="105"/>
    <n v="74.588999999999999"/>
    <s v="soggiacenza statica"/>
    <n v="6.67"/>
    <n v="67.918999999999997"/>
  </r>
  <r>
    <x v="1"/>
    <x v="50"/>
    <n v="74.588999999999999"/>
    <s v="soggiacenza statica"/>
    <n v="6.71"/>
    <n v="67.879000000000005"/>
  </r>
  <r>
    <x v="1"/>
    <x v="106"/>
    <n v="74.588999999999999"/>
    <s v="soggiacenza statica"/>
    <n v="6.44"/>
    <n v="68.149000000000001"/>
  </r>
  <r>
    <x v="1"/>
    <x v="107"/>
    <n v="74.588999999999999"/>
    <s v="soggiacenza statica"/>
    <n v="6.84"/>
    <n v="67.748999999999995"/>
  </r>
  <r>
    <x v="1"/>
    <x v="108"/>
    <n v="74.588999999999999"/>
    <s v="soggiacenza statica"/>
    <n v="7.04"/>
    <n v="67.549000000000007"/>
  </r>
  <r>
    <x v="1"/>
    <x v="109"/>
    <n v="74.588999999999999"/>
    <s v="soggiacenza statica"/>
    <n v="7.1"/>
    <n v="67.489000000000004"/>
  </r>
  <r>
    <x v="1"/>
    <x v="53"/>
    <n v="74.588999999999999"/>
    <s v="soggiacenza statica"/>
    <n v="7.15"/>
    <n v="67.438999999999993"/>
  </r>
  <r>
    <x v="1"/>
    <x v="110"/>
    <n v="74.588999999999999"/>
    <s v="soggiacenza statica"/>
    <n v="6.94"/>
    <n v="67.649000000000001"/>
  </r>
  <r>
    <x v="1"/>
    <x v="111"/>
    <n v="74.588999999999999"/>
    <s v="soggiacenza statica"/>
    <n v="6.05"/>
    <n v="68.539000000000001"/>
  </r>
  <r>
    <x v="1"/>
    <x v="112"/>
    <n v="74.588999999999999"/>
    <s v="soggiacenza statica"/>
    <n v="5.41"/>
    <n v="69.179000000000002"/>
  </r>
  <r>
    <x v="1"/>
    <x v="113"/>
    <n v="74.588999999999999"/>
    <s v="soggiacenza statica"/>
    <n v="4.74"/>
    <n v="69.849000000000004"/>
  </r>
  <r>
    <x v="1"/>
    <x v="114"/>
    <n v="74.588999999999999"/>
    <s v="soggiacenza statica"/>
    <n v="4.71"/>
    <n v="69.879000000000005"/>
  </r>
  <r>
    <x v="1"/>
    <x v="115"/>
    <n v="74.588999999999999"/>
    <s v="soggiacenza statica"/>
    <n v="4.8499999999999996"/>
    <n v="69.739000000000004"/>
  </r>
  <r>
    <x v="1"/>
    <x v="116"/>
    <n v="74.588999999999999"/>
    <s v="soggiacenza statica"/>
    <n v="4.92"/>
    <n v="69.668999999999997"/>
  </r>
  <r>
    <x v="1"/>
    <x v="117"/>
    <n v="74.588999999999999"/>
    <s v="soggiacenza statica"/>
    <n v="5.21"/>
    <n v="69.379000000000005"/>
  </r>
  <r>
    <x v="1"/>
    <x v="118"/>
    <n v="74.588999999999999"/>
    <s v="soggiacenza statica"/>
    <n v="5.28"/>
    <n v="69.308999999999997"/>
  </r>
  <r>
    <x v="1"/>
    <x v="119"/>
    <n v="74.588999999999999"/>
    <s v="soggiacenza statica"/>
    <n v="5.5"/>
    <n v="69.088999999999999"/>
  </r>
  <r>
    <x v="1"/>
    <x v="120"/>
    <n v="74.588999999999999"/>
    <s v="soggiacenza statica"/>
    <n v="5.75"/>
    <n v="68.838999999999999"/>
  </r>
  <r>
    <x v="1"/>
    <x v="58"/>
    <n v="74.588999999999999"/>
    <s v="soggiacenza statica"/>
    <n v="5.75"/>
    <n v="68.838999999999999"/>
  </r>
  <r>
    <x v="1"/>
    <x v="121"/>
    <n v="74.588999999999999"/>
    <s v="soggiacenza statica"/>
    <n v="5.79"/>
    <n v="68.799000000000007"/>
  </r>
  <r>
    <x v="2"/>
    <x v="122"/>
    <n v="107.259"/>
    <s v="soggiacenza statica"/>
    <n v="2.44"/>
    <n v="104.819"/>
  </r>
  <r>
    <x v="2"/>
    <x v="123"/>
    <n v="107.259"/>
    <s v="soggiacenza statica"/>
    <n v="2.67"/>
    <n v="104.589"/>
  </r>
  <r>
    <x v="2"/>
    <x v="124"/>
    <n v="107.259"/>
    <s v="soggiacenza statica"/>
    <n v="2.58"/>
    <n v="104.679"/>
  </r>
  <r>
    <x v="2"/>
    <x v="125"/>
    <n v="107.259"/>
    <s v="soggiacenza statica"/>
    <n v="2.5"/>
    <n v="104.759"/>
  </r>
  <r>
    <x v="2"/>
    <x v="126"/>
    <n v="107.259"/>
    <s v="soggiacenza statica"/>
    <n v="2.8"/>
    <n v="104.459"/>
  </r>
  <r>
    <x v="2"/>
    <x v="127"/>
    <n v="107.259"/>
    <s v="soggiacenza statica"/>
    <n v="2.29"/>
    <n v="104.96899999999999"/>
  </r>
  <r>
    <x v="2"/>
    <x v="128"/>
    <n v="107.259"/>
    <s v="soggiacenza statica"/>
    <n v="2.83"/>
    <n v="104.429"/>
  </r>
  <r>
    <x v="2"/>
    <x v="129"/>
    <n v="107.259"/>
    <s v="soggiacenza statica"/>
    <n v="3.08"/>
    <n v="104.179"/>
  </r>
  <r>
    <x v="2"/>
    <x v="130"/>
    <n v="107.259"/>
    <s v="soggiacenza statica"/>
    <n v="4.92"/>
    <n v="102.339"/>
  </r>
  <r>
    <x v="2"/>
    <x v="131"/>
    <n v="107.259"/>
    <s v="soggiacenza statica"/>
    <n v="5.53"/>
    <n v="101.729"/>
  </r>
  <r>
    <x v="2"/>
    <x v="132"/>
    <n v="107.259"/>
    <s v="soggiacenza statica"/>
    <n v="4.04"/>
    <n v="103.21899999999999"/>
  </r>
  <r>
    <x v="2"/>
    <x v="133"/>
    <n v="107.259"/>
    <s v="soggiacenza statica"/>
    <n v="2.8"/>
    <n v="104.459"/>
  </r>
  <r>
    <x v="2"/>
    <x v="134"/>
    <n v="107.259"/>
    <s v="soggiacenza statica"/>
    <n v="3.28"/>
    <n v="103.979"/>
  </r>
  <r>
    <x v="2"/>
    <x v="135"/>
    <n v="107.259"/>
    <s v="soggiacenza statica"/>
    <n v="2.72"/>
    <n v="104.539"/>
  </r>
  <r>
    <x v="2"/>
    <x v="136"/>
    <n v="107.259"/>
    <s v="soggiacenza statica"/>
    <n v="2.67"/>
    <n v="104.589"/>
  </r>
  <r>
    <x v="2"/>
    <x v="137"/>
    <n v="107.259"/>
    <s v="soggiacenza statica"/>
    <n v="2.8"/>
    <n v="104.459"/>
  </r>
  <r>
    <x v="2"/>
    <x v="138"/>
    <n v="107.259"/>
    <s v="soggiacenza statica"/>
    <n v="2.7"/>
    <n v="104.559"/>
  </r>
  <r>
    <x v="2"/>
    <x v="139"/>
    <n v="107.259"/>
    <s v="soggiacenza statica"/>
    <n v="3.14"/>
    <n v="104.119"/>
  </r>
  <r>
    <x v="2"/>
    <x v="140"/>
    <n v="107.259"/>
    <s v="soggiacenza statica"/>
    <n v="2.94"/>
    <n v="104.319"/>
  </r>
  <r>
    <x v="2"/>
    <x v="141"/>
    <n v="107.259"/>
    <s v="soggiacenza statica"/>
    <n v="5.6"/>
    <n v="101.65900000000001"/>
  </r>
  <r>
    <x v="2"/>
    <x v="142"/>
    <n v="107.259"/>
    <s v="soggiacenza statica"/>
    <n v="5.38"/>
    <n v="101.879"/>
  </r>
  <r>
    <x v="2"/>
    <x v="143"/>
    <n v="107.259"/>
    <s v="soggiacenza statica"/>
    <n v="5.45"/>
    <n v="101.809"/>
  </r>
  <r>
    <x v="2"/>
    <x v="144"/>
    <n v="107.259"/>
    <s v="soggiacenza statica"/>
    <n v="2.5"/>
    <n v="104.759"/>
  </r>
  <r>
    <x v="2"/>
    <x v="145"/>
    <n v="107.259"/>
    <s v="soggiacenza statica"/>
    <n v="2.38"/>
    <n v="104.879"/>
  </r>
  <r>
    <x v="2"/>
    <x v="146"/>
    <n v="107.259"/>
    <s v="soggiacenza statica"/>
    <n v="2.57"/>
    <n v="104.68899999999999"/>
  </r>
  <r>
    <x v="2"/>
    <x v="147"/>
    <n v="107.259"/>
    <s v="soggiacenza statica"/>
    <n v="2.2999999999999998"/>
    <n v="104.959"/>
  </r>
  <r>
    <x v="2"/>
    <x v="148"/>
    <n v="107.259"/>
    <s v="soggiacenza statica"/>
    <n v="2"/>
    <n v="105.259"/>
  </r>
  <r>
    <x v="2"/>
    <x v="149"/>
    <n v="107.259"/>
    <s v="soggiacenza statica"/>
    <n v="1.95"/>
    <n v="105.309"/>
  </r>
  <r>
    <x v="2"/>
    <x v="150"/>
    <n v="107.259"/>
    <s v="soggiacenza statica"/>
    <n v="2.2400000000000002"/>
    <n v="105.01900000000001"/>
  </r>
  <r>
    <x v="2"/>
    <x v="151"/>
    <n v="107.259"/>
    <s v="soggiacenza statica"/>
    <n v="2.4500000000000002"/>
    <n v="104.809"/>
  </r>
  <r>
    <x v="2"/>
    <x v="152"/>
    <n v="107.259"/>
    <s v="soggiacenza statica"/>
    <n v="2.65"/>
    <n v="104.60899999999999"/>
  </r>
  <r>
    <x v="2"/>
    <x v="68"/>
    <n v="107.259"/>
    <s v="soggiacenza statica"/>
    <n v="3.86"/>
    <n v="103.399"/>
  </r>
  <r>
    <x v="2"/>
    <x v="153"/>
    <n v="107.259"/>
    <s v="soggiacenza statica"/>
    <n v="4.3499999999999996"/>
    <n v="102.90900000000001"/>
  </r>
  <r>
    <x v="2"/>
    <x v="154"/>
    <n v="107.259"/>
    <s v="soggiacenza statica"/>
    <n v="3.21"/>
    <n v="104.04900000000001"/>
  </r>
  <r>
    <x v="2"/>
    <x v="155"/>
    <n v="107.259"/>
    <s v="soggiacenza statica"/>
    <n v="2.68"/>
    <n v="104.57899999999999"/>
  </r>
  <r>
    <x v="2"/>
    <x v="156"/>
    <n v="107.259"/>
    <s v="soggiacenza statica"/>
    <n v="2.76"/>
    <n v="104.499"/>
  </r>
  <r>
    <x v="2"/>
    <x v="157"/>
    <n v="107.259"/>
    <s v="soggiacenza statica"/>
    <n v="2.54"/>
    <n v="104.71899999999999"/>
  </r>
  <r>
    <x v="2"/>
    <x v="158"/>
    <n v="107.259"/>
    <s v="soggiacenza statica"/>
    <n v="2.27"/>
    <n v="104.989"/>
  </r>
  <r>
    <x v="2"/>
    <x v="159"/>
    <n v="107.259"/>
    <s v="soggiacenza statica"/>
    <n v="2.48"/>
    <n v="104.779"/>
  </r>
  <r>
    <x v="2"/>
    <x v="160"/>
    <n v="107.259"/>
    <s v="soggiacenza statica"/>
    <n v="2.61"/>
    <n v="104.649"/>
  </r>
  <r>
    <x v="2"/>
    <x v="161"/>
    <n v="107.259"/>
    <s v="soggiacenza statica"/>
    <n v="2.6"/>
    <n v="104.65900000000001"/>
  </r>
  <r>
    <x v="2"/>
    <x v="162"/>
    <n v="107.259"/>
    <s v="soggiacenza statica"/>
    <n v="2.72"/>
    <n v="104.539"/>
  </r>
  <r>
    <x v="2"/>
    <x v="163"/>
    <n v="107.259"/>
    <s v="soggiacenza statica"/>
    <n v="3.06"/>
    <n v="104.199"/>
  </r>
  <r>
    <x v="2"/>
    <x v="164"/>
    <n v="107.259"/>
    <s v="soggiacenza statica"/>
    <n v="3.58"/>
    <n v="103.679"/>
  </r>
  <r>
    <x v="2"/>
    <x v="165"/>
    <n v="107.259"/>
    <s v="soggiacenza statica"/>
    <n v="3.82"/>
    <n v="103.43899999999999"/>
  </r>
  <r>
    <x v="2"/>
    <x v="166"/>
    <n v="107.259"/>
    <s v="soggiacenza statica"/>
    <n v="3.2"/>
    <n v="104.059"/>
  </r>
  <r>
    <x v="2"/>
    <x v="167"/>
    <n v="107.259"/>
    <s v="soggiacenza statica"/>
    <n v="2.4"/>
    <n v="104.85899999999999"/>
  </r>
  <r>
    <x v="2"/>
    <x v="168"/>
    <n v="107.259"/>
    <s v="soggiacenza statica"/>
    <n v="2.2200000000000002"/>
    <n v="105.039"/>
  </r>
  <r>
    <x v="2"/>
    <x v="169"/>
    <n v="107.259"/>
    <s v="soggiacenza statica"/>
    <n v="2.57"/>
    <n v="104.68899999999999"/>
  </r>
  <r>
    <x v="2"/>
    <x v="170"/>
    <n v="107.259"/>
    <s v="soggiacenza statica"/>
    <n v="2.29"/>
    <n v="104.96899999999999"/>
  </r>
  <r>
    <x v="2"/>
    <x v="171"/>
    <n v="107.259"/>
    <s v="soggiacenza statica"/>
    <n v="2.41"/>
    <n v="104.849"/>
  </r>
  <r>
    <x v="2"/>
    <x v="172"/>
    <n v="107.259"/>
    <s v="soggiacenza statica"/>
    <n v="2.44"/>
    <n v="104.819"/>
  </r>
  <r>
    <x v="2"/>
    <x v="173"/>
    <n v="107.259"/>
    <s v="soggiacenza statica"/>
    <n v="2.87"/>
    <n v="104.389"/>
  </r>
  <r>
    <x v="2"/>
    <x v="174"/>
    <n v="107.259"/>
    <s v="soggiacenza statica"/>
    <n v="2.93"/>
    <n v="104.32899999999999"/>
  </r>
  <r>
    <x v="2"/>
    <x v="175"/>
    <n v="107.259"/>
    <s v="soggiacenza statica"/>
    <n v="3.5"/>
    <n v="103.759"/>
  </r>
  <r>
    <x v="2"/>
    <x v="176"/>
    <n v="107.259"/>
    <s v="soggiacenza statica"/>
    <n v="4.6399999999999997"/>
    <n v="102.619"/>
  </r>
  <r>
    <x v="2"/>
    <x v="177"/>
    <n v="107.259"/>
    <s v="soggiacenza statica"/>
    <n v="5.07"/>
    <n v="102.18899999999999"/>
  </r>
  <r>
    <x v="2"/>
    <x v="178"/>
    <n v="107.259"/>
    <s v="soggiacenza statica"/>
    <n v="5.57"/>
    <n v="101.68899999999999"/>
  </r>
  <r>
    <x v="2"/>
    <x v="179"/>
    <n v="107.259"/>
    <s v="soggiacenza statica"/>
    <n v="5.54"/>
    <n v="101.71899999999999"/>
  </r>
  <r>
    <x v="2"/>
    <x v="180"/>
    <n v="107.259"/>
    <s v="soggiacenza statica"/>
    <n v="4.6900000000000004"/>
    <n v="102.569"/>
  </r>
  <r>
    <x v="2"/>
    <x v="181"/>
    <n v="107.259"/>
    <s v="soggiacenza statica"/>
    <n v="3.49"/>
    <n v="103.76900000000001"/>
  </r>
  <r>
    <x v="2"/>
    <x v="182"/>
    <n v="107.259"/>
    <s v="soggiacenza statica"/>
    <n v="2.77"/>
    <n v="104.489"/>
  </r>
  <r>
    <x v="2"/>
    <x v="183"/>
    <n v="107.259"/>
    <s v="soggiacenza statica"/>
    <n v="2.64"/>
    <n v="104.619"/>
  </r>
  <r>
    <x v="2"/>
    <x v="184"/>
    <n v="107.259"/>
    <s v="soggiacenza statica"/>
    <n v="2.69"/>
    <n v="104.569"/>
  </r>
  <r>
    <x v="2"/>
    <x v="185"/>
    <n v="107.259"/>
    <s v="soggiacenza statica"/>
    <n v="2.71"/>
    <n v="104.54900000000001"/>
  </r>
  <r>
    <x v="2"/>
    <x v="186"/>
    <n v="107.259"/>
    <s v="soggiacenza statica"/>
    <n v="3"/>
    <n v="104.259"/>
  </r>
  <r>
    <x v="2"/>
    <x v="187"/>
    <n v="107.259"/>
    <s v="soggiacenza statica"/>
    <n v="4.05"/>
    <n v="103.209"/>
  </r>
  <r>
    <x v="2"/>
    <x v="188"/>
    <n v="107.259"/>
    <s v="soggiacenza statica"/>
    <n v="5.73"/>
    <n v="101.529"/>
  </r>
  <r>
    <x v="2"/>
    <x v="189"/>
    <n v="107.259"/>
    <s v="soggiacenza statica"/>
    <n v="5.7"/>
    <n v="101.559"/>
  </r>
  <r>
    <x v="2"/>
    <x v="190"/>
    <n v="107.259"/>
    <s v="soggiacenza statica"/>
    <n v="5.67"/>
    <n v="101.589"/>
  </r>
  <r>
    <x v="2"/>
    <x v="191"/>
    <n v="107.259"/>
    <s v="soggiacenza statica"/>
    <n v="3.61"/>
    <n v="103.649"/>
  </r>
  <r>
    <x v="2"/>
    <x v="192"/>
    <n v="107.259"/>
    <s v="soggiacenza statica"/>
    <n v="3.05"/>
    <n v="104.209"/>
  </r>
  <r>
    <x v="2"/>
    <x v="193"/>
    <n v="107.259"/>
    <s v="soggiacenza statica"/>
    <n v="3"/>
    <n v="104.259"/>
  </r>
  <r>
    <x v="2"/>
    <x v="194"/>
    <n v="107.259"/>
    <s v="soggiacenza statica"/>
    <n v="3.12"/>
    <n v="104.139"/>
  </r>
  <r>
    <x v="2"/>
    <x v="29"/>
    <n v="107.259"/>
    <s v="soggiacenza statica"/>
    <n v="3.44"/>
    <n v="103.819"/>
  </r>
  <r>
    <x v="2"/>
    <x v="195"/>
    <n v="107.259"/>
    <s v="soggiacenza statica"/>
    <n v="3.49"/>
    <n v="103.76900000000001"/>
  </r>
  <r>
    <x v="2"/>
    <x v="196"/>
    <n v="107.259"/>
    <s v="soggiacenza statica"/>
    <n v="2.63"/>
    <n v="104.629"/>
  </r>
  <r>
    <x v="2"/>
    <x v="197"/>
    <n v="107.259"/>
    <s v="soggiacenza statica"/>
    <n v="4.2"/>
    <n v="103.059"/>
  </r>
  <r>
    <x v="2"/>
    <x v="198"/>
    <n v="107.259"/>
    <s v="soggiacenza statica"/>
    <n v="5.74"/>
    <n v="101.51900000000001"/>
  </r>
  <r>
    <x v="2"/>
    <x v="199"/>
    <n v="107.259"/>
    <s v="soggiacenza statica"/>
    <n v="5.91"/>
    <n v="101.349"/>
  </r>
  <r>
    <x v="2"/>
    <x v="200"/>
    <n v="107.259"/>
    <s v="soggiacenza statica"/>
    <n v="5.9"/>
    <n v="101.35899999999999"/>
  </r>
  <r>
    <x v="2"/>
    <x v="201"/>
    <n v="107.259"/>
    <s v="soggiacenza statica"/>
    <n v="5.83"/>
    <n v="101.429"/>
  </r>
  <r>
    <x v="2"/>
    <x v="202"/>
    <n v="107.259"/>
    <s v="soggiacenza statica"/>
    <n v="5.73"/>
    <n v="101.529"/>
  </r>
  <r>
    <x v="2"/>
    <x v="38"/>
    <n v="107.259"/>
    <s v="soggiacenza statica"/>
    <n v="5.75"/>
    <n v="101.509"/>
  </r>
  <r>
    <x v="2"/>
    <x v="203"/>
    <n v="107.259"/>
    <s v="soggiacenza statica"/>
    <n v="5.68"/>
    <n v="101.57899999999999"/>
  </r>
  <r>
    <x v="2"/>
    <x v="204"/>
    <n v="107.259"/>
    <s v="soggiacenza statica"/>
    <n v="2.6"/>
    <n v="104.65900000000001"/>
  </r>
  <r>
    <x v="2"/>
    <x v="205"/>
    <n v="107.259"/>
    <s v="soggiacenza statica"/>
    <n v="2.54"/>
    <n v="104.71899999999999"/>
  </r>
  <r>
    <x v="2"/>
    <x v="206"/>
    <n v="107.259"/>
    <s v="soggiacenza statica"/>
    <n v="2.5499999999999998"/>
    <n v="104.709"/>
  </r>
  <r>
    <x v="2"/>
    <x v="207"/>
    <n v="107.259"/>
    <s v="soggiacenza statica"/>
    <n v="2.68"/>
    <n v="104.57899999999999"/>
  </r>
  <r>
    <x v="2"/>
    <x v="208"/>
    <n v="107.259"/>
    <s v="soggiacenza statica"/>
    <n v="4.33"/>
    <n v="102.929"/>
  </r>
  <r>
    <x v="2"/>
    <x v="209"/>
    <n v="107.259"/>
    <s v="soggiacenza statica"/>
    <n v="5.71"/>
    <n v="101.54900000000001"/>
  </r>
  <r>
    <x v="2"/>
    <x v="210"/>
    <n v="107.259"/>
    <s v="soggiacenza statica"/>
    <n v="4.75"/>
    <n v="102.509"/>
  </r>
  <r>
    <x v="2"/>
    <x v="211"/>
    <n v="107.259"/>
    <s v="soggiacenza statica"/>
    <n v="5.58"/>
    <n v="101.679"/>
  </r>
  <r>
    <x v="2"/>
    <x v="212"/>
    <n v="107.259"/>
    <s v="soggiacenza statica"/>
    <n v="5.43"/>
    <n v="101.82899999999999"/>
  </r>
  <r>
    <x v="2"/>
    <x v="213"/>
    <n v="107.259"/>
    <s v="soggiacenza statica"/>
    <n v="3.81"/>
    <n v="103.449"/>
  </r>
  <r>
    <x v="2"/>
    <x v="214"/>
    <n v="107.259"/>
    <s v="soggiacenza statica"/>
    <n v="3"/>
    <n v="104.259"/>
  </r>
  <r>
    <x v="2"/>
    <x v="215"/>
    <n v="107.259"/>
    <s v="soggiacenza statica"/>
    <n v="3.27"/>
    <n v="103.989"/>
  </r>
  <r>
    <x v="2"/>
    <x v="216"/>
    <n v="107.259"/>
    <s v="soggiacenza statica"/>
    <n v="3.34"/>
    <n v="103.919"/>
  </r>
  <r>
    <x v="2"/>
    <x v="217"/>
    <n v="107.259"/>
    <s v="soggiacenza statica"/>
    <n v="3.3"/>
    <n v="103.959"/>
  </r>
  <r>
    <x v="2"/>
    <x v="218"/>
    <n v="107.259"/>
    <s v="soggiacenza statica"/>
    <n v="5.43"/>
    <n v="101.82899999999999"/>
  </r>
  <r>
    <x v="3"/>
    <x v="219"/>
    <n v="67.287000000000006"/>
    <s v="soggiacenza statica"/>
    <n v="3"/>
    <n v="64.287000000000006"/>
  </r>
  <r>
    <x v="3"/>
    <x v="220"/>
    <n v="67.287000000000006"/>
    <s v="soggiacenza statica"/>
    <n v="3.4"/>
    <n v="63.887"/>
  </r>
  <r>
    <x v="3"/>
    <x v="221"/>
    <n v="67.287000000000006"/>
    <s v="soggiacenza statica"/>
    <n v="3.9"/>
    <n v="63.387"/>
  </r>
  <r>
    <x v="3"/>
    <x v="222"/>
    <n v="67.287000000000006"/>
    <s v="soggiacenza statica"/>
    <n v="3.13"/>
    <n v="64.156999999999996"/>
  </r>
  <r>
    <x v="3"/>
    <x v="223"/>
    <n v="67.287000000000006"/>
    <s v="soggiacenza statica"/>
    <n v="3.88"/>
    <n v="63.406999999999996"/>
  </r>
  <r>
    <x v="3"/>
    <x v="224"/>
    <n v="67.287000000000006"/>
    <s v="soggiacenza statica"/>
    <n v="4.54"/>
    <n v="62.747"/>
  </r>
  <r>
    <x v="3"/>
    <x v="225"/>
    <n v="67.287000000000006"/>
    <s v="soggiacenza statica"/>
    <n v="5.65"/>
    <n v="61.637"/>
  </r>
  <r>
    <x v="3"/>
    <x v="226"/>
    <n v="67.287000000000006"/>
    <s v="soggiacenza statica"/>
    <n v="3.7"/>
    <n v="63.587000000000003"/>
  </r>
  <r>
    <x v="3"/>
    <x v="227"/>
    <n v="67.287000000000006"/>
    <s v="soggiacenza statica"/>
    <n v="5.3"/>
    <n v="61.987000000000002"/>
  </r>
  <r>
    <x v="3"/>
    <x v="228"/>
    <n v="67.287000000000006"/>
    <s v="soggiacenza statica"/>
    <n v="5.45"/>
    <n v="61.837000000000003"/>
  </r>
  <r>
    <x v="3"/>
    <x v="229"/>
    <n v="67.287000000000006"/>
    <s v="soggiacenza statica"/>
    <n v="5.7"/>
    <n v="61.587000000000003"/>
  </r>
  <r>
    <x v="3"/>
    <x v="230"/>
    <n v="67.287000000000006"/>
    <s v="soggiacenza statica"/>
    <n v="6.05"/>
    <n v="61.237000000000002"/>
  </r>
  <r>
    <x v="3"/>
    <x v="231"/>
    <n v="67.287000000000006"/>
    <s v="soggiacenza statica"/>
    <n v="6.2"/>
    <n v="61.087000000000003"/>
  </r>
  <r>
    <x v="3"/>
    <x v="232"/>
    <n v="67.287000000000006"/>
    <s v="soggiacenza statica"/>
    <n v="6.3"/>
    <n v="60.987000000000002"/>
  </r>
  <r>
    <x v="3"/>
    <x v="233"/>
    <n v="67.287000000000006"/>
    <s v="soggiacenza statica"/>
    <n v="9.0299999999999994"/>
    <n v="58.256999999999998"/>
  </r>
  <r>
    <x v="3"/>
    <x v="234"/>
    <n v="67.287000000000006"/>
    <s v="soggiacenza statica"/>
    <n v="5.9"/>
    <n v="61.387"/>
  </r>
  <r>
    <x v="3"/>
    <x v="235"/>
    <n v="67.287000000000006"/>
    <s v="soggiacenza statica"/>
    <n v="5.9"/>
    <n v="61.387"/>
  </r>
  <r>
    <x v="3"/>
    <x v="236"/>
    <n v="67.287000000000006"/>
    <s v="soggiacenza statica"/>
    <n v="5.4"/>
    <n v="61.887"/>
  </r>
  <r>
    <x v="3"/>
    <x v="237"/>
    <n v="67.287000000000006"/>
    <s v="soggiacenza statica"/>
    <n v="4.55"/>
    <n v="62.737000000000002"/>
  </r>
  <r>
    <x v="3"/>
    <x v="149"/>
    <n v="67.287000000000006"/>
    <s v="soggiacenza statica"/>
    <n v="3"/>
    <n v="64.287000000000006"/>
  </r>
  <r>
    <x v="3"/>
    <x v="238"/>
    <n v="67.287000000000006"/>
    <s v="soggiacenza statica"/>
    <n v="2.9"/>
    <n v="64.387"/>
  </r>
  <r>
    <x v="3"/>
    <x v="239"/>
    <n v="67.287000000000006"/>
    <s v="soggiacenza statica"/>
    <n v="3.45"/>
    <n v="63.837000000000003"/>
  </r>
  <r>
    <x v="3"/>
    <x v="240"/>
    <n v="67.287000000000006"/>
    <s v="soggiacenza statica"/>
    <n v="7.58"/>
    <n v="59.707000000000001"/>
  </r>
  <r>
    <x v="3"/>
    <x v="68"/>
    <n v="67.287000000000006"/>
    <s v="soggiacenza statica"/>
    <n v="3.38"/>
    <n v="63.906999999999996"/>
  </r>
  <r>
    <x v="3"/>
    <x v="153"/>
    <n v="67.287000000000006"/>
    <s v="soggiacenza statica"/>
    <n v="5.5"/>
    <n v="61.786999999999999"/>
  </r>
  <r>
    <x v="3"/>
    <x v="241"/>
    <n v="67.287000000000006"/>
    <s v="soggiacenza statica"/>
    <n v="5.55"/>
    <n v="61.737000000000002"/>
  </r>
  <r>
    <x v="3"/>
    <x v="242"/>
    <n v="67.287000000000006"/>
    <s v="soggiacenza statica"/>
    <n v="5.65"/>
    <n v="61.637"/>
  </r>
  <r>
    <x v="3"/>
    <x v="243"/>
    <n v="67.287000000000006"/>
    <s v="soggiacenza statica"/>
    <n v="5.7"/>
    <n v="61.587000000000003"/>
  </r>
  <r>
    <x v="3"/>
    <x v="244"/>
    <n v="67.287000000000006"/>
    <s v="soggiacenza statica"/>
    <n v="5"/>
    <n v="62.286999999999999"/>
  </r>
  <r>
    <x v="3"/>
    <x v="245"/>
    <n v="67.287000000000006"/>
    <s v="soggiacenza statica"/>
    <n v="3.4"/>
    <n v="63.887"/>
  </r>
  <r>
    <x v="3"/>
    <x v="246"/>
    <n v="67.287000000000006"/>
    <s v="soggiacenza statica"/>
    <n v="3.5"/>
    <n v="63.786999999999999"/>
  </r>
  <r>
    <x v="3"/>
    <x v="247"/>
    <n v="67.287000000000006"/>
    <s v="soggiacenza statica"/>
    <n v="2.6"/>
    <n v="64.686999999999998"/>
  </r>
  <r>
    <x v="3"/>
    <x v="248"/>
    <n v="67.287000000000006"/>
    <s v="soggiacenza statica"/>
    <n v="2.9"/>
    <n v="64.387"/>
  </r>
  <r>
    <x v="3"/>
    <x v="249"/>
    <n v="67.287000000000006"/>
    <s v="soggiacenza statica"/>
    <n v="6.3"/>
    <n v="60.987000000000002"/>
  </r>
  <r>
    <x v="3"/>
    <x v="250"/>
    <n v="67.287000000000006"/>
    <s v="soggiacenza statica"/>
    <n v="4.28"/>
    <n v="63.006999999999998"/>
  </r>
  <r>
    <x v="3"/>
    <x v="251"/>
    <n v="67.287000000000006"/>
    <s v="soggiacenza statica"/>
    <n v="4.53"/>
    <n v="62.756999999999998"/>
  </r>
  <r>
    <x v="3"/>
    <x v="252"/>
    <n v="67.287000000000006"/>
    <s v="soggiacenza statica"/>
    <n v="4.91"/>
    <n v="62.377000000000002"/>
  </r>
  <r>
    <x v="3"/>
    <x v="253"/>
    <n v="67.287000000000006"/>
    <s v="soggiacenza statica"/>
    <n v="5.15"/>
    <n v="62.137"/>
  </r>
  <r>
    <x v="3"/>
    <x v="254"/>
    <n v="67.287000000000006"/>
    <s v="soggiacenza statica"/>
    <n v="3.53"/>
    <n v="63.756999999999998"/>
  </r>
  <r>
    <x v="3"/>
    <x v="255"/>
    <n v="67.287000000000006"/>
    <s v="soggiacenza statica"/>
    <n v="3"/>
    <n v="64.287000000000006"/>
  </r>
  <r>
    <x v="3"/>
    <x v="256"/>
    <n v="67.287000000000006"/>
    <s v="soggiacenza statica"/>
    <n v="3.74"/>
    <n v="63.546999999999997"/>
  </r>
  <r>
    <x v="3"/>
    <x v="257"/>
    <n v="67.287000000000006"/>
    <s v="soggiacenza statica"/>
    <n v="3.07"/>
    <n v="64.216999999999999"/>
  </r>
  <r>
    <x v="3"/>
    <x v="258"/>
    <n v="67.287000000000006"/>
    <s v="soggiacenza statica"/>
    <n v="3.2"/>
    <n v="64.087000000000003"/>
  </r>
  <r>
    <x v="3"/>
    <x v="259"/>
    <n v="67.287000000000006"/>
    <s v="soggiacenza statica"/>
    <n v="3.64"/>
    <n v="63.646999999999998"/>
  </r>
  <r>
    <x v="3"/>
    <x v="260"/>
    <n v="67.287000000000006"/>
    <s v="soggiacenza statica"/>
    <n v="4.2"/>
    <n v="63.087000000000003"/>
  </r>
  <r>
    <x v="3"/>
    <x v="261"/>
    <n v="67.287000000000006"/>
    <s v="soggiacenza statica"/>
    <n v="4.67"/>
    <n v="62.616999999999997"/>
  </r>
  <r>
    <x v="3"/>
    <x v="262"/>
    <n v="67.287000000000006"/>
    <s v="soggiacenza statica"/>
    <n v="5.1100000000000003"/>
    <n v="62.177"/>
  </r>
  <r>
    <x v="3"/>
    <x v="176"/>
    <n v="67.287000000000006"/>
    <s v="soggiacenza statica"/>
    <n v="5.4"/>
    <n v="61.887"/>
  </r>
  <r>
    <x v="3"/>
    <x v="263"/>
    <n v="67.287000000000006"/>
    <s v="soggiacenza statica"/>
    <n v="5.58"/>
    <n v="61.707000000000001"/>
  </r>
  <r>
    <x v="3"/>
    <x v="264"/>
    <n v="67.287000000000006"/>
    <s v="soggiacenza statica"/>
    <n v="5.64"/>
    <n v="61.646999999999998"/>
  </r>
  <r>
    <x v="3"/>
    <x v="265"/>
    <n v="67.287000000000006"/>
    <s v="soggiacenza statica"/>
    <n v="5.7"/>
    <n v="61.587000000000003"/>
  </r>
  <r>
    <x v="3"/>
    <x v="266"/>
    <n v="67.287000000000006"/>
    <s v="soggiacenza statica"/>
    <n v="5.77"/>
    <n v="61.517000000000003"/>
  </r>
  <r>
    <x v="3"/>
    <x v="181"/>
    <n v="67.287000000000006"/>
    <s v="soggiacenza statica"/>
    <n v="5.91"/>
    <n v="61.377000000000002"/>
  </r>
  <r>
    <x v="3"/>
    <x v="267"/>
    <n v="67.287000000000006"/>
    <s v="soggiacenza statica"/>
    <n v="5.77"/>
    <n v="61.517000000000003"/>
  </r>
  <r>
    <x v="3"/>
    <x v="268"/>
    <n v="67.287000000000006"/>
    <s v="soggiacenza statica"/>
    <n v="5.21"/>
    <n v="62.076999999999998"/>
  </r>
  <r>
    <x v="3"/>
    <x v="269"/>
    <n v="67.287000000000006"/>
    <s v="soggiacenza statica"/>
    <n v="5.44"/>
    <n v="61.847000000000001"/>
  </r>
  <r>
    <x v="3"/>
    <x v="270"/>
    <n v="67.287000000000006"/>
    <s v="soggiacenza statica"/>
    <n v="5.62"/>
    <n v="61.667000000000002"/>
  </r>
  <r>
    <x v="3"/>
    <x v="20"/>
    <n v="67.287000000000006"/>
    <s v="soggiacenza statica"/>
    <n v="5.74"/>
    <n v="61.546999999999997"/>
  </r>
  <r>
    <x v="3"/>
    <x v="21"/>
    <n v="67.287000000000006"/>
    <s v="soggiacenza statica"/>
    <n v="6"/>
    <n v="61.286999999999999"/>
  </r>
  <r>
    <x v="3"/>
    <x v="22"/>
    <n v="67.287000000000006"/>
    <s v="soggiacenza statica"/>
    <n v="6.18"/>
    <n v="61.106999999999999"/>
  </r>
  <r>
    <x v="3"/>
    <x v="24"/>
    <n v="67.287000000000006"/>
    <s v="soggiacenza statica"/>
    <n v="6.43"/>
    <n v="60.856999999999999"/>
  </r>
  <r>
    <x v="3"/>
    <x v="271"/>
    <n v="67.287000000000006"/>
    <s v="soggiacenza statica"/>
    <n v="6.42"/>
    <n v="60.866999999999997"/>
  </r>
  <r>
    <x v="3"/>
    <x v="26"/>
    <n v="67.287000000000006"/>
    <s v="soggiacenza statica"/>
    <n v="6.37"/>
    <n v="60.917000000000002"/>
  </r>
  <r>
    <x v="3"/>
    <x v="27"/>
    <n v="67.287000000000006"/>
    <s v="soggiacenza statica"/>
    <n v="6.44"/>
    <n v="60.847000000000001"/>
  </r>
  <r>
    <x v="3"/>
    <x v="28"/>
    <n v="67.287000000000006"/>
    <s v="soggiacenza statica"/>
    <n v="6.4"/>
    <n v="60.887"/>
  </r>
  <r>
    <x v="3"/>
    <x v="29"/>
    <n v="67.287000000000006"/>
    <s v="soggiacenza statica"/>
    <n v="6.45"/>
    <n v="60.837000000000003"/>
  </r>
  <r>
    <x v="3"/>
    <x v="30"/>
    <n v="67.287000000000006"/>
    <s v="soggiacenza statica"/>
    <n v="6.46"/>
    <n v="60.826999999999998"/>
  </r>
  <r>
    <x v="3"/>
    <x v="272"/>
    <n v="67.287000000000006"/>
    <s v="soggiacenza statica"/>
    <n v="6.46"/>
    <n v="60.826999999999998"/>
  </r>
  <r>
    <x v="3"/>
    <x v="32"/>
    <n v="67.287000000000006"/>
    <s v="soggiacenza statica"/>
    <n v="6.62"/>
    <n v="60.667000000000002"/>
  </r>
  <r>
    <x v="3"/>
    <x v="33"/>
    <n v="67.287000000000006"/>
    <s v="soggiacenza statica"/>
    <n v="6.76"/>
    <n v="60.527000000000001"/>
  </r>
  <r>
    <x v="3"/>
    <x v="34"/>
    <n v="67.287000000000006"/>
    <s v="soggiacenza statica"/>
    <n v="6.87"/>
    <n v="60.417000000000002"/>
  </r>
  <r>
    <x v="3"/>
    <x v="35"/>
    <n v="67.287000000000006"/>
    <s v="soggiacenza statica"/>
    <n v="7.08"/>
    <n v="60.207000000000001"/>
  </r>
  <r>
    <x v="3"/>
    <x v="36"/>
    <n v="67.287000000000006"/>
    <s v="soggiacenza statica"/>
    <n v="7.1"/>
    <n v="60.186999999999998"/>
  </r>
  <r>
    <x v="3"/>
    <x v="273"/>
    <n v="67.287000000000006"/>
    <s v="soggiacenza statica"/>
    <n v="7.09"/>
    <n v="60.197000000000003"/>
  </r>
  <r>
    <x v="3"/>
    <x v="38"/>
    <n v="67.287000000000006"/>
    <s v="soggiacenza statica"/>
    <n v="7.1"/>
    <n v="60.186999999999998"/>
  </r>
  <r>
    <x v="3"/>
    <x v="274"/>
    <n v="67.287000000000006"/>
    <s v="soggiacenza statica"/>
    <n v="7.08"/>
    <n v="60.207000000000001"/>
  </r>
  <r>
    <x v="3"/>
    <x v="40"/>
    <n v="67.287000000000006"/>
    <s v="soggiacenza statica"/>
    <n v="7.05"/>
    <n v="60.237000000000002"/>
  </r>
  <r>
    <x v="3"/>
    <x v="41"/>
    <n v="67.287000000000006"/>
    <s v="soggiacenza statica"/>
    <n v="6.98"/>
    <n v="60.307000000000002"/>
  </r>
  <r>
    <x v="3"/>
    <x v="275"/>
    <n v="67.287000000000006"/>
    <s v="soggiacenza statica"/>
    <n v="6.85"/>
    <n v="60.436999999999998"/>
  </r>
  <r>
    <x v="3"/>
    <x v="276"/>
    <n v="67.287000000000006"/>
    <s v="soggiacenza statica"/>
    <n v="6.71"/>
    <n v="60.576999999999998"/>
  </r>
  <r>
    <x v="3"/>
    <x v="277"/>
    <n v="67.287000000000006"/>
    <s v="soggiacenza statica"/>
    <n v="6.8"/>
    <n v="60.487000000000002"/>
  </r>
  <r>
    <x v="3"/>
    <x v="278"/>
    <n v="67.287000000000006"/>
    <s v="soggiacenza statica"/>
    <n v="6.95"/>
    <n v="60.337000000000003"/>
  </r>
  <r>
    <x v="3"/>
    <x v="44"/>
    <n v="67.287000000000006"/>
    <s v="soggiacenza statica"/>
    <n v="7.02"/>
    <n v="60.267000000000003"/>
  </r>
  <r>
    <x v="3"/>
    <x v="279"/>
    <n v="67.287000000000006"/>
    <s v="soggiacenza statica"/>
    <n v="7.09"/>
    <n v="60.197000000000003"/>
  </r>
  <r>
    <x v="3"/>
    <x v="280"/>
    <n v="67.287000000000006"/>
    <s v="soggiacenza statica"/>
    <n v="7.04"/>
    <n v="60.247"/>
  </r>
  <r>
    <x v="3"/>
    <x v="46"/>
    <n v="67.287000000000006"/>
    <s v="soggiacenza statica"/>
    <n v="7"/>
    <n v="60.286999999999999"/>
  </r>
  <r>
    <x v="3"/>
    <x v="47"/>
    <n v="67.287000000000006"/>
    <s v="soggiacenza statica"/>
    <n v="6.96"/>
    <n v="60.326999999999998"/>
  </r>
  <r>
    <x v="3"/>
    <x v="48"/>
    <n v="67.287000000000006"/>
    <s v="soggiacenza statica"/>
    <n v="6.92"/>
    <n v="60.366999999999997"/>
  </r>
  <r>
    <x v="3"/>
    <x v="49"/>
    <n v="67.287000000000006"/>
    <s v="soggiacenza statica"/>
    <n v="6.96"/>
    <n v="60.326999999999998"/>
  </r>
  <r>
    <x v="3"/>
    <x v="106"/>
    <n v="67.287000000000006"/>
    <s v="soggiacenza statica"/>
    <n v="6.91"/>
    <n v="60.377000000000002"/>
  </r>
  <r>
    <x v="3"/>
    <x v="51"/>
    <n v="67.287000000000006"/>
    <s v="soggiacenza statica"/>
    <n v="7.17"/>
    <n v="60.116999999999997"/>
  </r>
  <r>
    <x v="3"/>
    <x v="52"/>
    <n v="67.287000000000006"/>
    <s v="soggiacenza statica"/>
    <n v="7.27"/>
    <n v="60.017000000000003"/>
  </r>
  <r>
    <x v="3"/>
    <x v="281"/>
    <n v="67.287000000000006"/>
    <s v="soggiacenza statica"/>
    <n v="7.38"/>
    <n v="59.906999999999996"/>
  </r>
  <r>
    <x v="3"/>
    <x v="282"/>
    <n v="67.287000000000006"/>
    <s v="soggiacenza statica"/>
    <n v="7.16"/>
    <n v="60.127000000000002"/>
  </r>
  <r>
    <x v="3"/>
    <x v="54"/>
    <n v="67.287000000000006"/>
    <s v="soggiacenza statica"/>
    <n v="6.13"/>
    <n v="61.156999999999996"/>
  </r>
  <r>
    <x v="3"/>
    <x v="283"/>
    <n v="67.287000000000006"/>
    <s v="soggiacenza statica"/>
    <n v="5.42"/>
    <n v="61.866999999999997"/>
  </r>
  <r>
    <x v="3"/>
    <x v="55"/>
    <n v="67.287000000000006"/>
    <s v="soggiacenza statica"/>
    <n v="5.8"/>
    <n v="61.487000000000002"/>
  </r>
  <r>
    <x v="3"/>
    <x v="56"/>
    <n v="67.287000000000006"/>
    <s v="soggiacenza statica"/>
    <n v="5.98"/>
    <n v="61.307000000000002"/>
  </r>
  <r>
    <x v="3"/>
    <x v="57"/>
    <n v="67.287000000000006"/>
    <s v="soggiacenza statica"/>
    <n v="6.16"/>
    <n v="61.127000000000002"/>
  </r>
  <r>
    <x v="3"/>
    <x v="284"/>
    <n v="67.287000000000006"/>
    <s v="soggiacenza statica"/>
    <n v="6.35"/>
    <n v="60.936999999999998"/>
  </r>
  <r>
    <x v="3"/>
    <x v="285"/>
    <n v="67.287000000000006"/>
    <s v="soggiacenza statica"/>
    <n v="6.35"/>
    <n v="60.936999999999998"/>
  </r>
  <r>
    <x v="3"/>
    <x v="59"/>
    <n v="67.287000000000006"/>
    <s v="soggiacenza statica"/>
    <n v="6.1"/>
    <n v="61.186999999999998"/>
  </r>
  <r>
    <x v="4"/>
    <x v="286"/>
    <n v="68.078999999999994"/>
    <s v="soggiacenza statica"/>
    <n v="6.2"/>
    <n v="61.878999999999998"/>
  </r>
  <r>
    <x v="4"/>
    <x v="287"/>
    <n v="68.078999999999994"/>
    <s v="soggiacenza statica"/>
    <n v="6.6"/>
    <n v="61.478999999999999"/>
  </r>
  <r>
    <x v="4"/>
    <x v="288"/>
    <n v="68.078999999999994"/>
    <s v="soggiacenza statica"/>
    <n v="8.6999999999999993"/>
    <n v="59.378999999999998"/>
  </r>
  <r>
    <x v="4"/>
    <x v="289"/>
    <n v="68.078999999999994"/>
    <s v="soggiacenza statica"/>
    <n v="7.93"/>
    <n v="60.149000000000001"/>
  </r>
  <r>
    <x v="4"/>
    <x v="290"/>
    <n v="68.078999999999994"/>
    <s v="soggiacenza statica"/>
    <n v="8.1"/>
    <n v="59.978999999999999"/>
  </r>
  <r>
    <x v="4"/>
    <x v="291"/>
    <n v="68.078999999999994"/>
    <s v="soggiacenza statica"/>
    <n v="7.9"/>
    <n v="60.179000000000002"/>
  </r>
  <r>
    <x v="4"/>
    <x v="292"/>
    <n v="68.078999999999994"/>
    <s v="soggiacenza statica"/>
    <n v="7.85"/>
    <n v="60.228999999999999"/>
  </r>
  <r>
    <x v="4"/>
    <x v="293"/>
    <n v="68.078999999999994"/>
    <s v="soggiacenza statica"/>
    <n v="8.08"/>
    <n v="59.999000000000002"/>
  </r>
  <r>
    <x v="4"/>
    <x v="294"/>
    <n v="68.078999999999994"/>
    <s v="soggiacenza statica"/>
    <n v="8"/>
    <n v="60.079000000000001"/>
  </r>
  <r>
    <x v="4"/>
    <x v="295"/>
    <n v="68.078999999999994"/>
    <s v="soggiacenza statica"/>
    <n v="8.4"/>
    <n v="59.679000000000002"/>
  </r>
  <r>
    <x v="4"/>
    <x v="296"/>
    <n v="68.078999999999994"/>
    <s v="soggiacenza statica"/>
    <n v="8.26"/>
    <n v="59.819000000000003"/>
  </r>
  <r>
    <x v="4"/>
    <x v="297"/>
    <n v="68.078999999999994"/>
    <s v="soggiacenza statica"/>
    <n v="8.4"/>
    <n v="59.679000000000002"/>
  </r>
  <r>
    <x v="4"/>
    <x v="298"/>
    <n v="68.078999999999994"/>
    <s v="soggiacenza statica"/>
    <n v="8.4"/>
    <n v="59.679000000000002"/>
  </r>
  <r>
    <x v="4"/>
    <x v="299"/>
    <n v="68.078999999999994"/>
    <s v="soggiacenza statica"/>
    <n v="8.4499999999999993"/>
    <n v="59.628999999999998"/>
  </r>
  <r>
    <x v="4"/>
    <x v="300"/>
    <n v="68.078999999999994"/>
    <s v="soggiacenza statica"/>
    <n v="8.5"/>
    <n v="59.579000000000001"/>
  </r>
  <r>
    <x v="4"/>
    <x v="301"/>
    <n v="68.078999999999994"/>
    <s v="soggiacenza statica"/>
    <n v="8.6"/>
    <n v="59.478999999999999"/>
  </r>
  <r>
    <x v="4"/>
    <x v="302"/>
    <n v="68.078999999999994"/>
    <s v="soggiacenza statica"/>
    <n v="8.5"/>
    <n v="59.579000000000001"/>
  </r>
  <r>
    <x v="4"/>
    <x v="303"/>
    <n v="68.078999999999994"/>
    <s v="soggiacenza statica"/>
    <n v="8.4"/>
    <n v="59.679000000000002"/>
  </r>
  <r>
    <x v="4"/>
    <x v="304"/>
    <n v="68.078999999999994"/>
    <s v="soggiacenza statica"/>
    <n v="8.6999999999999993"/>
    <n v="59.378999999999998"/>
  </r>
  <r>
    <x v="4"/>
    <x v="305"/>
    <n v="68.078999999999994"/>
    <s v="soggiacenza statica"/>
    <n v="8.65"/>
    <n v="59.429000000000002"/>
  </r>
  <r>
    <x v="4"/>
    <x v="306"/>
    <n v="68.078999999999994"/>
    <s v="soggiacenza statica"/>
    <n v="8.6999999999999993"/>
    <n v="59.378999999999998"/>
  </r>
  <r>
    <x v="4"/>
    <x v="307"/>
    <n v="68.078999999999994"/>
    <s v="soggiacenza statica"/>
    <n v="8.6999999999999993"/>
    <n v="59.378999999999998"/>
  </r>
  <r>
    <x v="4"/>
    <x v="308"/>
    <n v="68.078999999999994"/>
    <s v="soggiacenza statica"/>
    <n v="8.64"/>
    <n v="59.439"/>
  </r>
  <r>
    <x v="4"/>
    <x v="309"/>
    <n v="68.078999999999994"/>
    <s v="soggiacenza statica"/>
    <n v="8.1"/>
    <n v="59.978999999999999"/>
  </r>
  <r>
    <x v="4"/>
    <x v="310"/>
    <n v="68.078999999999994"/>
    <s v="soggiacenza statica"/>
    <n v="7.85"/>
    <n v="60.228999999999999"/>
  </r>
  <r>
    <x v="4"/>
    <x v="311"/>
    <n v="68.078999999999994"/>
    <s v="soggiacenza statica"/>
    <n v="7.55"/>
    <n v="60.529000000000003"/>
  </r>
  <r>
    <x v="4"/>
    <x v="240"/>
    <n v="68.078999999999994"/>
    <s v="soggiacenza statica"/>
    <n v="9"/>
    <n v="59.079000000000001"/>
  </r>
  <r>
    <x v="4"/>
    <x v="68"/>
    <n v="68.078999999999994"/>
    <s v="soggiacenza statica"/>
    <n v="10.3"/>
    <n v="57.779000000000003"/>
  </r>
  <r>
    <x v="4"/>
    <x v="312"/>
    <n v="68.078999999999994"/>
    <s v="soggiacenza statica"/>
    <n v="8.65"/>
    <n v="59.429000000000002"/>
  </r>
  <r>
    <x v="4"/>
    <x v="154"/>
    <n v="68.078999999999994"/>
    <s v="soggiacenza statica"/>
    <n v="8.65"/>
    <n v="59.429000000000002"/>
  </r>
  <r>
    <x v="4"/>
    <x v="313"/>
    <n v="68.078999999999994"/>
    <s v="soggiacenza statica"/>
    <n v="8"/>
    <n v="60.079000000000001"/>
  </r>
  <r>
    <x v="4"/>
    <x v="314"/>
    <n v="68.078999999999994"/>
    <s v="soggiacenza statica"/>
    <n v="8"/>
    <n v="60.079000000000001"/>
  </r>
  <r>
    <x v="4"/>
    <x v="315"/>
    <n v="68.078999999999994"/>
    <s v="soggiacenza statica"/>
    <n v="8"/>
    <n v="60.079000000000001"/>
  </r>
  <r>
    <x v="4"/>
    <x v="316"/>
    <n v="68.078999999999994"/>
    <s v="soggiacenza statica"/>
    <n v="7.5"/>
    <n v="60.579000000000001"/>
  </r>
  <r>
    <x v="4"/>
    <x v="317"/>
    <n v="68.078999999999994"/>
    <s v="soggiacenza statica"/>
    <n v="6.8"/>
    <n v="61.279000000000003"/>
  </r>
  <r>
    <x v="4"/>
    <x v="318"/>
    <n v="68.078999999999994"/>
    <s v="soggiacenza statica"/>
    <n v="6.45"/>
    <n v="61.628999999999998"/>
  </r>
  <r>
    <x v="4"/>
    <x v="319"/>
    <n v="68.078999999999994"/>
    <s v="soggiacenza statica"/>
    <n v="6.95"/>
    <n v="61.128999999999998"/>
  </r>
  <r>
    <x v="4"/>
    <x v="320"/>
    <n v="68.078999999999994"/>
    <s v="soggiacenza statica"/>
    <n v="6.86"/>
    <n v="61.219000000000001"/>
  </r>
  <r>
    <x v="4"/>
    <x v="321"/>
    <n v="68.078999999999994"/>
    <s v="soggiacenza statica"/>
    <n v="7.12"/>
    <n v="60.959000000000003"/>
  </r>
  <r>
    <x v="4"/>
    <x v="322"/>
    <n v="68.078999999999994"/>
    <s v="soggiacenza statica"/>
    <n v="7.42"/>
    <n v="60.658999999999999"/>
  </r>
  <r>
    <x v="4"/>
    <x v="323"/>
    <n v="68.078999999999994"/>
    <s v="soggiacenza statica"/>
    <n v="7.6"/>
    <n v="60.478999999999999"/>
  </r>
  <r>
    <x v="4"/>
    <x v="324"/>
    <n v="68.078999999999994"/>
    <s v="soggiacenza statica"/>
    <n v="7.9"/>
    <n v="60.179000000000002"/>
  </r>
  <r>
    <x v="4"/>
    <x v="325"/>
    <n v="68.078999999999994"/>
    <s v="soggiacenza statica"/>
    <n v="7.8"/>
    <n v="60.279000000000003"/>
  </r>
  <r>
    <x v="4"/>
    <x v="326"/>
    <n v="68.078999999999994"/>
    <s v="soggiacenza statica"/>
    <n v="7.55"/>
    <n v="60.529000000000003"/>
  </r>
  <r>
    <x v="4"/>
    <x v="327"/>
    <n v="68.078999999999994"/>
    <s v="soggiacenza statica"/>
    <n v="7.25"/>
    <n v="60.829000000000001"/>
  </r>
  <r>
    <x v="4"/>
    <x v="328"/>
    <n v="68.078999999999994"/>
    <s v="soggiacenza statica"/>
    <n v="7.12"/>
    <n v="60.959000000000003"/>
  </r>
  <r>
    <x v="4"/>
    <x v="329"/>
    <n v="68.078999999999994"/>
    <s v="soggiacenza statica"/>
    <n v="6.65"/>
    <n v="61.429000000000002"/>
  </r>
  <r>
    <x v="4"/>
    <x v="330"/>
    <n v="68.078999999999994"/>
    <s v="soggiacenza statica"/>
    <n v="6.2"/>
    <n v="61.878999999999998"/>
  </r>
  <r>
    <x v="4"/>
    <x v="173"/>
    <n v="68.078999999999994"/>
    <s v="soggiacenza statica"/>
    <n v="8.7899999999999991"/>
    <n v="59.289000000000001"/>
  </r>
  <r>
    <x v="4"/>
    <x v="331"/>
    <n v="68.078999999999994"/>
    <s v="soggiacenza statica"/>
    <n v="7.49"/>
    <n v="60.588999999999999"/>
  </r>
  <r>
    <x v="4"/>
    <x v="175"/>
    <n v="68.078999999999994"/>
    <s v="soggiacenza statica"/>
    <n v="7.65"/>
    <n v="60.429000000000002"/>
  </r>
  <r>
    <x v="4"/>
    <x v="176"/>
    <n v="68.078999999999994"/>
    <s v="soggiacenza statica"/>
    <n v="7.95"/>
    <n v="60.128999999999998"/>
  </r>
  <r>
    <x v="4"/>
    <x v="177"/>
    <n v="68.078999999999994"/>
    <s v="soggiacenza statica"/>
    <n v="8.19"/>
    <n v="59.889000000000003"/>
  </r>
  <r>
    <x v="4"/>
    <x v="332"/>
    <n v="68.078999999999994"/>
    <s v="soggiacenza statica"/>
    <n v="8.4"/>
    <n v="59.679000000000002"/>
  </r>
  <r>
    <x v="4"/>
    <x v="179"/>
    <n v="68.078999999999994"/>
    <s v="soggiacenza statica"/>
    <n v="8.44"/>
    <n v="59.639000000000003"/>
  </r>
  <r>
    <x v="4"/>
    <x v="333"/>
    <n v="68.078999999999994"/>
    <s v="soggiacenza statica"/>
    <n v="8.86"/>
    <n v="59.219000000000001"/>
  </r>
  <r>
    <x v="4"/>
    <x v="334"/>
    <n v="68.078999999999994"/>
    <s v="soggiacenza statica"/>
    <n v="7.93"/>
    <n v="60.149000000000001"/>
  </r>
  <r>
    <x v="4"/>
    <x v="335"/>
    <n v="68.078999999999994"/>
    <s v="soggiacenza statica"/>
    <n v="7.9"/>
    <n v="60.179000000000002"/>
  </r>
  <r>
    <x v="4"/>
    <x v="336"/>
    <n v="68.078999999999994"/>
    <s v="soggiacenza statica"/>
    <n v="7.75"/>
    <n v="60.329000000000001"/>
  </r>
  <r>
    <x v="4"/>
    <x v="184"/>
    <n v="68.078999999999994"/>
    <s v="soggiacenza statica"/>
    <n v="7.93"/>
    <n v="60.149000000000001"/>
  </r>
  <r>
    <x v="4"/>
    <x v="337"/>
    <n v="68.078999999999994"/>
    <s v="soggiacenza statica"/>
    <n v="7.95"/>
    <n v="60.128999999999998"/>
  </r>
  <r>
    <x v="4"/>
    <x v="186"/>
    <n v="68.078999999999994"/>
    <s v="soggiacenza statica"/>
    <n v="7.88"/>
    <n v="60.198999999999998"/>
  </r>
  <r>
    <x v="4"/>
    <x v="187"/>
    <n v="68.078999999999994"/>
    <s v="soggiacenza statica"/>
    <n v="8.58"/>
    <n v="59.499000000000002"/>
  </r>
  <r>
    <x v="4"/>
    <x v="188"/>
    <n v="68.078999999999994"/>
    <s v="soggiacenza statica"/>
    <n v="8.35"/>
    <n v="59.728999999999999"/>
  </r>
  <r>
    <x v="4"/>
    <x v="189"/>
    <n v="68.078999999999994"/>
    <s v="soggiacenza statica"/>
    <n v="8.44"/>
    <n v="59.639000000000003"/>
  </r>
  <r>
    <x v="4"/>
    <x v="190"/>
    <n v="68.078999999999994"/>
    <s v="soggiacenza statica"/>
    <n v="8.4"/>
    <n v="59.679000000000002"/>
  </r>
  <r>
    <x v="4"/>
    <x v="191"/>
    <n v="68.078999999999994"/>
    <s v="soggiacenza statica"/>
    <n v="8.2899999999999991"/>
    <n v="59.789000000000001"/>
  </r>
  <r>
    <x v="4"/>
    <x v="192"/>
    <n v="68.078999999999994"/>
    <s v="soggiacenza statica"/>
    <n v="8.61"/>
    <n v="59.469000000000001"/>
  </r>
  <r>
    <x v="4"/>
    <x v="193"/>
    <n v="68.078999999999994"/>
    <s v="soggiacenza statica"/>
    <n v="8.33"/>
    <n v="59.749000000000002"/>
  </r>
  <r>
    <x v="4"/>
    <x v="194"/>
    <n v="68.078999999999994"/>
    <s v="soggiacenza statica"/>
    <n v="8.34"/>
    <n v="59.738999999999997"/>
  </r>
  <r>
    <x v="4"/>
    <x v="29"/>
    <n v="68.078999999999994"/>
    <s v="soggiacenza statica"/>
    <n v="8.36"/>
    <n v="59.719000000000001"/>
  </r>
  <r>
    <x v="4"/>
    <x v="195"/>
    <n v="68.078999999999994"/>
    <s v="soggiacenza statica"/>
    <n v="8.4"/>
    <n v="59.679000000000002"/>
  </r>
  <r>
    <x v="4"/>
    <x v="338"/>
    <n v="68.078999999999994"/>
    <s v="soggiacenza statica"/>
    <n v="8.5"/>
    <n v="59.579000000000001"/>
  </r>
  <r>
    <x v="4"/>
    <x v="197"/>
    <n v="68.078999999999994"/>
    <s v="soggiacenza statica"/>
    <n v="8.7899999999999991"/>
    <n v="59.289000000000001"/>
  </r>
  <r>
    <x v="4"/>
    <x v="198"/>
    <n v="68.078999999999994"/>
    <s v="soggiacenza statica"/>
    <n v="9.02"/>
    <n v="59.058999999999997"/>
  </r>
  <r>
    <x v="4"/>
    <x v="199"/>
    <n v="68.078999999999994"/>
    <s v="soggiacenza statica"/>
    <n v="9.24"/>
    <n v="58.838999999999999"/>
  </r>
  <r>
    <x v="4"/>
    <x v="200"/>
    <n v="68.078999999999994"/>
    <s v="soggiacenza statica"/>
    <n v="8.92"/>
    <n v="59.158999999999999"/>
  </r>
  <r>
    <x v="4"/>
    <x v="201"/>
    <n v="68.078999999999994"/>
    <s v="soggiacenza statica"/>
    <n v="8.8699999999999992"/>
    <n v="59.209000000000003"/>
  </r>
  <r>
    <x v="4"/>
    <x v="202"/>
    <n v="68.078999999999994"/>
    <s v="soggiacenza statica"/>
    <n v="8.8699999999999992"/>
    <n v="59.209000000000003"/>
  </r>
  <r>
    <x v="4"/>
    <x v="38"/>
    <n v="68.078999999999994"/>
    <s v="soggiacenza statica"/>
    <n v="9.0399999999999991"/>
    <n v="59.039000000000001"/>
  </r>
  <r>
    <x v="4"/>
    <x v="203"/>
    <n v="68.078999999999994"/>
    <s v="soggiacenza statica"/>
    <n v="9.07"/>
    <n v="59.009"/>
  </r>
  <r>
    <x v="4"/>
    <x v="204"/>
    <n v="68.078999999999994"/>
    <s v="soggiacenza statica"/>
    <n v="8.9700000000000006"/>
    <n v="59.109000000000002"/>
  </r>
  <r>
    <x v="4"/>
    <x v="205"/>
    <n v="68.078999999999994"/>
    <s v="soggiacenza statica"/>
    <n v="8.98"/>
    <n v="59.098999999999997"/>
  </r>
  <r>
    <x v="4"/>
    <x v="206"/>
    <n v="68.078999999999994"/>
    <s v="soggiacenza statica"/>
    <n v="8.9499999999999993"/>
    <n v="59.128999999999998"/>
  </r>
  <r>
    <x v="4"/>
    <x v="207"/>
    <n v="68.078999999999994"/>
    <s v="soggiacenza statica"/>
    <n v="8.94"/>
    <n v="59.139000000000003"/>
  </r>
  <r>
    <x v="4"/>
    <x v="208"/>
    <n v="68.078999999999994"/>
    <s v="soggiacenza statica"/>
    <n v="9.56"/>
    <n v="58.518999999999998"/>
  </r>
  <r>
    <x v="4"/>
    <x v="209"/>
    <n v="68.078999999999994"/>
    <s v="soggiacenza statica"/>
    <n v="8.99"/>
    <n v="59.088999999999999"/>
  </r>
  <r>
    <x v="4"/>
    <x v="210"/>
    <n v="68.078999999999994"/>
    <s v="soggiacenza statica"/>
    <n v="8.94"/>
    <n v="59.139000000000003"/>
  </r>
  <r>
    <x v="4"/>
    <x v="211"/>
    <n v="68.078999999999994"/>
    <s v="soggiacenza statica"/>
    <n v="8.94"/>
    <n v="59.139000000000003"/>
  </r>
  <r>
    <x v="4"/>
    <x v="212"/>
    <n v="68.078999999999994"/>
    <s v="soggiacenza statica"/>
    <n v="9.02"/>
    <n v="59.058999999999997"/>
  </r>
  <r>
    <x v="4"/>
    <x v="213"/>
    <n v="68.078999999999994"/>
    <s v="soggiacenza statica"/>
    <n v="9.7799999999999994"/>
    <n v="58.298999999999999"/>
  </r>
  <r>
    <x v="4"/>
    <x v="214"/>
    <n v="68.078999999999994"/>
    <s v="soggiacenza statica"/>
    <n v="9.44"/>
    <n v="58.639000000000003"/>
  </r>
  <r>
    <x v="4"/>
    <x v="215"/>
    <n v="68.078999999999994"/>
    <s v="soggiacenza statica"/>
    <n v="9.6"/>
    <n v="58.478999999999999"/>
  </r>
  <r>
    <x v="4"/>
    <x v="216"/>
    <n v="68.078999999999994"/>
    <s v="soggiacenza statica"/>
    <n v="9.19"/>
    <n v="58.889000000000003"/>
  </r>
  <r>
    <x v="4"/>
    <x v="217"/>
    <n v="68.078999999999994"/>
    <s v="soggiacenza statica"/>
    <n v="9.6"/>
    <n v="58.478999999999999"/>
  </r>
  <r>
    <x v="4"/>
    <x v="218"/>
    <n v="68.078999999999994"/>
    <s v="soggiacenza statica"/>
    <n v="10.5"/>
    <n v="57.579000000000001"/>
  </r>
  <r>
    <x v="5"/>
    <x v="248"/>
    <n v="151.09"/>
    <s v="soggiacenza statica"/>
    <n v="5.79"/>
    <n v="145.30000000000001"/>
  </r>
  <r>
    <x v="5"/>
    <x v="339"/>
    <n v="151.09"/>
    <s v="soggiacenza statica"/>
    <n v="5.68"/>
    <n v="145.41"/>
  </r>
  <r>
    <x v="5"/>
    <x v="260"/>
    <n v="151.09"/>
    <s v="soggiacenza statica"/>
    <n v="5.82"/>
    <n v="145.27000000000001"/>
  </r>
  <r>
    <x v="5"/>
    <x v="262"/>
    <n v="151.09"/>
    <s v="soggiacenza statica"/>
    <n v="5.93"/>
    <n v="145.16"/>
  </r>
  <r>
    <x v="5"/>
    <x v="265"/>
    <n v="151.09"/>
    <s v="soggiacenza statica"/>
    <n v="6.1"/>
    <n v="144.99"/>
  </r>
  <r>
    <x v="5"/>
    <x v="340"/>
    <n v="151.09"/>
    <s v="soggiacenza statica"/>
    <n v="6.1"/>
    <n v="144.99"/>
  </r>
  <r>
    <x v="5"/>
    <x v="270"/>
    <n v="151.09"/>
    <s v="soggiacenza statica"/>
    <n v="6.05"/>
    <n v="145.04"/>
  </r>
  <r>
    <x v="5"/>
    <x v="341"/>
    <n v="151.09"/>
    <s v="soggiacenza statica"/>
    <n v="6.1"/>
    <n v="144.99"/>
  </r>
  <r>
    <x v="5"/>
    <x v="271"/>
    <n v="151.09"/>
    <s v="soggiacenza statica"/>
    <n v="6.2"/>
    <n v="144.88999999999999"/>
  </r>
  <r>
    <x v="5"/>
    <x v="28"/>
    <n v="151.09"/>
    <s v="soggiacenza statica"/>
    <n v="6.12"/>
    <n v="144.97"/>
  </r>
  <r>
    <x v="5"/>
    <x v="272"/>
    <n v="151.09"/>
    <s v="soggiacenza statica"/>
    <n v="6.09"/>
    <n v="145"/>
  </r>
  <r>
    <x v="5"/>
    <x v="342"/>
    <n v="151.09"/>
    <s v="soggiacenza statica"/>
    <n v="6.19"/>
    <n v="144.9"/>
  </r>
  <r>
    <x v="5"/>
    <x v="273"/>
    <n v="151.09"/>
    <s v="soggiacenza statica"/>
    <n v="6.18"/>
    <n v="144.91"/>
  </r>
  <r>
    <x v="5"/>
    <x v="40"/>
    <n v="151.09"/>
    <s v="soggiacenza statica"/>
    <n v="6.22"/>
    <n v="144.87"/>
  </r>
  <r>
    <x v="5"/>
    <x v="276"/>
    <n v="151.09"/>
    <s v="soggiacenza statica"/>
    <n v="5.92"/>
    <n v="145.16999999999999"/>
  </r>
  <r>
    <x v="5"/>
    <x v="278"/>
    <n v="151.09"/>
    <s v="soggiacenza statica"/>
    <n v="7"/>
    <n v="144.09"/>
  </r>
  <r>
    <x v="5"/>
    <x v="280"/>
    <n v="151.09"/>
    <s v="soggiacenza statica"/>
    <n v="7.16"/>
    <n v="143.93"/>
  </r>
  <r>
    <x v="5"/>
    <x v="48"/>
    <n v="151.09"/>
    <s v="soggiacenza statica"/>
    <n v="7.22"/>
    <n v="143.87"/>
  </r>
  <r>
    <x v="5"/>
    <x v="106"/>
    <n v="151.09"/>
    <s v="soggiacenza statica"/>
    <n v="7.09"/>
    <n v="144"/>
  </r>
  <r>
    <x v="5"/>
    <x v="52"/>
    <n v="151.09"/>
    <s v="soggiacenza statica"/>
    <n v="6.94"/>
    <n v="144.15"/>
  </r>
  <r>
    <x v="5"/>
    <x v="282"/>
    <n v="151.09"/>
    <s v="soggiacenza statica"/>
    <n v="6.02"/>
    <n v="145.07"/>
  </r>
  <r>
    <x v="5"/>
    <x v="55"/>
    <n v="151.09"/>
    <s v="soggiacenza statica"/>
    <n v="6.4"/>
    <n v="144.69"/>
  </r>
  <r>
    <x v="5"/>
    <x v="57"/>
    <n v="151.09"/>
    <s v="soggiacenza statica"/>
    <n v="7.05"/>
    <n v="144.04"/>
  </r>
  <r>
    <x v="5"/>
    <x v="285"/>
    <n v="151.09"/>
    <s v="soggiacenza statica"/>
    <n v="7.68"/>
    <n v="143.41"/>
  </r>
  <r>
    <x v="6"/>
    <x v="219"/>
    <n v="116.616"/>
    <s v="soggiacenza statica"/>
    <n v="2.0099999999999998"/>
    <n v="114.60599999999999"/>
  </r>
  <r>
    <x v="6"/>
    <x v="220"/>
    <n v="116.616"/>
    <s v="soggiacenza statica"/>
    <n v="2.08"/>
    <n v="114.536"/>
  </r>
  <r>
    <x v="6"/>
    <x v="221"/>
    <n v="116.616"/>
    <s v="soggiacenza statica"/>
    <n v="1.55"/>
    <n v="115.066"/>
  </r>
  <r>
    <x v="6"/>
    <x v="222"/>
    <n v="116.616"/>
    <s v="soggiacenza statica"/>
    <n v="1.95"/>
    <n v="114.666"/>
  </r>
  <r>
    <x v="6"/>
    <x v="223"/>
    <n v="116.616"/>
    <s v="soggiacenza statica"/>
    <n v="2"/>
    <n v="114.616"/>
  </r>
  <r>
    <x v="6"/>
    <x v="224"/>
    <n v="116.616"/>
    <s v="soggiacenza statica"/>
    <n v="2"/>
    <n v="114.616"/>
  </r>
  <r>
    <x v="6"/>
    <x v="343"/>
    <n v="116.616"/>
    <s v="soggiacenza statica"/>
    <n v="2.09"/>
    <n v="114.526"/>
  </r>
  <r>
    <x v="6"/>
    <x v="344"/>
    <n v="116.616"/>
    <s v="soggiacenza statica"/>
    <n v="2.2000000000000002"/>
    <n v="114.416"/>
  </r>
  <r>
    <x v="6"/>
    <x v="345"/>
    <n v="116.616"/>
    <s v="soggiacenza statica"/>
    <n v="2.2000000000000002"/>
    <n v="114.416"/>
  </r>
  <r>
    <x v="6"/>
    <x v="225"/>
    <n v="116.616"/>
    <s v="soggiacenza statica"/>
    <n v="2.2000000000000002"/>
    <n v="114.416"/>
  </r>
  <r>
    <x v="6"/>
    <x v="346"/>
    <n v="116.616"/>
    <s v="soggiacenza statica"/>
    <n v="2.15"/>
    <n v="114.46599999999999"/>
  </r>
  <r>
    <x v="6"/>
    <x v="347"/>
    <n v="116.616"/>
    <s v="soggiacenza statica"/>
    <n v="2.02"/>
    <n v="114.596"/>
  </r>
  <r>
    <x v="6"/>
    <x v="348"/>
    <n v="116.616"/>
    <s v="soggiacenza statica"/>
    <n v="2.2000000000000002"/>
    <n v="114.416"/>
  </r>
  <r>
    <x v="6"/>
    <x v="349"/>
    <n v="116.616"/>
    <s v="soggiacenza statica"/>
    <n v="2.2000000000000002"/>
    <n v="114.416"/>
  </r>
  <r>
    <x v="6"/>
    <x v="350"/>
    <n v="116.616"/>
    <s v="soggiacenza statica"/>
    <n v="1.5"/>
    <n v="115.116"/>
  </r>
  <r>
    <x v="6"/>
    <x v="226"/>
    <n v="116.616"/>
    <s v="soggiacenza statica"/>
    <n v="2.1"/>
    <n v="114.51600000000001"/>
  </r>
  <r>
    <x v="6"/>
    <x v="227"/>
    <n v="116.616"/>
    <s v="soggiacenza statica"/>
    <n v="2.1"/>
    <n v="114.51600000000001"/>
  </r>
  <r>
    <x v="6"/>
    <x v="228"/>
    <n v="116.616"/>
    <s v="soggiacenza statica"/>
    <n v="2.2000000000000002"/>
    <n v="114.416"/>
  </r>
  <r>
    <x v="6"/>
    <x v="229"/>
    <n v="116.616"/>
    <s v="soggiacenza statica"/>
    <n v="2.1"/>
    <n v="114.51600000000001"/>
  </r>
  <r>
    <x v="6"/>
    <x v="230"/>
    <n v="116.616"/>
    <s v="soggiacenza statica"/>
    <n v="2.2999999999999998"/>
    <n v="114.316"/>
  </r>
  <r>
    <x v="6"/>
    <x v="231"/>
    <n v="116.616"/>
    <s v="soggiacenza statica"/>
    <n v="2.15"/>
    <n v="114.46599999999999"/>
  </r>
  <r>
    <x v="6"/>
    <x v="232"/>
    <n v="116.616"/>
    <s v="soggiacenza statica"/>
    <n v="2.15"/>
    <n v="114.46599999999999"/>
  </r>
  <r>
    <x v="6"/>
    <x v="233"/>
    <n v="116.616"/>
    <s v="soggiacenza statica"/>
    <n v="2.25"/>
    <n v="114.366"/>
  </r>
  <r>
    <x v="6"/>
    <x v="234"/>
    <n v="116.616"/>
    <s v="soggiacenza statica"/>
    <n v="2.2000000000000002"/>
    <n v="114.416"/>
  </r>
  <r>
    <x v="6"/>
    <x v="235"/>
    <n v="116.616"/>
    <s v="soggiacenza statica"/>
    <n v="2.2000000000000002"/>
    <n v="114.416"/>
  </r>
  <r>
    <x v="6"/>
    <x v="236"/>
    <n v="116.616"/>
    <s v="soggiacenza statica"/>
    <n v="2"/>
    <n v="114.616"/>
  </r>
  <r>
    <x v="6"/>
    <x v="237"/>
    <n v="116.616"/>
    <s v="soggiacenza statica"/>
    <n v="1.73"/>
    <n v="114.886"/>
  </r>
  <r>
    <x v="6"/>
    <x v="149"/>
    <n v="116.616"/>
    <s v="soggiacenza statica"/>
    <n v="1.7"/>
    <n v="114.916"/>
  </r>
  <r>
    <x v="6"/>
    <x v="238"/>
    <n v="116.616"/>
    <s v="soggiacenza statica"/>
    <n v="1.8"/>
    <n v="114.816"/>
  </r>
  <r>
    <x v="6"/>
    <x v="239"/>
    <n v="116.616"/>
    <s v="soggiacenza statica"/>
    <n v="1.86"/>
    <n v="114.756"/>
  </r>
  <r>
    <x v="6"/>
    <x v="240"/>
    <n v="116.616"/>
    <s v="soggiacenza statica"/>
    <n v="2.2000000000000002"/>
    <n v="114.416"/>
  </r>
  <r>
    <x v="6"/>
    <x v="68"/>
    <n v="116.616"/>
    <s v="soggiacenza statica"/>
    <n v="2.21"/>
    <n v="114.40600000000001"/>
  </r>
  <r>
    <x v="6"/>
    <x v="153"/>
    <n v="116.616"/>
    <s v="soggiacenza statica"/>
    <n v="2.2200000000000002"/>
    <n v="114.396"/>
  </r>
  <r>
    <x v="6"/>
    <x v="241"/>
    <n v="116.616"/>
    <s v="soggiacenza statica"/>
    <n v="2.2000000000000002"/>
    <n v="114.416"/>
  </r>
  <r>
    <x v="6"/>
    <x v="242"/>
    <n v="116.616"/>
    <s v="soggiacenza statica"/>
    <n v="2.15"/>
    <n v="114.46599999999999"/>
  </r>
  <r>
    <x v="6"/>
    <x v="243"/>
    <n v="116.616"/>
    <s v="soggiacenza statica"/>
    <n v="2.12"/>
    <n v="114.496"/>
  </r>
  <r>
    <x v="6"/>
    <x v="244"/>
    <n v="116.616"/>
    <s v="soggiacenza statica"/>
    <n v="1.7"/>
    <n v="114.916"/>
  </r>
  <r>
    <x v="6"/>
    <x v="245"/>
    <n v="116.616"/>
    <s v="soggiacenza statica"/>
    <n v="1.43"/>
    <n v="115.18600000000001"/>
  </r>
  <r>
    <x v="6"/>
    <x v="247"/>
    <n v="116.616"/>
    <s v="soggiacenza statica"/>
    <n v="1.87"/>
    <n v="114.746"/>
  </r>
  <r>
    <x v="6"/>
    <x v="319"/>
    <n v="116.616"/>
    <s v="soggiacenza statica"/>
    <n v="1.87"/>
    <n v="114.746"/>
  </r>
  <r>
    <x v="6"/>
    <x v="249"/>
    <n v="116.616"/>
    <s v="soggiacenza statica"/>
    <n v="2.0499999999999998"/>
    <n v="114.566"/>
  </r>
  <r>
    <x v="6"/>
    <x v="250"/>
    <n v="116.616"/>
    <s v="soggiacenza statica"/>
    <n v="2.0699999999999998"/>
    <n v="114.54600000000001"/>
  </r>
  <r>
    <x v="6"/>
    <x v="251"/>
    <n v="116.616"/>
    <s v="soggiacenza statica"/>
    <n v="2.1"/>
    <n v="114.51600000000001"/>
  </r>
  <r>
    <x v="6"/>
    <x v="252"/>
    <n v="116.616"/>
    <s v="soggiacenza statica"/>
    <n v="2.1800000000000002"/>
    <n v="114.43600000000001"/>
  </r>
  <r>
    <x v="6"/>
    <x v="253"/>
    <n v="116.616"/>
    <s v="soggiacenza statica"/>
    <n v="2.2000000000000002"/>
    <n v="114.416"/>
  </r>
  <r>
    <x v="6"/>
    <x v="254"/>
    <n v="116.616"/>
    <s v="soggiacenza statica"/>
    <n v="1.6"/>
    <n v="115.01600000000001"/>
  </r>
  <r>
    <x v="6"/>
    <x v="255"/>
    <n v="116.616"/>
    <s v="soggiacenza statica"/>
    <n v="1.6"/>
    <n v="115.01600000000001"/>
  </r>
  <r>
    <x v="6"/>
    <x v="256"/>
    <n v="116.616"/>
    <s v="soggiacenza statica"/>
    <n v="1.8"/>
    <n v="114.816"/>
  </r>
  <r>
    <x v="6"/>
    <x v="257"/>
    <n v="116.616"/>
    <s v="soggiacenza statica"/>
    <n v="1.81"/>
    <n v="114.806"/>
  </r>
  <r>
    <x v="6"/>
    <x v="258"/>
    <n v="116.616"/>
    <s v="soggiacenza statica"/>
    <n v="1.9"/>
    <n v="114.71599999999999"/>
  </r>
  <r>
    <x v="6"/>
    <x v="259"/>
    <n v="116.616"/>
    <s v="soggiacenza statica"/>
    <n v="2"/>
    <n v="114.616"/>
  </r>
  <r>
    <x v="6"/>
    <x v="260"/>
    <n v="116.616"/>
    <s v="soggiacenza statica"/>
    <n v="2.06"/>
    <n v="114.556"/>
  </r>
  <r>
    <x v="6"/>
    <x v="261"/>
    <n v="116.616"/>
    <s v="soggiacenza statica"/>
    <n v="2.13"/>
    <n v="114.486"/>
  </r>
  <r>
    <x v="6"/>
    <x v="262"/>
    <n v="116.616"/>
    <s v="soggiacenza statica"/>
    <n v="2.23"/>
    <n v="114.386"/>
  </r>
  <r>
    <x v="6"/>
    <x v="176"/>
    <n v="116.616"/>
    <s v="soggiacenza statica"/>
    <n v="2.27"/>
    <n v="114.346"/>
  </r>
  <r>
    <x v="6"/>
    <x v="263"/>
    <n v="116.616"/>
    <s v="soggiacenza statica"/>
    <n v="2.29"/>
    <n v="114.32599999999999"/>
  </r>
  <r>
    <x v="6"/>
    <x v="264"/>
    <n v="116.616"/>
    <s v="soggiacenza statica"/>
    <n v="2.2599999999999998"/>
    <n v="114.35599999999999"/>
  </r>
  <r>
    <x v="6"/>
    <x v="265"/>
    <n v="116.616"/>
    <s v="soggiacenza statica"/>
    <n v="2.5"/>
    <n v="114.116"/>
  </r>
  <r>
    <x v="6"/>
    <x v="266"/>
    <n v="116.616"/>
    <s v="soggiacenza statica"/>
    <n v="2.44"/>
    <n v="114.176"/>
  </r>
  <r>
    <x v="6"/>
    <x v="181"/>
    <n v="116.616"/>
    <s v="soggiacenza statica"/>
    <n v="2.38"/>
    <n v="114.236"/>
  </r>
  <r>
    <x v="6"/>
    <x v="267"/>
    <n v="116.616"/>
    <s v="soggiacenza statica"/>
    <n v="2.2999999999999998"/>
    <n v="114.316"/>
  </r>
  <r>
    <x v="6"/>
    <x v="268"/>
    <n v="116.616"/>
    <s v="soggiacenza statica"/>
    <n v="2.23"/>
    <n v="114.386"/>
  </r>
  <r>
    <x v="6"/>
    <x v="269"/>
    <n v="116.616"/>
    <s v="soggiacenza statica"/>
    <n v="2.31"/>
    <n v="114.306"/>
  </r>
  <r>
    <x v="6"/>
    <x v="270"/>
    <n v="116.616"/>
    <s v="soggiacenza statica"/>
    <n v="2.37"/>
    <n v="114.246"/>
  </r>
  <r>
    <x v="6"/>
    <x v="20"/>
    <n v="116.616"/>
    <s v="soggiacenza statica"/>
    <n v="2.4"/>
    <n v="114.21599999999999"/>
  </r>
  <r>
    <x v="6"/>
    <x v="21"/>
    <n v="116.616"/>
    <s v="soggiacenza statica"/>
    <n v="2.5"/>
    <n v="114.116"/>
  </r>
  <r>
    <x v="6"/>
    <x v="22"/>
    <n v="116.616"/>
    <s v="soggiacenza statica"/>
    <n v="2.54"/>
    <n v="114.07599999999999"/>
  </r>
  <r>
    <x v="6"/>
    <x v="23"/>
    <n v="116.616"/>
    <s v="soggiacenza statica"/>
    <n v="2.5499999999999998"/>
    <n v="114.066"/>
  </r>
  <r>
    <x v="6"/>
    <x v="24"/>
    <n v="116.616"/>
    <s v="soggiacenza statica"/>
    <n v="2.57"/>
    <n v="114.04600000000001"/>
  </r>
  <r>
    <x v="6"/>
    <x v="271"/>
    <n v="116.616"/>
    <s v="soggiacenza statica"/>
    <n v="2.4"/>
    <n v="114.21599999999999"/>
  </r>
  <r>
    <x v="6"/>
    <x v="26"/>
    <n v="116.616"/>
    <s v="soggiacenza statica"/>
    <n v="2.54"/>
    <n v="114.07599999999999"/>
  </r>
  <r>
    <x v="6"/>
    <x v="27"/>
    <n v="116.616"/>
    <s v="soggiacenza statica"/>
    <n v="2.6"/>
    <n v="114.01600000000001"/>
  </r>
  <r>
    <x v="6"/>
    <x v="28"/>
    <n v="116.616"/>
    <s v="soggiacenza statica"/>
    <n v="2.57"/>
    <n v="114.04600000000001"/>
  </r>
  <r>
    <x v="6"/>
    <x v="29"/>
    <n v="116.616"/>
    <s v="soggiacenza statica"/>
    <n v="2.61"/>
    <n v="114.006"/>
  </r>
  <r>
    <x v="6"/>
    <x v="30"/>
    <n v="116.616"/>
    <s v="soggiacenza statica"/>
    <n v="2.64"/>
    <n v="113.976"/>
  </r>
  <r>
    <x v="6"/>
    <x v="272"/>
    <n v="116.616"/>
    <s v="soggiacenza statica"/>
    <n v="2.63"/>
    <n v="113.986"/>
  </r>
  <r>
    <x v="6"/>
    <x v="32"/>
    <n v="116.616"/>
    <s v="soggiacenza statica"/>
    <n v="2.7"/>
    <n v="113.916"/>
  </r>
  <r>
    <x v="6"/>
    <x v="33"/>
    <n v="116.616"/>
    <s v="soggiacenza statica"/>
    <n v="2.79"/>
    <n v="113.82599999999999"/>
  </r>
  <r>
    <x v="6"/>
    <x v="34"/>
    <n v="116.616"/>
    <s v="soggiacenza statica"/>
    <n v="2.8"/>
    <n v="113.816"/>
  </r>
  <r>
    <x v="6"/>
    <x v="35"/>
    <n v="116.616"/>
    <s v="soggiacenza statica"/>
    <n v="2.79"/>
    <n v="113.82599999999999"/>
  </r>
  <r>
    <x v="6"/>
    <x v="36"/>
    <n v="116.616"/>
    <s v="soggiacenza statica"/>
    <n v="2.81"/>
    <n v="113.806"/>
  </r>
  <r>
    <x v="6"/>
    <x v="273"/>
    <n v="116.616"/>
    <s v="soggiacenza statica"/>
    <n v="2.8"/>
    <n v="113.816"/>
  </r>
  <r>
    <x v="6"/>
    <x v="38"/>
    <n v="116.616"/>
    <s v="soggiacenza statica"/>
    <n v="2.8"/>
    <n v="113.816"/>
  </r>
  <r>
    <x v="6"/>
    <x v="274"/>
    <n v="116.616"/>
    <s v="soggiacenza statica"/>
    <n v="2.84"/>
    <n v="113.776"/>
  </r>
  <r>
    <x v="6"/>
    <x v="40"/>
    <n v="116.616"/>
    <s v="soggiacenza statica"/>
    <n v="2.84"/>
    <n v="113.776"/>
  </r>
  <r>
    <x v="6"/>
    <x v="41"/>
    <n v="116.616"/>
    <s v="soggiacenza statica"/>
    <n v="2.58"/>
    <n v="114.036"/>
  </r>
  <r>
    <x v="6"/>
    <x v="275"/>
    <n v="116.616"/>
    <s v="soggiacenza statica"/>
    <n v="2.6"/>
    <n v="114.01600000000001"/>
  </r>
  <r>
    <x v="6"/>
    <x v="276"/>
    <n v="116.616"/>
    <s v="soggiacenza statica"/>
    <n v="2.57"/>
    <n v="114.04600000000001"/>
  </r>
  <r>
    <x v="6"/>
    <x v="277"/>
    <n v="116.616"/>
    <s v="soggiacenza statica"/>
    <n v="2.66"/>
    <n v="113.956"/>
  </r>
  <r>
    <x v="6"/>
    <x v="278"/>
    <n v="116.616"/>
    <s v="soggiacenza statica"/>
    <n v="2.8"/>
    <n v="113.816"/>
  </r>
  <r>
    <x v="6"/>
    <x v="44"/>
    <n v="116.616"/>
    <s v="soggiacenza statica"/>
    <n v="2.86"/>
    <n v="113.756"/>
  </r>
  <r>
    <x v="6"/>
    <x v="279"/>
    <n v="116.616"/>
    <s v="soggiacenza statica"/>
    <n v="2.82"/>
    <n v="113.79600000000001"/>
  </r>
  <r>
    <x v="6"/>
    <x v="280"/>
    <n v="116.616"/>
    <s v="soggiacenza statica"/>
    <n v="2.59"/>
    <n v="114.026"/>
  </r>
  <r>
    <x v="6"/>
    <x v="46"/>
    <n v="116.616"/>
    <s v="soggiacenza statica"/>
    <n v="2.77"/>
    <n v="113.846"/>
  </r>
  <r>
    <x v="6"/>
    <x v="47"/>
    <n v="116.616"/>
    <s v="soggiacenza statica"/>
    <n v="2.83"/>
    <n v="113.786"/>
  </r>
  <r>
    <x v="6"/>
    <x v="48"/>
    <n v="116.616"/>
    <s v="soggiacenza statica"/>
    <n v="2.84"/>
    <n v="113.776"/>
  </r>
  <r>
    <x v="6"/>
    <x v="49"/>
    <n v="116.616"/>
    <s v="soggiacenza statica"/>
    <n v="2.91"/>
    <n v="113.706"/>
  </r>
  <r>
    <x v="6"/>
    <x v="106"/>
    <n v="116.616"/>
    <s v="soggiacenza statica"/>
    <n v="2.88"/>
    <n v="113.736"/>
  </r>
  <r>
    <x v="6"/>
    <x v="51"/>
    <n v="116.616"/>
    <s v="soggiacenza statica"/>
    <n v="2.94"/>
    <n v="113.676"/>
  </r>
  <r>
    <x v="6"/>
    <x v="52"/>
    <n v="116.616"/>
    <s v="soggiacenza statica"/>
    <n v="2.84"/>
    <n v="113.776"/>
  </r>
  <r>
    <x v="6"/>
    <x v="281"/>
    <n v="116.616"/>
    <s v="soggiacenza statica"/>
    <n v="2.85"/>
    <n v="113.76600000000001"/>
  </r>
  <r>
    <x v="6"/>
    <x v="54"/>
    <n v="116.616"/>
    <s v="soggiacenza statica"/>
    <n v="2.09"/>
    <n v="114.526"/>
  </r>
  <r>
    <x v="6"/>
    <x v="283"/>
    <n v="116.616"/>
    <s v="soggiacenza statica"/>
    <n v="2.25"/>
    <n v="114.366"/>
  </r>
  <r>
    <x v="6"/>
    <x v="55"/>
    <n v="116.616"/>
    <s v="soggiacenza statica"/>
    <n v="2.42"/>
    <n v="114.196"/>
  </r>
  <r>
    <x v="6"/>
    <x v="56"/>
    <n v="116.616"/>
    <s v="soggiacenza statica"/>
    <n v="2.52"/>
    <n v="114.096"/>
  </r>
  <r>
    <x v="6"/>
    <x v="57"/>
    <n v="116.616"/>
    <s v="soggiacenza statica"/>
    <n v="2.5499999999999998"/>
    <n v="114.066"/>
  </r>
  <r>
    <x v="6"/>
    <x v="284"/>
    <n v="116.616"/>
    <s v="soggiacenza statica"/>
    <n v="2.57"/>
    <n v="114.04600000000001"/>
  </r>
  <r>
    <x v="6"/>
    <x v="285"/>
    <n v="116.616"/>
    <s v="soggiacenza statica"/>
    <n v="2.4300000000000002"/>
    <n v="114.18600000000001"/>
  </r>
  <r>
    <x v="6"/>
    <x v="59"/>
    <n v="116.616"/>
    <s v="soggiacenza statica"/>
    <n v="2.35"/>
    <n v="114.266000000000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1">
  <r>
    <s v="PV"/>
    <s v="CASATISMA"/>
    <x v="0"/>
    <x v="0"/>
    <n v="75.727999999999994"/>
    <s v="soggiacenza statica"/>
    <n v="8.3000000000000007"/>
    <n v="67.427999999999997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1"/>
    <n v="75.727999999999994"/>
    <s v="soggiacenza statica"/>
    <n v="10.1"/>
    <n v="65.628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2"/>
    <n v="75.727999999999994"/>
    <s v="soggiacenza statica"/>
    <n v="8.8000000000000007"/>
    <n v="66.927999999999997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3"/>
    <n v="75.727999999999994"/>
    <s v="soggiacenza statica"/>
    <n v="10.4"/>
    <n v="65.328000000000003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4"/>
    <n v="75.727999999999994"/>
    <s v="soggiacenza statica"/>
    <n v="10.55"/>
    <n v="65.177999999999997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5"/>
    <n v="75.727999999999994"/>
    <s v="soggiacenza statica"/>
    <n v="10.83"/>
    <n v="64.897999999999996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6"/>
    <n v="75.727999999999994"/>
    <s v="soggiacenza statica"/>
    <n v="10.7"/>
    <n v="65.028000000000006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7"/>
    <n v="75.727999999999994"/>
    <s v="soggiacenza statica"/>
    <n v="12.1"/>
    <n v="63.628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8"/>
    <n v="75.727999999999994"/>
    <s v="soggiacenza statica"/>
    <n v="11.3"/>
    <n v="64.427999999999997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9"/>
    <n v="75.727999999999994"/>
    <s v="soggiacenza statica"/>
    <n v="10.5"/>
    <n v="65.227999999999994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10"/>
    <n v="75.727999999999994"/>
    <s v="soggiacenza statica"/>
    <n v="10.8"/>
    <n v="64.927999999999997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11"/>
    <n v="75.727999999999994"/>
    <s v="soggiacenza statica"/>
    <n v="10.8"/>
    <n v="64.927999999999997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12"/>
    <n v="75.727999999999994"/>
    <s v="soggiacenza statica"/>
    <n v="8.3000000000000007"/>
    <n v="67.427999999999997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13"/>
    <n v="75.727999999999994"/>
    <s v="soggiacenza statica"/>
    <n v="10.4"/>
    <n v="65.328000000000003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14"/>
    <n v="75.727999999999994"/>
    <s v="soggiacenza statica"/>
    <n v="9.1999999999999993"/>
    <n v="66.528000000000006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15"/>
    <n v="75.727999999999994"/>
    <s v="soggiacenza statica"/>
    <n v="10.41"/>
    <n v="65.317999999999998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16"/>
    <n v="75.727999999999994"/>
    <s v="soggiacenza statica"/>
    <n v="8.1999999999999993"/>
    <n v="67.528000000000006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17"/>
    <n v="75.727999999999994"/>
    <s v="soggiacenza statica"/>
    <n v="8.76"/>
    <n v="66.968000000000004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18"/>
    <n v="75.727999999999994"/>
    <s v="soggiacenza statica"/>
    <n v="9.83"/>
    <n v="65.897999999999996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19"/>
    <n v="75.727999999999994"/>
    <s v="soggiacenza statica"/>
    <n v="10.5"/>
    <n v="65.227999999999994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20"/>
    <n v="75.727999999999994"/>
    <s v="soggiacenza statica"/>
    <n v="10.7"/>
    <n v="65.028000000000006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21"/>
    <n v="75.727999999999994"/>
    <s v="soggiacenza statica"/>
    <n v="10.5"/>
    <n v="65.227999999999994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22"/>
    <n v="75.727999999999994"/>
    <s v="soggiacenza statica"/>
    <n v="10.6"/>
    <n v="65.128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23"/>
    <n v="75.727999999999994"/>
    <s v="soggiacenza statica"/>
    <n v="10.83"/>
    <n v="64.897999999999996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24"/>
    <n v="75.727999999999994"/>
    <s v="soggiacenza statica"/>
    <n v="11.21"/>
    <n v="64.518000000000001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25"/>
    <n v="75.727999999999994"/>
    <s v="soggiacenza statica"/>
    <n v="11.4"/>
    <n v="64.328000000000003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26"/>
    <n v="75.727999999999994"/>
    <s v="soggiacenza statica"/>
    <n v="11.58"/>
    <n v="64.147999999999996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27"/>
    <n v="75.727999999999994"/>
    <s v="soggiacenza statica"/>
    <n v="11.75"/>
    <n v="63.978000000000002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28"/>
    <n v="75.727999999999994"/>
    <s v="soggiacenza statica"/>
    <n v="11.74"/>
    <n v="63.988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29"/>
    <n v="75.727999999999994"/>
    <s v="soggiacenza statica"/>
    <n v="11.75"/>
    <n v="63.978000000000002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30"/>
    <n v="75.727999999999994"/>
    <s v="soggiacenza statica"/>
    <n v="11.82"/>
    <n v="63.908000000000001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31"/>
    <n v="75.727999999999994"/>
    <s v="soggiacenza statica"/>
    <n v="11.76"/>
    <n v="63.968000000000004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32"/>
    <n v="75.727999999999994"/>
    <s v="soggiacenza statica"/>
    <n v="11.86"/>
    <n v="63.868000000000002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33"/>
    <n v="75.727999999999994"/>
    <s v="soggiacenza statica"/>
    <n v="11.88"/>
    <n v="63.847999999999999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34"/>
    <n v="75.727999999999994"/>
    <s v="soggiacenza statica"/>
    <n v="11.9"/>
    <n v="63.828000000000003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35"/>
    <n v="75.727999999999994"/>
    <s v="soggiacenza statica"/>
    <n v="12.08"/>
    <n v="63.648000000000003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36"/>
    <n v="75.727999999999994"/>
    <s v="soggiacenza statica"/>
    <n v="12.3"/>
    <n v="63.427999999999997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37"/>
    <n v="75.727999999999994"/>
    <s v="soggiacenza statica"/>
    <n v="12.62"/>
    <n v="63.107999999999997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38"/>
    <n v="75.727999999999994"/>
    <s v="soggiacenza statica"/>
    <n v="12.53"/>
    <n v="63.198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39"/>
    <n v="75.727999999999994"/>
    <s v="soggiacenza statica"/>
    <n v="12.52"/>
    <n v="63.207999999999998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40"/>
    <n v="75.727999999999994"/>
    <s v="soggiacenza statica"/>
    <n v="12.56"/>
    <n v="63.167999999999999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41"/>
    <n v="75.727999999999994"/>
    <s v="soggiacenza statica"/>
    <n v="12.7"/>
    <n v="63.027999999999999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42"/>
    <n v="75.727999999999994"/>
    <s v="soggiacenza statica"/>
    <n v="12.65"/>
    <n v="63.078000000000003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43"/>
    <n v="75.727999999999994"/>
    <s v="soggiacenza statica"/>
    <n v="12.64"/>
    <n v="63.088000000000001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44"/>
    <n v="75.727999999999994"/>
    <s v="soggiacenza statica"/>
    <n v="12.54"/>
    <n v="63.188000000000002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45"/>
    <n v="75.727999999999994"/>
    <s v="soggiacenza statica"/>
    <n v="12.55"/>
    <n v="63.177999999999997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46"/>
    <n v="75.727999999999994"/>
    <s v="soggiacenza statica"/>
    <n v="12.69"/>
    <n v="63.037999999999997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47"/>
    <n v="75.727999999999994"/>
    <s v="soggiacenza statica"/>
    <n v="12.7"/>
    <n v="63.027999999999999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48"/>
    <n v="75.727999999999994"/>
    <s v="soggiacenza statica"/>
    <n v="12.85"/>
    <n v="62.878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49"/>
    <n v="75.727999999999994"/>
    <s v="soggiacenza statica"/>
    <n v="12.83"/>
    <n v="62.898000000000003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50"/>
    <n v="75.727999999999994"/>
    <s v="soggiacenza statica"/>
    <n v="12.65"/>
    <n v="63.078000000000003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51"/>
    <n v="75.727999999999994"/>
    <s v="soggiacenza statica"/>
    <n v="12.77"/>
    <n v="62.957999999999998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52"/>
    <n v="75.727999999999994"/>
    <s v="soggiacenza statica"/>
    <n v="12.8"/>
    <n v="62.927999999999997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53"/>
    <n v="75.727999999999994"/>
    <s v="soggiacenza statica"/>
    <n v="12.78"/>
    <n v="62.948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54"/>
    <n v="75.727999999999994"/>
    <s v="soggiacenza statica"/>
    <n v="12.95"/>
    <n v="62.777999999999999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55"/>
    <n v="75.727999999999994"/>
    <s v="soggiacenza statica"/>
    <n v="13.09"/>
    <n v="62.637999999999998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56"/>
    <n v="75.727999999999994"/>
    <s v="soggiacenza statica"/>
    <n v="13.14"/>
    <n v="62.588000000000001"/>
    <n v="10.649999999999999"/>
    <n v="12.555"/>
    <n v="63.173000000000002"/>
    <n v="65.078000000000003"/>
    <n v="1.9050000000000011"/>
    <n v="60.3155"/>
    <n v="67.935500000000005"/>
    <s v=""/>
  </r>
  <r>
    <s v="PV"/>
    <s v="CASATISMA"/>
    <x v="0"/>
    <x v="57"/>
    <n v="75.727999999999994"/>
    <s v="soggiacenza statica"/>
    <n v="12.18"/>
    <n v="63.548000000000002"/>
    <n v="10.649999999999999"/>
    <n v="12.555"/>
    <n v="63.173000000000002"/>
    <n v="65.078000000000003"/>
    <n v="1.9050000000000011"/>
    <n v="60.3155"/>
    <n v="67.935500000000005"/>
    <s v=""/>
  </r>
  <r>
    <s v="PV"/>
    <s v="CERVESINA"/>
    <x v="1"/>
    <x v="58"/>
    <n v="74.588999999999999"/>
    <s v="soggiacenza statica"/>
    <n v="6.92"/>
    <n v="67.668999999999997"/>
    <n v="4.5599999999999996"/>
    <n v="6.7874999999999996"/>
    <n v="67.801500000000004"/>
    <n v="70.028999999999996"/>
    <n v="2.227499999999992"/>
    <n v="64.460250000000016"/>
    <n v="73.370249999999984"/>
    <s v=""/>
  </r>
  <r>
    <s v="PV"/>
    <s v="CERVESINA"/>
    <x v="1"/>
    <x v="59"/>
    <n v="74.588999999999999"/>
    <s v="soggiacenza statica"/>
    <n v="6.72"/>
    <n v="67.869"/>
    <n v="4.5599999999999996"/>
    <n v="6.7874999999999996"/>
    <n v="67.801500000000004"/>
    <n v="70.028999999999996"/>
    <n v="2.227499999999992"/>
    <n v="64.460250000000016"/>
    <n v="73.370249999999984"/>
    <s v=""/>
  </r>
  <r>
    <s v="PV"/>
    <s v="CERVESINA"/>
    <x v="1"/>
    <x v="60"/>
    <n v="74.588999999999999"/>
    <s v="soggiacenza statica"/>
    <n v="6.45"/>
    <n v="68.138999999999996"/>
    <n v="4.5599999999999996"/>
    <n v="6.7874999999999996"/>
    <n v="67.801500000000004"/>
    <n v="70.028999999999996"/>
    <n v="2.227499999999992"/>
    <n v="64.460250000000016"/>
    <n v="73.370249999999984"/>
    <s v=""/>
  </r>
  <r>
    <s v="PV"/>
    <s v="CERVESINA"/>
    <x v="1"/>
    <x v="61"/>
    <n v="74.588999999999999"/>
    <s v="soggiacenza statica"/>
    <n v="5.65"/>
    <n v="68.938999999999993"/>
    <n v="4.5599999999999996"/>
    <n v="6.7874999999999996"/>
    <n v="67.801500000000004"/>
    <n v="70.028999999999996"/>
    <n v="2.227499999999992"/>
    <n v="64.460250000000016"/>
    <n v="73.370249999999984"/>
    <s v=""/>
  </r>
  <r>
    <s v="PV"/>
    <s v="CERVESINA"/>
    <x v="1"/>
    <x v="62"/>
    <n v="74.588999999999999"/>
    <s v="soggiacenza statica"/>
    <n v="3.9"/>
    <n v="70.688999999999993"/>
    <n v="4.5599999999999996"/>
    <n v="6.7874999999999996"/>
    <n v="67.801500000000004"/>
    <n v="70.028999999999996"/>
    <n v="2.227499999999992"/>
    <n v="64.460250000000016"/>
    <n v="73.370249999999984"/>
    <s v=""/>
  </r>
  <r>
    <s v="PV"/>
    <s v="CERVESINA"/>
    <x v="1"/>
    <x v="63"/>
    <n v="74.588999999999999"/>
    <s v="soggiacenza statica"/>
    <n v="5.0999999999999996"/>
    <n v="69.489000000000004"/>
    <n v="4.5599999999999996"/>
    <n v="6.7874999999999996"/>
    <n v="67.801500000000004"/>
    <n v="70.028999999999996"/>
    <n v="2.227499999999992"/>
    <n v="64.460250000000016"/>
    <n v="73.370249999999984"/>
    <s v=""/>
  </r>
  <r>
    <s v="PV"/>
    <s v="CERVESINA"/>
    <x v="1"/>
    <x v="64"/>
    <n v="74.588999999999999"/>
    <s v="soggiacenza statica"/>
    <n v="4.4000000000000004"/>
    <n v="70.188999999999993"/>
    <n v="4.5599999999999996"/>
    <n v="6.7874999999999996"/>
    <n v="67.801500000000004"/>
    <n v="70.028999999999996"/>
    <n v="2.227499999999992"/>
    <n v="64.460250000000016"/>
    <n v="73.370249999999984"/>
    <s v=""/>
  </r>
  <r>
    <s v="PV"/>
    <s v="CERVESINA"/>
    <x v="1"/>
    <x v="65"/>
    <n v="74.588999999999999"/>
    <s v="soggiacenza statica"/>
    <n v="3.2"/>
    <n v="71.388999999999996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66"/>
    <n v="74.588999999999999"/>
    <s v="soggiacenza statica"/>
    <n v="2.6"/>
    <n v="71.989000000000004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67"/>
    <n v="74.588999999999999"/>
    <s v="soggiacenza statica"/>
    <n v="3.4"/>
    <n v="71.188999999999993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68"/>
    <n v="74.588999999999999"/>
    <s v="soggiacenza statica"/>
    <n v="3.3"/>
    <n v="71.289000000000001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69"/>
    <n v="74.588999999999999"/>
    <s v="soggiacenza statica"/>
    <n v="4.4000000000000004"/>
    <n v="70.188999999999993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70"/>
    <n v="74.588999999999999"/>
    <s v="soggiacenza statica"/>
    <n v="3.9"/>
    <n v="70.688999999999993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6"/>
    <n v="74.588999999999999"/>
    <s v="soggiacenza statica"/>
    <n v="3.8"/>
    <n v="70.789000000000001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71"/>
    <n v="74.588999999999999"/>
    <s v="soggiacenza statica"/>
    <n v="4.8"/>
    <n v="69.789000000000001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72"/>
    <n v="74.588999999999999"/>
    <s v="soggiacenza statica"/>
    <n v="6.1"/>
    <n v="68.489000000000004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8"/>
    <n v="74.588999999999999"/>
    <s v="soggiacenza statica"/>
    <n v="5.6"/>
    <n v="68.989000000000004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73"/>
    <n v="74.588999999999999"/>
    <s v="soggiacenza statica"/>
    <n v="4.3499999999999996"/>
    <n v="70.239000000000004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11"/>
    <n v="74.588999999999999"/>
    <s v="soggiacenza statica"/>
    <n v="4.5999999999999996"/>
    <n v="69.989000000000004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12"/>
    <n v="74.588999999999999"/>
    <s v="soggiacenza statica"/>
    <n v="3.8"/>
    <n v="70.789000000000001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14"/>
    <n v="74.588999999999999"/>
    <s v="soggiacenza statica"/>
    <n v="2.4"/>
    <n v="72.188999999999993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15"/>
    <n v="74.588999999999999"/>
    <s v="soggiacenza statica"/>
    <n v="3.4"/>
    <n v="71.188999999999993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16"/>
    <n v="74.588999999999999"/>
    <s v="soggiacenza statica"/>
    <n v="1.4"/>
    <n v="73.188999999999993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74"/>
    <n v="74.588999999999999"/>
    <s v="soggiacenza statica"/>
    <n v="2.9"/>
    <n v="71.688999999999993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18"/>
    <n v="74.588999999999999"/>
    <s v="soggiacenza statica"/>
    <n v="2.2999999999999998"/>
    <n v="72.289000000000001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75"/>
    <n v="74.588999999999999"/>
    <s v="soggiacenza statica"/>
    <n v="4.3"/>
    <n v="70.289000000000001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76"/>
    <n v="74.588999999999999"/>
    <s v="soggiacenza statica"/>
    <n v="4.5"/>
    <n v="70.088999999999999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77"/>
    <n v="74.588999999999999"/>
    <s v="soggiacenza statica"/>
    <n v="4.4400000000000004"/>
    <n v="70.149000000000001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78"/>
    <n v="74.588999999999999"/>
    <s v="soggiacenza statica"/>
    <n v="4.34"/>
    <n v="70.248999999999995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79"/>
    <n v="74.588999999999999"/>
    <s v="soggiacenza statica"/>
    <n v="4.5599999999999996"/>
    <n v="70.028999999999996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80"/>
    <n v="74.588999999999999"/>
    <s v="soggiacenza statica"/>
    <n v="4.49"/>
    <n v="70.099000000000004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81"/>
    <n v="74.588999999999999"/>
    <s v="soggiacenza statica"/>
    <n v="4.8499999999999996"/>
    <n v="69.739000000000004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82"/>
    <n v="74.588999999999999"/>
    <s v="soggiacenza statica"/>
    <n v="5.24"/>
    <n v="69.349000000000004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83"/>
    <n v="74.588999999999999"/>
    <s v="soggiacenza statica"/>
    <n v="5.45"/>
    <n v="69.138999999999996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84"/>
    <n v="74.588999999999999"/>
    <s v="soggiacenza statica"/>
    <n v="5.64"/>
    <n v="68.948999999999998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28"/>
    <n v="74.588999999999999"/>
    <s v="soggiacenza statica"/>
    <n v="5.75"/>
    <n v="68.838999999999999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85"/>
    <n v="74.588999999999999"/>
    <s v="soggiacenza statica"/>
    <n v="5.78"/>
    <n v="68.808999999999997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86"/>
    <n v="74.588999999999999"/>
    <s v="soggiacenza statica"/>
    <n v="5.79"/>
    <n v="68.799000000000007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87"/>
    <n v="74.588999999999999"/>
    <s v="soggiacenza statica"/>
    <n v="5.88"/>
    <n v="68.709000000000003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88"/>
    <n v="74.588999999999999"/>
    <s v="soggiacenza statica"/>
    <n v="5.8"/>
    <n v="68.789000000000001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89"/>
    <n v="74.588999999999999"/>
    <s v="soggiacenza statica"/>
    <n v="5.9"/>
    <n v="68.688999999999993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34"/>
    <n v="74.588999999999999"/>
    <s v="soggiacenza statica"/>
    <n v="5.93"/>
    <n v="68.659000000000006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90"/>
    <n v="74.588999999999999"/>
    <s v="soggiacenza statica"/>
    <n v="5.93"/>
    <n v="68.659000000000006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91"/>
    <n v="74.588999999999999"/>
    <s v="soggiacenza statica"/>
    <n v="6.28"/>
    <n v="68.308999999999997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92"/>
    <n v="74.588999999999999"/>
    <s v="soggiacenza statica"/>
    <n v="6.58"/>
    <n v="68.009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93"/>
    <n v="74.588999999999999"/>
    <s v="soggiacenza statica"/>
    <n v="6.75"/>
    <n v="67.838999999999999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94"/>
    <n v="74.588999999999999"/>
    <s v="soggiacenza statica"/>
    <n v="6.89"/>
    <n v="67.698999999999998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95"/>
    <n v="74.588999999999999"/>
    <s v="soggiacenza statica"/>
    <n v="7.03"/>
    <n v="67.558999999999997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96"/>
    <n v="74.588999999999999"/>
    <s v="soggiacenza statica"/>
    <n v="6.95"/>
    <n v="67.638999999999996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97"/>
    <n v="74.588999999999999"/>
    <s v="soggiacenza statica"/>
    <n v="7.21"/>
    <n v="67.379000000000005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98"/>
    <n v="74.588999999999999"/>
    <s v="soggiacenza statica"/>
    <n v="6.93"/>
    <n v="67.659000000000006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99"/>
    <n v="74.588999999999999"/>
    <s v="soggiacenza statica"/>
    <n v="7.18"/>
    <n v="67.409000000000006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100"/>
    <n v="74.588999999999999"/>
    <s v="soggiacenza statica"/>
    <n v="7.02"/>
    <n v="67.569000000000003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101"/>
    <n v="74.588999999999999"/>
    <s v="soggiacenza statica"/>
    <n v="6.77"/>
    <n v="67.819000000000003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102"/>
    <n v="74.588999999999999"/>
    <s v="soggiacenza statica"/>
    <n v="6.59"/>
    <n v="67.998999999999995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46"/>
    <n v="74.588999999999999"/>
    <s v="soggiacenza statica"/>
    <n v="6.75"/>
    <n v="67.838999999999999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103"/>
    <n v="74.588999999999999"/>
    <s v="soggiacenza statica"/>
    <n v="6.62"/>
    <n v="67.968999999999994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104"/>
    <n v="74.588999999999999"/>
    <s v="soggiacenza statica"/>
    <n v="6.72"/>
    <n v="67.869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48"/>
    <n v="74.588999999999999"/>
    <s v="soggiacenza statica"/>
    <n v="6.78"/>
    <n v="67.808999999999997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105"/>
    <n v="74.588999999999999"/>
    <s v="soggiacenza statica"/>
    <n v="6.87"/>
    <n v="67.718999999999994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106"/>
    <n v="74.588999999999999"/>
    <s v="soggiacenza statica"/>
    <n v="6.77"/>
    <n v="67.819000000000003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107"/>
    <n v="74.588999999999999"/>
    <s v="soggiacenza statica"/>
    <n v="6.78"/>
    <n v="67.808999999999997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108"/>
    <n v="74.588999999999999"/>
    <s v="soggiacenza statica"/>
    <n v="6.79"/>
    <n v="67.799000000000007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109"/>
    <n v="74.588999999999999"/>
    <s v="soggiacenza statica"/>
    <n v="6.63"/>
    <n v="67.959000000000003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110"/>
    <n v="74.588999999999999"/>
    <s v="soggiacenza statica"/>
    <n v="6.67"/>
    <n v="67.918999999999997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53"/>
    <n v="74.588999999999999"/>
    <s v="soggiacenza statica"/>
    <n v="6.71"/>
    <n v="67.879000000000005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111"/>
    <n v="74.588999999999999"/>
    <s v="soggiacenza statica"/>
    <n v="6.44"/>
    <n v="68.149000000000001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112"/>
    <n v="74.588999999999999"/>
    <s v="soggiacenza statica"/>
    <n v="6.84"/>
    <n v="67.748999999999995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113"/>
    <n v="74.588999999999999"/>
    <s v="soggiacenza statica"/>
    <n v="7.04"/>
    <n v="67.549000000000007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114"/>
    <n v="74.588999999999999"/>
    <s v="soggiacenza statica"/>
    <n v="7.1"/>
    <n v="67.489000000000004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56"/>
    <n v="74.588999999999999"/>
    <s v="soggiacenza statica"/>
    <n v="7.15"/>
    <n v="67.438999999999993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115"/>
    <n v="74.588999999999999"/>
    <s v="soggiacenza statica"/>
    <n v="6.94"/>
    <n v="67.649000000000001"/>
    <n v="4.5599999999999996"/>
    <n v="6.7874999999999996"/>
    <n v="67.801500000000004"/>
    <n v="70.028999999999996"/>
    <n v="1.9050000000000011"/>
    <n v="60.3155"/>
    <n v="67.935500000000005"/>
    <s v=""/>
  </r>
  <r>
    <s v="PV"/>
    <s v="CERVESINA"/>
    <x v="1"/>
    <x v="116"/>
    <n v="74.588999999999999"/>
    <s v="soggiacenza statica"/>
    <n v="6.05"/>
    <n v="68.539000000000001"/>
    <n v="4.5599999999999996"/>
    <n v="6.7874999999999996"/>
    <n v="67.801500000000004"/>
    <n v="70.028999999999996"/>
    <n v="1.9050000000000011"/>
    <n v="60.3155"/>
    <n v="67.935500000000005"/>
    <s v=""/>
  </r>
  <r>
    <s v="PV"/>
    <s v="CIGOGNOLA"/>
    <x v="2"/>
    <x v="117"/>
    <n v="107.259"/>
    <s v="soggiacenza statica"/>
    <n v="2.4500000000000002"/>
    <n v="104.809"/>
    <n v="2.585"/>
    <n v="4.5"/>
    <n v="102.759"/>
    <n v="104.67400000000001"/>
    <n v="1.9150000000000063"/>
    <n v="99.886499999999984"/>
    <n v="107.54650000000001"/>
    <s v=""/>
  </r>
  <r>
    <s v="PV"/>
    <s v="CIGOGNOLA"/>
    <x v="2"/>
    <x v="118"/>
    <n v="107.259"/>
    <s v="soggiacenza statica"/>
    <n v="2.5299999999999998"/>
    <n v="104.729"/>
    <n v="2.585"/>
    <n v="4.5"/>
    <n v="102.759"/>
    <n v="104.67400000000001"/>
    <n v="1.9150000000000063"/>
    <n v="99.886499999999984"/>
    <n v="107.54650000000001"/>
    <s v=""/>
  </r>
  <r>
    <s v="PV"/>
    <s v="CIGOGNOLA"/>
    <x v="2"/>
    <x v="119"/>
    <n v="107.259"/>
    <s v="soggiacenza statica"/>
    <n v="2.68"/>
    <n v="104.57899999999999"/>
    <n v="2.585"/>
    <n v="4.5"/>
    <n v="102.759"/>
    <n v="104.67400000000001"/>
    <n v="1.9150000000000063"/>
    <n v="99.886499999999984"/>
    <n v="107.54650000000001"/>
    <s v=""/>
  </r>
  <r>
    <s v="PV"/>
    <s v="CIGOGNOLA"/>
    <x v="2"/>
    <x v="120"/>
    <n v="107.259"/>
    <s v="soggiacenza statica"/>
    <n v="3.15"/>
    <n v="104.10899999999999"/>
    <n v="2.585"/>
    <n v="4.5"/>
    <n v="102.759"/>
    <n v="104.67400000000001"/>
    <n v="1.9150000000000063"/>
    <n v="99.886499999999984"/>
    <n v="107.54650000000001"/>
    <s v=""/>
  </r>
  <r>
    <s v="PV"/>
    <s v="CIGOGNOLA"/>
    <x v="2"/>
    <x v="121"/>
    <n v="107.259"/>
    <s v="soggiacenza statica"/>
    <n v="2.78"/>
    <n v="104.479"/>
    <n v="2.585"/>
    <n v="4.5"/>
    <n v="102.759"/>
    <n v="104.67400000000001"/>
    <n v="1.9150000000000063"/>
    <n v="99.886499999999984"/>
    <n v="107.54650000000001"/>
    <s v=""/>
  </r>
  <r>
    <s v="PV"/>
    <s v="CIGOGNOLA"/>
    <x v="2"/>
    <x v="122"/>
    <n v="107.259"/>
    <s v="soggiacenza statica"/>
    <n v="3.63"/>
    <n v="103.629"/>
    <n v="2.585"/>
    <n v="4.5"/>
    <n v="102.759"/>
    <n v="104.67400000000001"/>
    <n v="1.9150000000000063"/>
    <n v="99.886499999999984"/>
    <n v="107.54650000000001"/>
    <s v=""/>
  </r>
  <r>
    <s v="PV"/>
    <s v="CIGOGNOLA"/>
    <x v="2"/>
    <x v="123"/>
    <n v="107.259"/>
    <s v="soggiacenza statica"/>
    <n v="5.28"/>
    <n v="101.979"/>
    <n v="2.585"/>
    <n v="4.5"/>
    <n v="102.759"/>
    <n v="104.67400000000001"/>
    <n v="1.9150000000000063"/>
    <n v="99.886499999999984"/>
    <n v="107.54650000000001"/>
    <s v=""/>
  </r>
  <r>
    <s v="PV"/>
    <s v="CIGOGNOLA"/>
    <x v="2"/>
    <x v="124"/>
    <n v="107.259"/>
    <s v="soggiacenza statica"/>
    <n v="5.55"/>
    <n v="101.709"/>
    <n v="2.585"/>
    <n v="4.5"/>
    <n v="102.759"/>
    <n v="104.67400000000001"/>
    <n v="1.9150000000000063"/>
    <n v="99.886499999999984"/>
    <n v="107.54650000000001"/>
    <s v=""/>
  </r>
  <r>
    <s v="PV"/>
    <s v="CIGOGNOLA"/>
    <x v="2"/>
    <x v="125"/>
    <n v="107.259"/>
    <s v="soggiacenza statica"/>
    <n v="5.45"/>
    <n v="101.809"/>
    <n v="2.585"/>
    <n v="4.5"/>
    <n v="102.759"/>
    <n v="104.67400000000001"/>
    <n v="1.9150000000000063"/>
    <n v="99.886499999999984"/>
    <n v="107.54650000000001"/>
    <s v=""/>
  </r>
  <r>
    <s v="PV"/>
    <s v="CIGOGNOLA"/>
    <x v="2"/>
    <x v="126"/>
    <n v="107.259"/>
    <s v="soggiacenza statica"/>
    <n v="2.85"/>
    <n v="104.40900000000001"/>
    <n v="2.585"/>
    <n v="4.5"/>
    <n v="102.759"/>
    <n v="104.67400000000001"/>
    <n v="1.9150000000000063"/>
    <n v="99.886499999999984"/>
    <n v="107.54650000000001"/>
    <s v=""/>
  </r>
  <r>
    <s v="PV"/>
    <s v="CIGOGNOLA"/>
    <x v="2"/>
    <x v="127"/>
    <n v="107.259"/>
    <s v="soggiacenza statica"/>
    <n v="5.35"/>
    <n v="101.90900000000001"/>
    <n v="2.585"/>
    <n v="4.5"/>
    <n v="102.759"/>
    <n v="104.67400000000001"/>
    <n v="1.9150000000000063"/>
    <n v="99.886499999999984"/>
    <n v="107.54650000000001"/>
    <s v=""/>
  </r>
  <r>
    <s v="PV"/>
    <s v="CIGOGNOLA"/>
    <x v="2"/>
    <x v="128"/>
    <n v="107.259"/>
    <s v="soggiacenza statica"/>
    <n v="2.4300000000000002"/>
    <n v="104.82899999999999"/>
    <n v="2.585"/>
    <n v="4.5"/>
    <n v="102.759"/>
    <n v="104.67400000000001"/>
    <n v="1.9150000000000063"/>
    <n v="99.886499999999984"/>
    <n v="107.54650000000001"/>
    <s v=""/>
  </r>
  <r>
    <s v="PV"/>
    <s v="CIGOGNOLA"/>
    <x v="2"/>
    <x v="129"/>
    <n v="107.259"/>
    <s v="soggiacenza statica"/>
    <n v="2.37"/>
    <n v="104.889"/>
    <n v="2.585"/>
    <n v="4.5"/>
    <n v="102.759"/>
    <n v="104.67400000000001"/>
    <n v="1.9150000000000063"/>
    <n v="99.886499999999984"/>
    <n v="107.54650000000001"/>
    <s v=""/>
  </r>
  <r>
    <s v="PV"/>
    <s v="CIGOGNOLA"/>
    <x v="2"/>
    <x v="130"/>
    <n v="107.259"/>
    <s v="soggiacenza statica"/>
    <n v="2.95"/>
    <n v="104.309"/>
    <n v="2.585"/>
    <n v="4.5"/>
    <n v="102.759"/>
    <n v="104.67400000000001"/>
    <n v="1.9150000000000063"/>
    <n v="99.886499999999984"/>
    <n v="107.54650000000001"/>
    <s v=""/>
  </r>
  <r>
    <s v="PV"/>
    <s v="CIGOGNOLA"/>
    <x v="2"/>
    <x v="131"/>
    <n v="107.259"/>
    <s v="soggiacenza statica"/>
    <n v="2.37"/>
    <n v="104.889"/>
    <n v="2.585"/>
    <n v="4.5"/>
    <n v="102.759"/>
    <n v="104.67400000000001"/>
    <n v="1.9150000000000063"/>
    <n v="99.886499999999984"/>
    <n v="107.54650000000001"/>
    <s v=""/>
  </r>
  <r>
    <s v="PV"/>
    <s v="CIGOGNOLA"/>
    <x v="2"/>
    <x v="132"/>
    <n v="107.259"/>
    <s v="soggiacenza statica"/>
    <n v="2.58"/>
    <n v="104.679"/>
    <n v="2.585"/>
    <n v="4.5"/>
    <n v="102.759"/>
    <n v="104.67400000000001"/>
    <n v="1.9150000000000063"/>
    <n v="99.886499999999984"/>
    <n v="107.54650000000001"/>
    <s v=""/>
  </r>
  <r>
    <s v="PV"/>
    <s v="CIGOGNOLA"/>
    <x v="2"/>
    <x v="133"/>
    <n v="107.259"/>
    <s v="soggiacenza statica"/>
    <n v="2.82"/>
    <n v="104.43899999999999"/>
    <n v="2.585"/>
    <n v="4.5"/>
    <n v="102.759"/>
    <n v="104.67400000000001"/>
    <n v="1.9150000000000063"/>
    <n v="99.886499999999984"/>
    <n v="107.54650000000001"/>
    <s v=""/>
  </r>
  <r>
    <s v="PV"/>
    <s v="CIGOGNOLA"/>
    <x v="2"/>
    <x v="134"/>
    <n v="107.259"/>
    <s v="soggiacenza statica"/>
    <n v="3.25"/>
    <n v="104.009"/>
    <n v="2.585"/>
    <n v="4.5"/>
    <n v="102.759"/>
    <n v="104.67400000000001"/>
    <n v="1.9150000000000063"/>
    <n v="99.886499999999984"/>
    <n v="107.54650000000001"/>
    <s v=""/>
  </r>
  <r>
    <s v="PV"/>
    <s v="CIGOGNOLA"/>
    <x v="2"/>
    <x v="135"/>
    <n v="107.259"/>
    <s v="soggiacenza statica"/>
    <n v="4.25"/>
    <n v="103.009"/>
    <n v="2.585"/>
    <n v="4.5"/>
    <n v="102.759"/>
    <n v="104.67400000000001"/>
    <n v="1.9150000000000063"/>
    <n v="99.886499999999984"/>
    <n v="107.54650000000001"/>
    <s v=""/>
  </r>
  <r>
    <s v="PV"/>
    <s v="CIGOGNOLA"/>
    <x v="2"/>
    <x v="136"/>
    <n v="107.259"/>
    <s v="soggiacenza statica"/>
    <n v="4.55"/>
    <n v="102.709"/>
    <n v="2.585"/>
    <n v="4.5"/>
    <n v="102.759"/>
    <n v="104.67400000000001"/>
    <n v="1.9150000000000063"/>
    <n v="99.886499999999984"/>
    <n v="107.54650000000001"/>
    <s v=""/>
  </r>
  <r>
    <s v="PV"/>
    <s v="CIGOGNOLA"/>
    <x v="2"/>
    <x v="137"/>
    <n v="107.259"/>
    <s v="soggiacenza statica"/>
    <n v="2.38"/>
    <n v="104.879"/>
    <n v="2.585"/>
    <n v="4.5"/>
    <n v="102.759"/>
    <n v="104.67400000000001"/>
    <n v="1.9150000000000063"/>
    <n v="99.886499999999984"/>
    <n v="107.54650000000001"/>
    <s v=""/>
  </r>
  <r>
    <s v="PV"/>
    <s v="CIGOGNOLA"/>
    <x v="2"/>
    <x v="138"/>
    <n v="107.259"/>
    <s v="soggiacenza statica"/>
    <n v="2.06"/>
    <n v="105.199"/>
    <n v="2.585"/>
    <n v="4.5"/>
    <n v="102.759"/>
    <n v="104.67400000000001"/>
    <n v="1.9150000000000063"/>
    <n v="99.886499999999984"/>
    <n v="107.54650000000001"/>
    <s v=""/>
  </r>
  <r>
    <s v="PV"/>
    <s v="CIGOGNOLA"/>
    <x v="2"/>
    <x v="139"/>
    <n v="107.259"/>
    <s v="soggiacenza statica"/>
    <n v="2.44"/>
    <n v="104.819"/>
    <n v="2.585"/>
    <n v="4.5"/>
    <n v="102.759"/>
    <n v="104.67400000000001"/>
    <n v="1.9050000000000011"/>
    <n v="60.3155"/>
    <n v="67.935500000000005"/>
    <s v=""/>
  </r>
  <r>
    <s v="PV"/>
    <s v="CIGOGNOLA"/>
    <x v="2"/>
    <x v="140"/>
    <n v="107.259"/>
    <s v="soggiacenza statica"/>
    <n v="2.67"/>
    <n v="104.589"/>
    <n v="2.585"/>
    <n v="4.5"/>
    <n v="102.759"/>
    <n v="104.67400000000001"/>
    <n v="1.9050000000000011"/>
    <n v="60.3155"/>
    <n v="67.935500000000005"/>
    <s v=""/>
  </r>
  <r>
    <s v="PV"/>
    <s v="CIGOGNOLA"/>
    <x v="2"/>
    <x v="141"/>
    <n v="107.259"/>
    <s v="soggiacenza statica"/>
    <n v="2.58"/>
    <n v="104.679"/>
    <n v="2.585"/>
    <n v="4.5"/>
    <n v="102.759"/>
    <n v="104.67400000000001"/>
    <n v="1.9050000000000011"/>
    <n v="60.3155"/>
    <n v="67.935500000000005"/>
    <s v=""/>
  </r>
  <r>
    <s v="PV"/>
    <s v="CIGOGNOLA"/>
    <x v="2"/>
    <x v="142"/>
    <n v="107.259"/>
    <s v="soggiacenza statica"/>
    <n v="2.5"/>
    <n v="104.759"/>
    <n v="2.585"/>
    <n v="4.5"/>
    <n v="102.759"/>
    <n v="104.67400000000001"/>
    <n v="1.9050000000000011"/>
    <n v="60.3155"/>
    <n v="67.935500000000005"/>
    <s v=""/>
  </r>
  <r>
    <s v="PV"/>
    <s v="CIGOGNOLA"/>
    <x v="2"/>
    <x v="143"/>
    <n v="107.259"/>
    <s v="soggiacenza statica"/>
    <n v="2.8"/>
    <n v="104.459"/>
    <n v="2.585"/>
    <n v="4.5"/>
    <n v="102.759"/>
    <n v="104.67400000000001"/>
    <n v="1.9050000000000011"/>
    <n v="60.3155"/>
    <n v="67.935500000000005"/>
    <s v=""/>
  </r>
  <r>
    <s v="PV"/>
    <s v="CIGOGNOLA"/>
    <x v="2"/>
    <x v="144"/>
    <n v="107.259"/>
    <s v="soggiacenza statica"/>
    <n v="2.29"/>
    <n v="104.96899999999999"/>
    <n v="2.585"/>
    <n v="4.5"/>
    <n v="102.759"/>
    <n v="104.67400000000001"/>
    <n v="1.9050000000000011"/>
    <n v="60.3155"/>
    <n v="67.935500000000005"/>
    <s v=""/>
  </r>
  <r>
    <s v="PV"/>
    <s v="CIGOGNOLA"/>
    <x v="2"/>
    <x v="145"/>
    <n v="107.259"/>
    <s v="soggiacenza statica"/>
    <n v="2.83"/>
    <n v="104.429"/>
    <n v="2.585"/>
    <n v="4.5"/>
    <n v="102.759"/>
    <n v="104.67400000000001"/>
    <n v="1.9050000000000011"/>
    <n v="60.3155"/>
    <n v="67.935500000000005"/>
    <s v=""/>
  </r>
  <r>
    <s v="PV"/>
    <s v="CIGOGNOLA"/>
    <x v="2"/>
    <x v="146"/>
    <n v="107.259"/>
    <s v="soggiacenza statica"/>
    <n v="3.08"/>
    <n v="104.179"/>
    <n v="2.585"/>
    <n v="4.5"/>
    <n v="102.759"/>
    <n v="104.67400000000001"/>
    <n v="1.9050000000000011"/>
    <n v="60.3155"/>
    <n v="67.935500000000005"/>
    <s v=""/>
  </r>
  <r>
    <s v="PV"/>
    <s v="CIGOGNOLA"/>
    <x v="2"/>
    <x v="147"/>
    <n v="107.259"/>
    <s v="soggiacenza statica"/>
    <n v="4.92"/>
    <n v="102.339"/>
    <n v="2.585"/>
    <n v="4.5"/>
    <n v="102.759"/>
    <n v="104.67400000000001"/>
    <n v="1.9050000000000011"/>
    <n v="60.3155"/>
    <n v="67.935500000000005"/>
    <s v=""/>
  </r>
  <r>
    <s v="PV"/>
    <s v="CIGOGNOLA"/>
    <x v="2"/>
    <x v="148"/>
    <n v="107.259"/>
    <s v="soggiacenza statica"/>
    <n v="5.53"/>
    <n v="101.729"/>
    <n v="2.585"/>
    <n v="4.5"/>
    <n v="102.759"/>
    <n v="104.67400000000001"/>
    <n v="1.9050000000000011"/>
    <n v="60.3155"/>
    <n v="67.935500000000005"/>
    <s v=""/>
  </r>
  <r>
    <s v="PV"/>
    <s v="CIGOGNOLA"/>
    <x v="2"/>
    <x v="149"/>
    <n v="107.259"/>
    <s v="soggiacenza statica"/>
    <n v="4.04"/>
    <n v="103.21899999999999"/>
    <n v="2.585"/>
    <n v="4.5"/>
    <n v="102.759"/>
    <n v="104.67400000000001"/>
    <n v="1.9050000000000011"/>
    <n v="60.3155"/>
    <n v="67.935500000000005"/>
    <s v=""/>
  </r>
  <r>
    <s v="PV"/>
    <s v="CIGOGNOLA"/>
    <x v="2"/>
    <x v="150"/>
    <n v="107.259"/>
    <s v="soggiacenza statica"/>
    <n v="2.8"/>
    <n v="104.459"/>
    <n v="2.585"/>
    <n v="4.5"/>
    <n v="102.759"/>
    <n v="104.67400000000001"/>
    <n v="1.9050000000000011"/>
    <n v="60.3155"/>
    <n v="67.935500000000005"/>
    <s v=""/>
  </r>
  <r>
    <s v="PV"/>
    <s v="CIGOGNOLA"/>
    <x v="2"/>
    <x v="151"/>
    <n v="107.259"/>
    <s v="soggiacenza statica"/>
    <n v="3.28"/>
    <n v="103.979"/>
    <n v="2.585"/>
    <n v="4.5"/>
    <n v="102.759"/>
    <n v="104.67400000000001"/>
    <n v="1.9050000000000011"/>
    <n v="60.3155"/>
    <n v="67.935500000000005"/>
    <s v=""/>
  </r>
  <r>
    <s v="PV"/>
    <s v="CIGOGNOLA"/>
    <x v="2"/>
    <x v="152"/>
    <n v="107.259"/>
    <s v="soggiacenza statica"/>
    <n v="2.72"/>
    <n v="104.539"/>
    <n v="2.585"/>
    <n v="4.5"/>
    <n v="102.759"/>
    <n v="104.67400000000001"/>
    <n v="1.9050000000000011"/>
    <n v="60.3155"/>
    <n v="67.935500000000005"/>
    <s v=""/>
  </r>
  <r>
    <s v="PV"/>
    <s v="CIGOGNOLA"/>
    <x v="2"/>
    <x v="153"/>
    <n v="107.259"/>
    <s v="soggiacenza statica"/>
    <n v="2.67"/>
    <n v="104.589"/>
    <n v="2.585"/>
    <n v="4.5"/>
    <n v="102.759"/>
    <n v="104.67400000000001"/>
    <n v="1.9050000000000011"/>
    <n v="60.3155"/>
    <n v="67.935500000000005"/>
    <s v=""/>
  </r>
  <r>
    <s v="PV"/>
    <s v="CIGOGNOLA"/>
    <x v="2"/>
    <x v="154"/>
    <n v="107.259"/>
    <s v="soggiacenza statica"/>
    <n v="2.8"/>
    <n v="104.459"/>
    <n v="2.585"/>
    <n v="4.5"/>
    <n v="102.759"/>
    <n v="104.67400000000001"/>
    <n v="1.9050000000000011"/>
    <n v="60.3155"/>
    <n v="67.935500000000005"/>
    <s v=""/>
  </r>
  <r>
    <s v="PV"/>
    <s v="CIGOGNOLA"/>
    <x v="2"/>
    <x v="155"/>
    <n v="107.259"/>
    <s v="soggiacenza statica"/>
    <n v="2.7"/>
    <n v="104.559"/>
    <n v="2.585"/>
    <n v="4.5"/>
    <n v="102.759"/>
    <n v="104.67400000000001"/>
    <n v="1.9050000000000011"/>
    <n v="60.3155"/>
    <n v="67.935500000000005"/>
    <s v=""/>
  </r>
  <r>
    <s v="PV"/>
    <s v="CIGOGNOLA"/>
    <x v="2"/>
    <x v="156"/>
    <n v="107.259"/>
    <s v="soggiacenza statica"/>
    <n v="3.14"/>
    <n v="104.119"/>
    <n v="2.585"/>
    <n v="4.5"/>
    <n v="102.759"/>
    <n v="104.67400000000001"/>
    <n v="1.9050000000000011"/>
    <n v="60.3155"/>
    <n v="67.935500000000005"/>
    <s v=""/>
  </r>
  <r>
    <s v="PV"/>
    <s v="CIGOGNOLA"/>
    <x v="2"/>
    <x v="157"/>
    <n v="107.259"/>
    <s v="soggiacenza statica"/>
    <n v="2.94"/>
    <n v="104.319"/>
    <n v="2.585"/>
    <n v="4.5"/>
    <n v="102.759"/>
    <n v="104.67400000000001"/>
    <n v="1.9050000000000011"/>
    <n v="60.3155"/>
    <n v="67.935500000000005"/>
    <s v=""/>
  </r>
  <r>
    <s v="PV"/>
    <s v="CIGOGNOLA"/>
    <x v="2"/>
    <x v="158"/>
    <n v="107.259"/>
    <s v="soggiacenza statica"/>
    <n v="5.6"/>
    <n v="101.65900000000001"/>
    <n v="2.585"/>
    <n v="4.5"/>
    <n v="102.759"/>
    <n v="104.67400000000001"/>
    <n v="1.9050000000000011"/>
    <n v="60.3155"/>
    <n v="67.935500000000005"/>
    <s v=""/>
  </r>
  <r>
    <s v="PV"/>
    <s v="CIGOGNOLA"/>
    <x v="2"/>
    <x v="159"/>
    <n v="107.259"/>
    <s v="soggiacenza statica"/>
    <n v="5.38"/>
    <n v="101.879"/>
    <n v="2.585"/>
    <n v="4.5"/>
    <n v="102.759"/>
    <n v="104.67400000000001"/>
    <n v="1.9050000000000011"/>
    <n v="60.3155"/>
    <n v="67.935500000000005"/>
    <s v=""/>
  </r>
  <r>
    <s v="PV"/>
    <s v="CIGOGNOLA"/>
    <x v="2"/>
    <x v="160"/>
    <n v="107.259"/>
    <s v="soggiacenza statica"/>
    <n v="5.45"/>
    <n v="101.809"/>
    <n v="2.585"/>
    <n v="4.5"/>
    <n v="102.759"/>
    <n v="104.67400000000001"/>
    <n v="1.9050000000000011"/>
    <n v="60.3155"/>
    <n v="67.935500000000005"/>
    <s v=""/>
  </r>
  <r>
    <s v="PV"/>
    <s v="CIGOGNOLA"/>
    <x v="2"/>
    <x v="161"/>
    <n v="107.259"/>
    <s v="soggiacenza statica"/>
    <n v="2.5"/>
    <n v="104.759"/>
    <n v="2.585"/>
    <n v="4.5"/>
    <n v="102.759"/>
    <n v="104.67400000000001"/>
    <n v="1.9050000000000011"/>
    <n v="60.3155"/>
    <n v="67.935500000000005"/>
    <s v=""/>
  </r>
  <r>
    <s v="PV"/>
    <s v="CIGOGNOLA"/>
    <x v="2"/>
    <x v="162"/>
    <n v="107.259"/>
    <s v="soggiacenza statica"/>
    <n v="2.38"/>
    <n v="104.879"/>
    <n v="2.585"/>
    <n v="4.5"/>
    <n v="102.759"/>
    <n v="104.67400000000001"/>
    <n v="1.9050000000000011"/>
    <n v="60.3155"/>
    <n v="67.935500000000005"/>
    <s v=""/>
  </r>
  <r>
    <s v="PV"/>
    <s v="CIGOGNOLA"/>
    <x v="2"/>
    <x v="163"/>
    <n v="107.259"/>
    <s v="soggiacenza statica"/>
    <n v="2.57"/>
    <n v="104.68899999999999"/>
    <n v="2.585"/>
    <n v="4.5"/>
    <n v="102.759"/>
    <n v="104.67400000000001"/>
    <n v="1.9050000000000011"/>
    <n v="60.3155"/>
    <n v="67.935500000000005"/>
    <s v=""/>
  </r>
  <r>
    <s v="PV"/>
    <s v="CIGOGNOLA"/>
    <x v="2"/>
    <x v="164"/>
    <n v="107.259"/>
    <s v="soggiacenza statica"/>
    <n v="2.2999999999999998"/>
    <n v="104.959"/>
    <n v="2.585"/>
    <n v="4.5"/>
    <n v="102.759"/>
    <n v="104.67400000000001"/>
    <n v="1.9050000000000011"/>
    <n v="60.3155"/>
    <n v="67.935500000000005"/>
    <s v=""/>
  </r>
  <r>
    <s v="PV"/>
    <s v="CIGOGNOLA"/>
    <x v="2"/>
    <x v="165"/>
    <n v="107.259"/>
    <s v="soggiacenza statica"/>
    <n v="2"/>
    <n v="105.259"/>
    <n v="2.585"/>
    <n v="4.5"/>
    <n v="102.759"/>
    <n v="104.67400000000001"/>
    <n v="1.9050000000000011"/>
    <n v="60.3155"/>
    <n v="67.935500000000005"/>
    <s v=""/>
  </r>
  <r>
    <s v="PV"/>
    <s v="CIGOGNOLA"/>
    <x v="2"/>
    <x v="166"/>
    <n v="107.259"/>
    <s v="soggiacenza statica"/>
    <n v="1.95"/>
    <n v="105.309"/>
    <n v="2.585"/>
    <n v="4.5"/>
    <n v="102.759"/>
    <n v="104.67400000000001"/>
    <n v="1.9050000000000011"/>
    <n v="60.3155"/>
    <n v="67.935500000000005"/>
    <s v=""/>
  </r>
  <r>
    <s v="PV"/>
    <s v="CIGOGNOLA"/>
    <x v="2"/>
    <x v="167"/>
    <n v="107.259"/>
    <s v="soggiacenza statica"/>
    <n v="2.2400000000000002"/>
    <n v="105.01900000000001"/>
    <n v="2.585"/>
    <n v="4.5"/>
    <n v="102.759"/>
    <n v="104.67400000000001"/>
    <n v="1.9050000000000011"/>
    <n v="60.3155"/>
    <n v="67.935500000000005"/>
    <s v=""/>
  </r>
  <r>
    <s v="PV"/>
    <s v="CIGOGNOLA"/>
    <x v="2"/>
    <x v="168"/>
    <n v="107.259"/>
    <s v="soggiacenza statica"/>
    <n v="2.4500000000000002"/>
    <n v="104.809"/>
    <n v="2.585"/>
    <n v="4.5"/>
    <n v="102.759"/>
    <n v="104.67400000000001"/>
    <n v="1.9050000000000011"/>
    <n v="60.3155"/>
    <n v="67.935500000000005"/>
    <s v=""/>
  </r>
  <r>
    <s v="PV"/>
    <s v="CIGOGNOLA"/>
    <x v="2"/>
    <x v="169"/>
    <n v="107.259"/>
    <s v="soggiacenza statica"/>
    <n v="2.65"/>
    <n v="104.60899999999999"/>
    <n v="2.585"/>
    <n v="4.5"/>
    <n v="102.759"/>
    <n v="104.67400000000001"/>
    <n v="1.9050000000000011"/>
    <n v="60.3155"/>
    <n v="67.935500000000005"/>
    <s v=""/>
  </r>
  <r>
    <s v="PV"/>
    <s v="CIGOGNOLA"/>
    <x v="2"/>
    <x v="73"/>
    <n v="107.259"/>
    <s v="soggiacenza statica"/>
    <n v="3.86"/>
    <n v="103.399"/>
    <n v="2.585"/>
    <n v="4.5"/>
    <n v="102.759"/>
    <n v="104.67400000000001"/>
    <n v="1.9050000000000011"/>
    <n v="60.3155"/>
    <n v="67.935500000000005"/>
    <s v=""/>
  </r>
  <r>
    <s v="PV"/>
    <s v="CIGOGNOLA"/>
    <x v="2"/>
    <x v="170"/>
    <n v="107.259"/>
    <s v="soggiacenza statica"/>
    <n v="4.3499999999999996"/>
    <n v="102.90900000000001"/>
    <n v="2.585"/>
    <n v="4.5"/>
    <n v="102.759"/>
    <n v="104.67400000000001"/>
    <n v="1.9050000000000011"/>
    <n v="60.3155"/>
    <n v="67.935500000000005"/>
    <s v=""/>
  </r>
  <r>
    <s v="PV"/>
    <s v="CIGOGNOLA"/>
    <x v="2"/>
    <x v="171"/>
    <n v="107.259"/>
    <s v="soggiacenza statica"/>
    <n v="3.21"/>
    <n v="104.04900000000001"/>
    <n v="2.585"/>
    <n v="4.5"/>
    <n v="102.759"/>
    <n v="104.67400000000001"/>
    <n v="1.9050000000000011"/>
    <n v="60.3155"/>
    <n v="67.935500000000005"/>
    <s v=""/>
  </r>
  <r>
    <s v="PV"/>
    <s v="CIGOGNOLA"/>
    <x v="2"/>
    <x v="172"/>
    <n v="107.259"/>
    <s v="soggiacenza statica"/>
    <n v="2.68"/>
    <n v="104.57899999999999"/>
    <n v="2.585"/>
    <n v="4.5"/>
    <n v="102.759"/>
    <n v="104.67400000000001"/>
    <n v="1.9050000000000011"/>
    <n v="60.3155"/>
    <n v="67.935500000000005"/>
    <s v=""/>
  </r>
  <r>
    <s v="PV"/>
    <s v="CIGOGNOLA"/>
    <x v="2"/>
    <x v="173"/>
    <n v="107.259"/>
    <s v="soggiacenza statica"/>
    <n v="2.76"/>
    <n v="104.499"/>
    <n v="2.585"/>
    <n v="4.5"/>
    <n v="102.759"/>
    <n v="104.67400000000001"/>
    <n v="1.9050000000000011"/>
    <n v="60.3155"/>
    <n v="67.935500000000005"/>
    <s v=""/>
  </r>
  <r>
    <s v="PV"/>
    <s v="CIGOGNOLA"/>
    <x v="2"/>
    <x v="174"/>
    <n v="107.259"/>
    <s v="soggiacenza statica"/>
    <n v="2.54"/>
    <n v="104.71899999999999"/>
    <n v="2.585"/>
    <n v="4.5"/>
    <n v="102.759"/>
    <n v="104.67400000000001"/>
    <n v="1.9050000000000011"/>
    <n v="60.3155"/>
    <n v="67.935500000000005"/>
    <s v=""/>
  </r>
  <r>
    <s v="PV"/>
    <s v="CIGOGNOLA"/>
    <x v="2"/>
    <x v="175"/>
    <n v="107.259"/>
    <s v="soggiacenza statica"/>
    <n v="2.27"/>
    <n v="104.989"/>
    <n v="2.585"/>
    <n v="4.5"/>
    <n v="102.759"/>
    <n v="104.67400000000001"/>
    <n v="1.9050000000000011"/>
    <n v="60.3155"/>
    <n v="67.935500000000005"/>
    <s v=""/>
  </r>
  <r>
    <s v="PV"/>
    <s v="CIGOGNOLA"/>
    <x v="2"/>
    <x v="176"/>
    <n v="107.259"/>
    <s v="soggiacenza statica"/>
    <n v="2.48"/>
    <n v="104.779"/>
    <n v="2.585"/>
    <n v="4.5"/>
    <n v="102.759"/>
    <n v="104.67400000000001"/>
    <n v="1.9050000000000011"/>
    <n v="60.3155"/>
    <n v="67.935500000000005"/>
    <s v=""/>
  </r>
  <r>
    <s v="PV"/>
    <s v="CIGOGNOLA"/>
    <x v="2"/>
    <x v="177"/>
    <n v="107.259"/>
    <s v="soggiacenza statica"/>
    <n v="2.61"/>
    <n v="104.649"/>
    <n v="2.585"/>
    <n v="4.5"/>
    <n v="102.759"/>
    <n v="104.67400000000001"/>
    <n v="1.9050000000000011"/>
    <n v="60.3155"/>
    <n v="67.935500000000005"/>
    <s v=""/>
  </r>
  <r>
    <s v="PV"/>
    <s v="CIGOGNOLA"/>
    <x v="2"/>
    <x v="178"/>
    <n v="107.259"/>
    <s v="soggiacenza statica"/>
    <n v="2.6"/>
    <n v="104.65900000000001"/>
    <n v="2.585"/>
    <n v="4.5"/>
    <n v="102.759"/>
    <n v="104.67400000000001"/>
    <n v="1.9050000000000011"/>
    <n v="60.3155"/>
    <n v="67.935500000000005"/>
    <s v=""/>
  </r>
  <r>
    <s v="PV"/>
    <s v="CIGOGNOLA"/>
    <x v="2"/>
    <x v="179"/>
    <n v="107.259"/>
    <s v="soggiacenza statica"/>
    <n v="2.72"/>
    <n v="104.539"/>
    <n v="2.585"/>
    <n v="4.5"/>
    <n v="102.759"/>
    <n v="104.67400000000001"/>
    <n v="1.9050000000000011"/>
    <n v="60.3155"/>
    <n v="67.935500000000005"/>
    <s v=""/>
  </r>
  <r>
    <s v="PV"/>
    <s v="CIGOGNOLA"/>
    <x v="2"/>
    <x v="180"/>
    <n v="107.259"/>
    <s v="soggiacenza statica"/>
    <n v="3.06"/>
    <n v="104.199"/>
    <n v="2.585"/>
    <n v="4.5"/>
    <n v="102.759"/>
    <n v="104.67400000000001"/>
    <n v="1.9050000000000011"/>
    <n v="60.3155"/>
    <n v="67.935500000000005"/>
    <s v=""/>
  </r>
  <r>
    <s v="PV"/>
    <s v="CIGOGNOLA"/>
    <x v="2"/>
    <x v="181"/>
    <n v="107.259"/>
    <s v="soggiacenza statica"/>
    <n v="3.58"/>
    <n v="103.679"/>
    <n v="2.585"/>
    <n v="4.5"/>
    <n v="102.759"/>
    <n v="104.67400000000001"/>
    <n v="1.9050000000000011"/>
    <n v="60.3155"/>
    <n v="67.935500000000005"/>
    <s v=""/>
  </r>
  <r>
    <s v="PV"/>
    <s v="CIGOGNOLA"/>
    <x v="2"/>
    <x v="182"/>
    <n v="107.259"/>
    <s v="soggiacenza statica"/>
    <n v="3.82"/>
    <n v="103.43899999999999"/>
    <n v="2.585"/>
    <n v="4.5"/>
    <n v="102.759"/>
    <n v="104.67400000000001"/>
    <n v="1.9050000000000011"/>
    <n v="60.3155"/>
    <n v="67.935500000000005"/>
    <s v=""/>
  </r>
  <r>
    <s v="PV"/>
    <s v="CIGOGNOLA"/>
    <x v="2"/>
    <x v="183"/>
    <n v="107.259"/>
    <s v="soggiacenza statica"/>
    <n v="3.2"/>
    <n v="104.059"/>
    <n v="2.585"/>
    <n v="4.5"/>
    <n v="102.759"/>
    <n v="104.67400000000001"/>
    <n v="1.9050000000000011"/>
    <n v="60.3155"/>
    <n v="67.935500000000005"/>
    <s v=""/>
  </r>
  <r>
    <s v="PV"/>
    <s v="CIGOGNOLA"/>
    <x v="2"/>
    <x v="184"/>
    <n v="107.259"/>
    <s v="soggiacenza statica"/>
    <n v="2.4"/>
    <n v="104.85899999999999"/>
    <n v="2.585"/>
    <n v="4.5"/>
    <n v="102.759"/>
    <n v="104.67400000000001"/>
    <n v="1.9050000000000011"/>
    <n v="60.3155"/>
    <n v="67.935500000000005"/>
    <s v=""/>
  </r>
  <r>
    <s v="PV"/>
    <s v="CIGOGNOLA"/>
    <x v="2"/>
    <x v="185"/>
    <n v="107.259"/>
    <s v="soggiacenza statica"/>
    <n v="2.2200000000000002"/>
    <n v="105.039"/>
    <n v="2.585"/>
    <n v="4.5"/>
    <n v="102.759"/>
    <n v="104.67400000000001"/>
    <n v="1.9050000000000011"/>
    <n v="60.3155"/>
    <n v="67.935500000000005"/>
    <s v=""/>
  </r>
  <r>
    <s v="PV"/>
    <s v="CIGOGNOLA"/>
    <x v="2"/>
    <x v="186"/>
    <n v="107.259"/>
    <s v="soggiacenza statica"/>
    <n v="2.57"/>
    <n v="104.68899999999999"/>
    <n v="2.585"/>
    <n v="4.5"/>
    <n v="102.759"/>
    <n v="104.67400000000001"/>
    <n v="1.9050000000000011"/>
    <n v="60.3155"/>
    <n v="67.935500000000005"/>
    <s v=""/>
  </r>
  <r>
    <s v="PV"/>
    <s v="CIGOGNOLA"/>
    <x v="2"/>
    <x v="187"/>
    <n v="107.259"/>
    <s v="soggiacenza statica"/>
    <n v="2.29"/>
    <n v="104.96899999999999"/>
    <n v="2.585"/>
    <n v="4.5"/>
    <n v="102.759"/>
    <n v="104.67400000000001"/>
    <n v="1.9050000000000011"/>
    <n v="60.3155"/>
    <n v="67.935500000000005"/>
    <s v=""/>
  </r>
  <r>
    <s v="PV"/>
    <s v="CIGOGNOLA"/>
    <x v="2"/>
    <x v="188"/>
    <n v="107.259"/>
    <s v="soggiacenza statica"/>
    <n v="2.41"/>
    <n v="104.849"/>
    <n v="2.585"/>
    <n v="4.5"/>
    <n v="102.759"/>
    <n v="104.67400000000001"/>
    <n v="1.9050000000000011"/>
    <n v="60.3155"/>
    <n v="67.935500000000005"/>
    <s v=""/>
  </r>
  <r>
    <s v="PV"/>
    <s v="CIGOGNOLA"/>
    <x v="2"/>
    <x v="189"/>
    <n v="107.259"/>
    <s v="soggiacenza statica"/>
    <n v="2.44"/>
    <n v="104.819"/>
    <n v="2.585"/>
    <n v="4.5"/>
    <n v="102.759"/>
    <n v="104.67400000000001"/>
    <n v="1.9050000000000011"/>
    <n v="60.3155"/>
    <n v="67.935500000000005"/>
    <s v=""/>
  </r>
  <r>
    <s v="PV"/>
    <s v="CIGOGNOLA"/>
    <x v="2"/>
    <x v="190"/>
    <n v="107.259"/>
    <s v="soggiacenza statica"/>
    <n v="2.87"/>
    <n v="104.389"/>
    <n v="2.585"/>
    <n v="4.5"/>
    <n v="102.759"/>
    <n v="104.67400000000001"/>
    <n v="1.9050000000000011"/>
    <n v="60.3155"/>
    <n v="67.935500000000005"/>
    <s v=""/>
  </r>
  <r>
    <s v="PV"/>
    <s v="CIGOGNOLA"/>
    <x v="2"/>
    <x v="191"/>
    <n v="107.259"/>
    <s v="soggiacenza statica"/>
    <n v="2.93"/>
    <n v="104.32899999999999"/>
    <n v="2.585"/>
    <n v="4.5"/>
    <n v="102.759"/>
    <n v="104.67400000000001"/>
    <n v="1.9050000000000011"/>
    <n v="60.3155"/>
    <n v="67.935500000000005"/>
    <s v=""/>
  </r>
  <r>
    <s v="PV"/>
    <s v="CIGOGNOLA"/>
    <x v="2"/>
    <x v="192"/>
    <n v="107.259"/>
    <s v="soggiacenza statica"/>
    <n v="3.5"/>
    <n v="103.759"/>
    <n v="2.585"/>
    <n v="4.5"/>
    <n v="102.759"/>
    <n v="104.67400000000001"/>
    <n v="1.9050000000000011"/>
    <n v="60.3155"/>
    <n v="67.935500000000005"/>
    <s v=""/>
  </r>
  <r>
    <s v="PV"/>
    <s v="CIGOGNOLA"/>
    <x v="2"/>
    <x v="193"/>
    <n v="107.259"/>
    <s v="soggiacenza statica"/>
    <n v="4.6399999999999997"/>
    <n v="102.619"/>
    <n v="2.585"/>
    <n v="4.5"/>
    <n v="102.759"/>
    <n v="104.67400000000001"/>
    <n v="1.9050000000000011"/>
    <n v="60.3155"/>
    <n v="67.935500000000005"/>
    <s v=""/>
  </r>
  <r>
    <s v="PV"/>
    <s v="CIGOGNOLA"/>
    <x v="2"/>
    <x v="194"/>
    <n v="107.259"/>
    <s v="soggiacenza statica"/>
    <n v="5.07"/>
    <n v="102.18899999999999"/>
    <n v="2.585"/>
    <n v="4.5"/>
    <n v="102.759"/>
    <n v="104.67400000000001"/>
    <n v="1.9050000000000011"/>
    <n v="60.3155"/>
    <n v="67.935500000000005"/>
    <s v=""/>
  </r>
  <r>
    <s v="PV"/>
    <s v="CIGOGNOLA"/>
    <x v="2"/>
    <x v="195"/>
    <n v="107.259"/>
    <s v="soggiacenza statica"/>
    <n v="5.57"/>
    <n v="101.68899999999999"/>
    <n v="2.585"/>
    <n v="4.5"/>
    <n v="102.759"/>
    <n v="104.67400000000001"/>
    <n v="1.9050000000000011"/>
    <n v="60.3155"/>
    <n v="67.935500000000005"/>
    <s v=""/>
  </r>
  <r>
    <s v="PV"/>
    <s v="CIGOGNOLA"/>
    <x v="2"/>
    <x v="196"/>
    <n v="107.259"/>
    <s v="soggiacenza statica"/>
    <n v="5.54"/>
    <n v="101.71899999999999"/>
    <n v="2.585"/>
    <n v="4.5"/>
    <n v="102.759"/>
    <n v="104.67400000000001"/>
    <n v="1.9050000000000011"/>
    <n v="60.3155"/>
    <n v="67.935500000000005"/>
    <s v=""/>
  </r>
  <r>
    <s v="PV"/>
    <s v="CIGOGNOLA"/>
    <x v="2"/>
    <x v="197"/>
    <n v="107.259"/>
    <s v="soggiacenza statica"/>
    <n v="4.6900000000000004"/>
    <n v="102.569"/>
    <n v="2.585"/>
    <n v="4.5"/>
    <n v="102.759"/>
    <n v="104.67400000000001"/>
    <n v="1.9050000000000011"/>
    <n v="60.3155"/>
    <n v="67.935500000000005"/>
    <s v=""/>
  </r>
  <r>
    <s v="PV"/>
    <s v="CIGOGNOLA"/>
    <x v="2"/>
    <x v="198"/>
    <n v="107.259"/>
    <s v="soggiacenza statica"/>
    <n v="3.49"/>
    <n v="103.76900000000001"/>
    <n v="2.585"/>
    <n v="4.5"/>
    <n v="102.759"/>
    <n v="104.67400000000001"/>
    <n v="1.9050000000000011"/>
    <n v="60.3155"/>
    <n v="67.935500000000005"/>
    <s v=""/>
  </r>
  <r>
    <s v="PV"/>
    <s v="CIGOGNOLA"/>
    <x v="2"/>
    <x v="199"/>
    <n v="107.259"/>
    <s v="soggiacenza statica"/>
    <n v="2.77"/>
    <n v="104.489"/>
    <n v="2.585"/>
    <n v="4.5"/>
    <n v="102.759"/>
    <n v="104.67400000000001"/>
    <n v="1.9050000000000011"/>
    <n v="60.3155"/>
    <n v="67.935500000000005"/>
    <s v=""/>
  </r>
  <r>
    <s v="PV"/>
    <s v="CIGOGNOLA"/>
    <x v="2"/>
    <x v="200"/>
    <n v="107.259"/>
    <s v="soggiacenza statica"/>
    <n v="2.64"/>
    <n v="104.619"/>
    <n v="2.585"/>
    <n v="4.5"/>
    <n v="102.759"/>
    <n v="104.67400000000001"/>
    <n v="1.9050000000000011"/>
    <n v="60.3155"/>
    <n v="67.935500000000005"/>
    <s v=""/>
  </r>
  <r>
    <s v="PV"/>
    <s v="CIGOGNOLA"/>
    <x v="2"/>
    <x v="201"/>
    <n v="107.259"/>
    <s v="soggiacenza statica"/>
    <n v="2.69"/>
    <n v="104.569"/>
    <n v="2.585"/>
    <n v="4.5"/>
    <n v="102.759"/>
    <n v="104.67400000000001"/>
    <n v="1.9050000000000011"/>
    <n v="60.3155"/>
    <n v="67.935500000000005"/>
    <s v=""/>
  </r>
  <r>
    <s v="PV"/>
    <s v="CIGOGNOLA"/>
    <x v="2"/>
    <x v="202"/>
    <n v="107.259"/>
    <s v="soggiacenza statica"/>
    <n v="2.71"/>
    <n v="104.54900000000001"/>
    <n v="2.585"/>
    <n v="4.5"/>
    <n v="102.759"/>
    <n v="104.67400000000001"/>
    <n v="1.9050000000000011"/>
    <n v="60.3155"/>
    <n v="67.935500000000005"/>
    <s v=""/>
  </r>
  <r>
    <s v="PV"/>
    <s v="CIGOGNOLA"/>
    <x v="2"/>
    <x v="203"/>
    <n v="107.259"/>
    <s v="soggiacenza statica"/>
    <n v="3"/>
    <n v="104.259"/>
    <n v="2.585"/>
    <n v="4.5"/>
    <n v="102.759"/>
    <n v="104.67400000000001"/>
    <n v="1.9050000000000011"/>
    <n v="60.3155"/>
    <n v="67.935500000000005"/>
    <s v=""/>
  </r>
  <r>
    <s v="PV"/>
    <s v="CIGOGNOLA"/>
    <x v="2"/>
    <x v="204"/>
    <n v="107.259"/>
    <s v="soggiacenza statica"/>
    <n v="4.05"/>
    <n v="103.209"/>
    <n v="2.585"/>
    <n v="4.5"/>
    <n v="102.759"/>
    <n v="104.67400000000001"/>
    <n v="1.9050000000000011"/>
    <n v="60.3155"/>
    <n v="67.935500000000005"/>
    <s v=""/>
  </r>
  <r>
    <s v="PV"/>
    <s v="CIGOGNOLA"/>
    <x v="2"/>
    <x v="205"/>
    <n v="107.259"/>
    <s v="soggiacenza statica"/>
    <n v="5.73"/>
    <n v="101.529"/>
    <n v="2.585"/>
    <n v="4.5"/>
    <n v="102.759"/>
    <n v="104.67400000000001"/>
    <n v="1.9050000000000011"/>
    <n v="60.3155"/>
    <n v="67.935500000000005"/>
    <s v=""/>
  </r>
  <r>
    <s v="PV"/>
    <s v="CIGOGNOLA"/>
    <x v="2"/>
    <x v="206"/>
    <n v="107.259"/>
    <s v="soggiacenza statica"/>
    <n v="5.7"/>
    <n v="101.559"/>
    <n v="2.585"/>
    <n v="4.5"/>
    <n v="102.759"/>
    <n v="104.67400000000001"/>
    <n v="1.9050000000000011"/>
    <n v="60.3155"/>
    <n v="67.935500000000005"/>
    <s v=""/>
  </r>
  <r>
    <s v="PV"/>
    <s v="CIGOGNOLA"/>
    <x v="2"/>
    <x v="207"/>
    <n v="107.259"/>
    <s v="soggiacenza statica"/>
    <n v="5.67"/>
    <n v="101.589"/>
    <n v="2.585"/>
    <n v="4.5"/>
    <n v="102.759"/>
    <n v="104.67400000000001"/>
    <n v="1.9050000000000011"/>
    <n v="60.3155"/>
    <n v="67.935500000000005"/>
    <s v=""/>
  </r>
  <r>
    <s v="PV"/>
    <s v="CIGOGNOLA"/>
    <x v="2"/>
    <x v="208"/>
    <n v="107.259"/>
    <s v="soggiacenza statica"/>
    <n v="3.61"/>
    <n v="103.649"/>
    <n v="2.585"/>
    <n v="4.5"/>
    <n v="102.759"/>
    <n v="104.67400000000001"/>
    <n v="1.9050000000000011"/>
    <n v="60.3155"/>
    <n v="67.935500000000005"/>
    <s v=""/>
  </r>
  <r>
    <s v="PV"/>
    <s v="CIGOGNOLA"/>
    <x v="2"/>
    <x v="209"/>
    <n v="107.259"/>
    <s v="soggiacenza statica"/>
    <n v="3.05"/>
    <n v="104.209"/>
    <n v="2.585"/>
    <n v="4.5"/>
    <n v="102.759"/>
    <n v="104.67400000000001"/>
    <n v="1.9050000000000011"/>
    <n v="60.3155"/>
    <n v="67.935500000000005"/>
    <s v=""/>
  </r>
  <r>
    <s v="PV"/>
    <s v="CIGOGNOLA"/>
    <x v="2"/>
    <x v="210"/>
    <n v="107.259"/>
    <s v="soggiacenza statica"/>
    <n v="3"/>
    <n v="104.259"/>
    <n v="2.585"/>
    <n v="4.5"/>
    <n v="102.759"/>
    <n v="104.67400000000001"/>
    <n v="1.9050000000000011"/>
    <n v="60.3155"/>
    <n v="67.935500000000005"/>
    <s v=""/>
  </r>
  <r>
    <s v="PV"/>
    <s v="CIGOGNOLA"/>
    <x v="2"/>
    <x v="211"/>
    <n v="107.259"/>
    <s v="soggiacenza statica"/>
    <n v="3.12"/>
    <n v="104.139"/>
    <n v="2.585"/>
    <n v="4.5"/>
    <n v="102.759"/>
    <n v="104.67400000000001"/>
    <n v="1.9050000000000011"/>
    <n v="60.3155"/>
    <n v="67.935500000000005"/>
    <s v=""/>
  </r>
  <r>
    <s v="PV"/>
    <s v="CIGOGNOLA"/>
    <x v="2"/>
    <x v="32"/>
    <n v="107.259"/>
    <s v="soggiacenza statica"/>
    <n v="3.44"/>
    <n v="103.819"/>
    <n v="2.585"/>
    <n v="4.5"/>
    <n v="102.759"/>
    <n v="104.67400000000001"/>
    <n v="1.9050000000000011"/>
    <n v="60.3155"/>
    <n v="67.935500000000005"/>
    <s v=""/>
  </r>
  <r>
    <s v="PV"/>
    <s v="CIGOGNOLA"/>
    <x v="2"/>
    <x v="212"/>
    <n v="107.259"/>
    <s v="soggiacenza statica"/>
    <n v="3.49"/>
    <n v="103.76900000000001"/>
    <n v="2.585"/>
    <n v="4.5"/>
    <n v="102.759"/>
    <n v="104.67400000000001"/>
    <n v="1.9050000000000011"/>
    <n v="60.3155"/>
    <n v="67.935500000000005"/>
    <s v=""/>
  </r>
  <r>
    <s v="PV"/>
    <s v="CIGOGNOLA"/>
    <x v="2"/>
    <x v="213"/>
    <n v="107.259"/>
    <s v="soggiacenza statica"/>
    <n v="2.63"/>
    <n v="104.629"/>
    <n v="2.585"/>
    <n v="4.5"/>
    <n v="102.759"/>
    <n v="104.67400000000001"/>
    <n v="1.9050000000000011"/>
    <n v="60.3155"/>
    <n v="67.935500000000005"/>
    <s v=""/>
  </r>
  <r>
    <s v="PV"/>
    <s v="CIGOGNOLA"/>
    <x v="2"/>
    <x v="214"/>
    <n v="107.259"/>
    <s v="soggiacenza statica"/>
    <n v="4.2"/>
    <n v="103.059"/>
    <n v="2.585"/>
    <n v="4.5"/>
    <n v="102.759"/>
    <n v="104.67400000000001"/>
    <n v="1.9050000000000011"/>
    <n v="60.3155"/>
    <n v="67.935500000000005"/>
    <s v=""/>
  </r>
  <r>
    <s v="PV"/>
    <s v="CIGOGNOLA"/>
    <x v="2"/>
    <x v="215"/>
    <n v="107.259"/>
    <s v="soggiacenza statica"/>
    <n v="5.74"/>
    <n v="101.51900000000001"/>
    <n v="2.585"/>
    <n v="4.5"/>
    <n v="102.759"/>
    <n v="104.67400000000001"/>
    <n v="1.9050000000000011"/>
    <n v="60.3155"/>
    <n v="67.935500000000005"/>
    <s v=""/>
  </r>
  <r>
    <s v="PV"/>
    <s v="CIGOGNOLA"/>
    <x v="2"/>
    <x v="216"/>
    <n v="107.259"/>
    <s v="soggiacenza statica"/>
    <n v="5.91"/>
    <n v="101.349"/>
    <n v="2.585"/>
    <n v="4.5"/>
    <n v="102.759"/>
    <n v="104.67400000000001"/>
    <n v="1.9050000000000011"/>
    <n v="60.3155"/>
    <n v="67.935500000000005"/>
    <s v=""/>
  </r>
  <r>
    <s v="PV"/>
    <s v="CIGOGNOLA"/>
    <x v="2"/>
    <x v="217"/>
    <n v="107.259"/>
    <s v="soggiacenza statica"/>
    <n v="5.9"/>
    <n v="101.35899999999999"/>
    <n v="2.585"/>
    <n v="4.5"/>
    <n v="102.759"/>
    <n v="104.67400000000001"/>
    <n v="1.9050000000000011"/>
    <n v="60.3155"/>
    <n v="67.935500000000005"/>
    <s v=""/>
  </r>
  <r>
    <s v="PV"/>
    <s v="CIGOGNOLA"/>
    <x v="2"/>
    <x v="218"/>
    <n v="107.259"/>
    <s v="soggiacenza statica"/>
    <n v="5.83"/>
    <n v="101.429"/>
    <n v="2.585"/>
    <n v="4.5"/>
    <n v="102.759"/>
    <n v="104.67400000000001"/>
    <n v="1.9050000000000011"/>
    <n v="60.3155"/>
    <n v="67.935500000000005"/>
    <s v=""/>
  </r>
  <r>
    <s v="PV"/>
    <s v="CIGOGNOLA"/>
    <x v="2"/>
    <x v="219"/>
    <n v="107.259"/>
    <s v="soggiacenza statica"/>
    <n v="5.73"/>
    <n v="101.529"/>
    <n v="2.585"/>
    <n v="4.5"/>
    <n v="102.759"/>
    <n v="104.67400000000001"/>
    <n v="1.9050000000000011"/>
    <n v="60.3155"/>
    <n v="67.935500000000005"/>
    <s v=""/>
  </r>
  <r>
    <s v="PV"/>
    <s v="CIGOGNOLA"/>
    <x v="2"/>
    <x v="41"/>
    <n v="107.259"/>
    <s v="soggiacenza statica"/>
    <n v="5.75"/>
    <n v="101.509"/>
    <n v="2.585"/>
    <n v="4.5"/>
    <n v="102.759"/>
    <n v="104.67400000000001"/>
    <n v="1.9050000000000011"/>
    <n v="60.3155"/>
    <n v="67.935500000000005"/>
    <s v=""/>
  </r>
  <r>
    <s v="PV"/>
    <s v="CIGOGNOLA"/>
    <x v="2"/>
    <x v="220"/>
    <n v="107.259"/>
    <s v="soggiacenza statica"/>
    <n v="5.68"/>
    <n v="101.57899999999999"/>
    <n v="2.585"/>
    <n v="4.5"/>
    <n v="102.759"/>
    <n v="104.67400000000001"/>
    <n v="1.9050000000000011"/>
    <n v="60.3155"/>
    <n v="67.935500000000005"/>
    <s v=""/>
  </r>
  <r>
    <s v="PV"/>
    <s v="CIGOGNOLA"/>
    <x v="2"/>
    <x v="221"/>
    <n v="107.259"/>
    <s v="soggiacenza statica"/>
    <n v="2.6"/>
    <n v="104.65900000000001"/>
    <n v="2.585"/>
    <n v="4.5"/>
    <n v="102.759"/>
    <n v="104.67400000000001"/>
    <n v="1.9050000000000011"/>
    <n v="60.3155"/>
    <n v="67.935500000000005"/>
    <s v=""/>
  </r>
  <r>
    <s v="PV"/>
    <s v="CIGOGNOLA"/>
    <x v="2"/>
    <x v="222"/>
    <n v="107.259"/>
    <s v="soggiacenza statica"/>
    <n v="2.54"/>
    <n v="104.71899999999999"/>
    <n v="2.585"/>
    <n v="4.5"/>
    <n v="102.759"/>
    <n v="104.67400000000001"/>
    <n v="1.9050000000000011"/>
    <n v="60.3155"/>
    <n v="67.935500000000005"/>
    <s v=""/>
  </r>
  <r>
    <s v="PV"/>
    <s v="CIGOGNOLA"/>
    <x v="2"/>
    <x v="223"/>
    <n v="107.259"/>
    <s v="soggiacenza statica"/>
    <n v="2.5499999999999998"/>
    <n v="104.709"/>
    <n v="2.585"/>
    <n v="4.5"/>
    <n v="102.759"/>
    <n v="104.67400000000001"/>
    <n v="1.9050000000000011"/>
    <n v="60.3155"/>
    <n v="67.935500000000005"/>
    <s v=""/>
  </r>
  <r>
    <s v="PV"/>
    <s v="CIGOGNOLA"/>
    <x v="2"/>
    <x v="224"/>
    <n v="107.259"/>
    <s v="soggiacenza statica"/>
    <n v="2.68"/>
    <n v="104.57899999999999"/>
    <n v="2.585"/>
    <n v="4.5"/>
    <n v="102.759"/>
    <n v="104.67400000000001"/>
    <n v="1.9050000000000011"/>
    <n v="60.3155"/>
    <n v="67.935500000000005"/>
    <s v=""/>
  </r>
  <r>
    <s v="PV"/>
    <s v="CIGOGNOLA"/>
    <x v="2"/>
    <x v="225"/>
    <n v="107.259"/>
    <s v="soggiacenza statica"/>
    <n v="4.33"/>
    <n v="102.929"/>
    <n v="2.585"/>
    <n v="4.5"/>
    <n v="102.759"/>
    <n v="104.67400000000001"/>
    <n v="1.9050000000000011"/>
    <n v="60.3155"/>
    <n v="67.935500000000005"/>
    <s v=""/>
  </r>
  <r>
    <s v="PV"/>
    <s v="CIGOGNOLA"/>
    <x v="2"/>
    <x v="226"/>
    <n v="107.259"/>
    <s v="soggiacenza statica"/>
    <n v="5.71"/>
    <n v="101.54900000000001"/>
    <n v="2.585"/>
    <n v="4.5"/>
    <n v="102.759"/>
    <n v="104.67400000000001"/>
    <n v="1.9050000000000011"/>
    <n v="60.3155"/>
    <n v="67.935500000000005"/>
    <s v=""/>
  </r>
  <r>
    <s v="PV"/>
    <s v="CIGOGNOLA"/>
    <x v="2"/>
    <x v="227"/>
    <n v="107.259"/>
    <s v="soggiacenza statica"/>
    <n v="4.75"/>
    <n v="102.509"/>
    <n v="2.585"/>
    <n v="4.5"/>
    <n v="102.759"/>
    <n v="104.67400000000001"/>
    <n v="1.9050000000000011"/>
    <n v="60.3155"/>
    <n v="67.935500000000005"/>
    <s v=""/>
  </r>
  <r>
    <s v="PV"/>
    <s v="CIGOGNOLA"/>
    <x v="2"/>
    <x v="228"/>
    <n v="107.259"/>
    <s v="soggiacenza statica"/>
    <n v="5.58"/>
    <n v="101.679"/>
    <n v="2.585"/>
    <n v="4.5"/>
    <n v="102.759"/>
    <n v="104.67400000000001"/>
    <n v="1.9050000000000011"/>
    <n v="60.3155"/>
    <n v="67.935500000000005"/>
    <s v=""/>
  </r>
  <r>
    <s v="PV"/>
    <s v="CIGOGNOLA"/>
    <x v="2"/>
    <x v="229"/>
    <n v="107.259"/>
    <s v="soggiacenza statica"/>
    <n v="5.43"/>
    <n v="101.82899999999999"/>
    <n v="2.585"/>
    <n v="4.5"/>
    <n v="102.759"/>
    <n v="104.67400000000001"/>
    <n v="1.9050000000000011"/>
    <n v="60.3155"/>
    <n v="67.935500000000005"/>
    <s v=""/>
  </r>
  <r>
    <s v="PV"/>
    <s v="CIGOGNOLA"/>
    <x v="2"/>
    <x v="230"/>
    <n v="107.259"/>
    <s v="soggiacenza statica"/>
    <n v="3.81"/>
    <n v="103.449"/>
    <n v="2.585"/>
    <n v="4.5"/>
    <n v="102.759"/>
    <n v="104.67400000000001"/>
    <n v="1.9050000000000011"/>
    <n v="60.3155"/>
    <n v="67.935500000000005"/>
    <s v=""/>
  </r>
  <r>
    <s v="PV"/>
    <s v="CIGOGNOLA"/>
    <x v="2"/>
    <x v="231"/>
    <n v="107.259"/>
    <s v="soggiacenza statica"/>
    <n v="3"/>
    <n v="104.259"/>
    <n v="2.585"/>
    <n v="4.5"/>
    <n v="102.759"/>
    <n v="104.67400000000001"/>
    <n v="1.9050000000000011"/>
    <n v="60.3155"/>
    <n v="67.935500000000005"/>
    <s v=""/>
  </r>
  <r>
    <s v="PV"/>
    <s v="CIGOGNOLA"/>
    <x v="2"/>
    <x v="232"/>
    <n v="107.259"/>
    <s v="soggiacenza statica"/>
    <n v="3.27"/>
    <n v="103.989"/>
    <n v="2.585"/>
    <n v="4.5"/>
    <n v="102.759"/>
    <n v="104.67400000000001"/>
    <n v="1.9050000000000011"/>
    <n v="60.3155"/>
    <n v="67.935500000000005"/>
    <s v=""/>
  </r>
  <r>
    <s v="PV"/>
    <s v="CIGOGNOLA"/>
    <x v="2"/>
    <x v="233"/>
    <n v="107.259"/>
    <s v="soggiacenza statica"/>
    <n v="3.34"/>
    <n v="103.919"/>
    <n v="2.585"/>
    <n v="4.5"/>
    <n v="102.759"/>
    <n v="104.67400000000001"/>
    <n v="1.9050000000000011"/>
    <n v="60.3155"/>
    <n v="67.935500000000005"/>
    <s v=""/>
  </r>
  <r>
    <s v="PV"/>
    <s v="CIGOGNOLA"/>
    <x v="2"/>
    <x v="234"/>
    <n v="107.259"/>
    <s v="soggiacenza statica"/>
    <n v="3.3"/>
    <n v="103.959"/>
    <n v="2.585"/>
    <n v="4.5"/>
    <n v="102.759"/>
    <n v="104.67400000000001"/>
    <n v="1.9050000000000011"/>
    <n v="60.3155"/>
    <n v="67.935500000000005"/>
    <s v=""/>
  </r>
  <r>
    <s v="PV"/>
    <s v="CIGOGNOLA"/>
    <x v="2"/>
    <x v="235"/>
    <n v="107.259"/>
    <s v="soggiacenza statica"/>
    <n v="5.43"/>
    <n v="101.82899999999999"/>
    <n v="2.585"/>
    <n v="4.5"/>
    <n v="102.759"/>
    <n v="104.67400000000001"/>
    <n v="1.9050000000000011"/>
    <n v="60.3155"/>
    <n v="67.935500000000005"/>
    <s v=""/>
  </r>
  <r>
    <s v="PV"/>
    <s v="PINAROLO PO"/>
    <x v="3"/>
    <x v="117"/>
    <n v="67.287000000000006"/>
    <s v="soggiacenza statica"/>
    <n v="6.67"/>
    <n v="60.616999999999997"/>
    <n v="4.9800000000000004"/>
    <n v="6.62"/>
    <n v="60.667000000000002"/>
    <n v="62.307000000000002"/>
    <n v="1.6400000000000006"/>
    <n v="58.207000000000001"/>
    <n v="64.766999999999996"/>
    <s v=""/>
  </r>
  <r>
    <s v="PV"/>
    <s v="PINAROLO PO"/>
    <x v="3"/>
    <x v="236"/>
    <n v="67.287000000000006"/>
    <s v="soggiacenza statica"/>
    <n v="5.79"/>
    <n v="61.497"/>
    <n v="4.9800000000000004"/>
    <n v="6.62"/>
    <n v="60.667000000000002"/>
    <n v="62.307000000000002"/>
    <n v="1.6400000000000006"/>
    <n v="58.207000000000001"/>
    <n v="64.766999999999996"/>
    <s v=""/>
  </r>
  <r>
    <s v="PV"/>
    <s v="PINAROLO PO"/>
    <x v="3"/>
    <x v="237"/>
    <n v="67.287000000000006"/>
    <s v="soggiacenza statica"/>
    <n v="5.68"/>
    <n v="61.606999999999999"/>
    <n v="4.9800000000000004"/>
    <n v="6.62"/>
    <n v="60.667000000000002"/>
    <n v="62.307000000000002"/>
    <n v="1.6400000000000006"/>
    <n v="58.207000000000001"/>
    <n v="64.766999999999996"/>
    <s v=""/>
  </r>
  <r>
    <s v="PV"/>
    <s v="PINAROLO PO"/>
    <x v="3"/>
    <x v="238"/>
    <n v="67.287000000000006"/>
    <s v="soggiacenza statica"/>
    <n v="5.86"/>
    <n v="61.427"/>
    <n v="4.9800000000000004"/>
    <n v="6.62"/>
    <n v="60.667000000000002"/>
    <n v="62.307000000000002"/>
    <n v="1.6400000000000006"/>
    <n v="58.207000000000001"/>
    <n v="64.766999999999996"/>
    <s v=""/>
  </r>
  <r>
    <s v="PV"/>
    <s v="PINAROLO PO"/>
    <x v="3"/>
    <x v="239"/>
    <n v="67.287000000000006"/>
    <s v="soggiacenza statica"/>
    <n v="6.04"/>
    <n v="61.247"/>
    <n v="4.9800000000000004"/>
    <n v="6.62"/>
    <n v="60.667000000000002"/>
    <n v="62.307000000000002"/>
    <n v="1.6400000000000006"/>
    <n v="58.207000000000001"/>
    <n v="64.766999999999996"/>
    <s v=""/>
  </r>
  <r>
    <s v="PV"/>
    <s v="PINAROLO PO"/>
    <x v="3"/>
    <x v="240"/>
    <n v="67.287000000000006"/>
    <s v="soggiacenza statica"/>
    <n v="6.13"/>
    <n v="61.156999999999996"/>
    <n v="4.9800000000000004"/>
    <n v="6.62"/>
    <n v="60.667000000000002"/>
    <n v="62.307000000000002"/>
    <n v="1.6400000000000006"/>
    <n v="58.207000000000001"/>
    <n v="64.766999999999996"/>
    <s v=""/>
  </r>
  <r>
    <s v="PV"/>
    <s v="PINAROLO PO"/>
    <x v="3"/>
    <x v="241"/>
    <n v="67.287000000000006"/>
    <s v="soggiacenza statica"/>
    <n v="6.2"/>
    <n v="61.087000000000003"/>
    <n v="4.9800000000000004"/>
    <n v="6.62"/>
    <n v="60.667000000000002"/>
    <n v="62.307000000000002"/>
    <n v="1.6400000000000006"/>
    <n v="58.207000000000001"/>
    <n v="64.766999999999996"/>
    <s v=""/>
  </r>
  <r>
    <s v="PV"/>
    <s v="PINAROLO PO"/>
    <x v="3"/>
    <x v="242"/>
    <n v="67.287000000000006"/>
    <s v="soggiacenza statica"/>
    <n v="6.05"/>
    <n v="61.237000000000002"/>
    <n v="4.9800000000000004"/>
    <n v="6.62"/>
    <n v="60.667000000000002"/>
    <n v="62.307000000000002"/>
    <n v="1.6400000000000006"/>
    <n v="58.207000000000001"/>
    <n v="64.766999999999996"/>
    <s v=""/>
  </r>
  <r>
    <s v="PV"/>
    <s v="PINAROLO PO"/>
    <x v="3"/>
    <x v="243"/>
    <n v="67.287000000000006"/>
    <s v="soggiacenza statica"/>
    <n v="5.3"/>
    <n v="61.987000000000002"/>
    <n v="4.9800000000000004"/>
    <n v="6.62"/>
    <n v="60.667000000000002"/>
    <n v="62.307000000000002"/>
    <n v="1.6400000000000006"/>
    <n v="58.207000000000001"/>
    <n v="64.766999999999996"/>
    <s v=""/>
  </r>
  <r>
    <s v="PV"/>
    <s v="PINAROLO PO"/>
    <x v="3"/>
    <x v="244"/>
    <n v="67.287000000000006"/>
    <s v="soggiacenza statica"/>
    <n v="3"/>
    <n v="64.287000000000006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45"/>
    <n v="67.287000000000006"/>
    <s v="soggiacenza statica"/>
    <n v="3.4"/>
    <n v="63.887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46"/>
    <n v="67.287000000000006"/>
    <s v="soggiacenza statica"/>
    <n v="3.9"/>
    <n v="63.387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47"/>
    <n v="67.287000000000006"/>
    <s v="soggiacenza statica"/>
    <n v="3.13"/>
    <n v="64.156999999999996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48"/>
    <n v="67.287000000000006"/>
    <s v="soggiacenza statica"/>
    <n v="3.88"/>
    <n v="63.406999999999996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49"/>
    <n v="67.287000000000006"/>
    <s v="soggiacenza statica"/>
    <n v="4.54"/>
    <n v="62.747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50"/>
    <n v="67.287000000000006"/>
    <s v="soggiacenza statica"/>
    <n v="5.65"/>
    <n v="61.637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51"/>
    <n v="67.287000000000006"/>
    <s v="soggiacenza statica"/>
    <n v="3.7"/>
    <n v="63.587000000000003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52"/>
    <n v="67.287000000000006"/>
    <s v="soggiacenza statica"/>
    <n v="5.3"/>
    <n v="61.987000000000002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53"/>
    <n v="67.287000000000006"/>
    <s v="soggiacenza statica"/>
    <n v="5.45"/>
    <n v="61.837000000000003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54"/>
    <n v="67.287000000000006"/>
    <s v="soggiacenza statica"/>
    <n v="5.7"/>
    <n v="61.587000000000003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55"/>
    <n v="67.287000000000006"/>
    <s v="soggiacenza statica"/>
    <n v="6.05"/>
    <n v="61.237000000000002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56"/>
    <n v="67.287000000000006"/>
    <s v="soggiacenza statica"/>
    <n v="6.2"/>
    <n v="61.087000000000003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57"/>
    <n v="67.287000000000006"/>
    <s v="soggiacenza statica"/>
    <n v="6.3"/>
    <n v="60.987000000000002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58"/>
    <n v="67.287000000000006"/>
    <s v="soggiacenza statica"/>
    <n v="9.0299999999999994"/>
    <n v="58.256999999999998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59"/>
    <n v="67.287000000000006"/>
    <s v="soggiacenza statica"/>
    <n v="5.9"/>
    <n v="61.387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60"/>
    <n v="67.287000000000006"/>
    <s v="soggiacenza statica"/>
    <n v="5.9"/>
    <n v="61.387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61"/>
    <n v="67.287000000000006"/>
    <s v="soggiacenza statica"/>
    <n v="5.4"/>
    <n v="61.887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62"/>
    <n v="67.287000000000006"/>
    <s v="soggiacenza statica"/>
    <n v="4.55"/>
    <n v="62.737000000000002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166"/>
    <n v="67.287000000000006"/>
    <s v="soggiacenza statica"/>
    <n v="3"/>
    <n v="64.287000000000006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63"/>
    <n v="67.287000000000006"/>
    <s v="soggiacenza statica"/>
    <n v="2.9"/>
    <n v="64.387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64"/>
    <n v="67.287000000000006"/>
    <s v="soggiacenza statica"/>
    <n v="3.45"/>
    <n v="63.837000000000003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65"/>
    <n v="67.287000000000006"/>
    <s v="soggiacenza statica"/>
    <n v="7.58"/>
    <n v="59.707000000000001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73"/>
    <n v="67.287000000000006"/>
    <s v="soggiacenza statica"/>
    <n v="3.38"/>
    <n v="63.906999999999996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170"/>
    <n v="67.287000000000006"/>
    <s v="soggiacenza statica"/>
    <n v="5.5"/>
    <n v="61.786999999999999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66"/>
    <n v="67.287000000000006"/>
    <s v="soggiacenza statica"/>
    <n v="5.55"/>
    <n v="61.737000000000002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67"/>
    <n v="67.287000000000006"/>
    <s v="soggiacenza statica"/>
    <n v="5.65"/>
    <n v="61.637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68"/>
    <n v="67.287000000000006"/>
    <s v="soggiacenza statica"/>
    <n v="5.7"/>
    <n v="61.587000000000003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69"/>
    <n v="67.287000000000006"/>
    <s v="soggiacenza statica"/>
    <n v="5"/>
    <n v="62.286999999999999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70"/>
    <n v="67.287000000000006"/>
    <s v="soggiacenza statica"/>
    <n v="3.4"/>
    <n v="63.887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71"/>
    <n v="67.287000000000006"/>
    <s v="soggiacenza statica"/>
    <n v="3.5"/>
    <n v="63.786999999999999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72"/>
    <n v="67.287000000000006"/>
    <s v="soggiacenza statica"/>
    <n v="2.6"/>
    <n v="64.686999999999998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73"/>
    <n v="67.287000000000006"/>
    <s v="soggiacenza statica"/>
    <n v="2.9"/>
    <n v="64.387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74"/>
    <n v="67.287000000000006"/>
    <s v="soggiacenza statica"/>
    <n v="6.3"/>
    <n v="60.987000000000002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75"/>
    <n v="67.287000000000006"/>
    <s v="soggiacenza statica"/>
    <n v="4.28"/>
    <n v="63.006999999999998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76"/>
    <n v="67.287000000000006"/>
    <s v="soggiacenza statica"/>
    <n v="4.53"/>
    <n v="62.756999999999998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77"/>
    <n v="67.287000000000006"/>
    <s v="soggiacenza statica"/>
    <n v="4.91"/>
    <n v="62.377000000000002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78"/>
    <n v="67.287000000000006"/>
    <s v="soggiacenza statica"/>
    <n v="5.15"/>
    <n v="62.137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79"/>
    <n v="67.287000000000006"/>
    <s v="soggiacenza statica"/>
    <n v="3.53"/>
    <n v="63.756999999999998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80"/>
    <n v="67.287000000000006"/>
    <s v="soggiacenza statica"/>
    <n v="3"/>
    <n v="64.287000000000006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81"/>
    <n v="67.287000000000006"/>
    <s v="soggiacenza statica"/>
    <n v="3.74"/>
    <n v="63.546999999999997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82"/>
    <n v="67.287000000000006"/>
    <s v="soggiacenza statica"/>
    <n v="3.07"/>
    <n v="64.216999999999999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83"/>
    <n v="67.287000000000006"/>
    <s v="soggiacenza statica"/>
    <n v="3.2"/>
    <n v="64.087000000000003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84"/>
    <n v="67.287000000000006"/>
    <s v="soggiacenza statica"/>
    <n v="3.64"/>
    <n v="63.646999999999998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85"/>
    <n v="67.287000000000006"/>
    <s v="soggiacenza statica"/>
    <n v="4.2"/>
    <n v="63.087000000000003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86"/>
    <n v="67.287000000000006"/>
    <s v="soggiacenza statica"/>
    <n v="4.67"/>
    <n v="62.616999999999997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87"/>
    <n v="67.287000000000006"/>
    <s v="soggiacenza statica"/>
    <n v="5.1100000000000003"/>
    <n v="62.177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193"/>
    <n v="67.287000000000006"/>
    <s v="soggiacenza statica"/>
    <n v="5.4"/>
    <n v="61.887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88"/>
    <n v="67.287000000000006"/>
    <s v="soggiacenza statica"/>
    <n v="5.58"/>
    <n v="61.707000000000001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89"/>
    <n v="67.287000000000006"/>
    <s v="soggiacenza statica"/>
    <n v="5.64"/>
    <n v="61.646999999999998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90"/>
    <n v="67.287000000000006"/>
    <s v="soggiacenza statica"/>
    <n v="5.7"/>
    <n v="61.587000000000003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91"/>
    <n v="67.287000000000006"/>
    <s v="soggiacenza statica"/>
    <n v="5.77"/>
    <n v="61.517000000000003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198"/>
    <n v="67.287000000000006"/>
    <s v="soggiacenza statica"/>
    <n v="5.91"/>
    <n v="61.377000000000002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92"/>
    <n v="67.287000000000006"/>
    <s v="soggiacenza statica"/>
    <n v="5.77"/>
    <n v="61.517000000000003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93"/>
    <n v="67.287000000000006"/>
    <s v="soggiacenza statica"/>
    <n v="5.21"/>
    <n v="62.076999999999998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94"/>
    <n v="67.287000000000006"/>
    <s v="soggiacenza statica"/>
    <n v="5.44"/>
    <n v="61.847000000000001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95"/>
    <n v="67.287000000000006"/>
    <s v="soggiacenza statica"/>
    <n v="5.62"/>
    <n v="61.667000000000002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3"/>
    <n v="67.287000000000006"/>
    <s v="soggiacenza statica"/>
    <n v="5.74"/>
    <n v="61.546999999999997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4"/>
    <n v="67.287000000000006"/>
    <s v="soggiacenza statica"/>
    <n v="6"/>
    <n v="61.286999999999999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5"/>
    <n v="67.287000000000006"/>
    <s v="soggiacenza statica"/>
    <n v="6.18"/>
    <n v="61.106999999999999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7"/>
    <n v="67.287000000000006"/>
    <s v="soggiacenza statica"/>
    <n v="6.43"/>
    <n v="60.856999999999999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96"/>
    <n v="67.287000000000006"/>
    <s v="soggiacenza statica"/>
    <n v="6.42"/>
    <n v="60.866999999999997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9"/>
    <n v="67.287000000000006"/>
    <s v="soggiacenza statica"/>
    <n v="6.37"/>
    <n v="60.917000000000002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30"/>
    <n v="67.287000000000006"/>
    <s v="soggiacenza statica"/>
    <n v="6.44"/>
    <n v="60.847000000000001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31"/>
    <n v="67.287000000000006"/>
    <s v="soggiacenza statica"/>
    <n v="6.4"/>
    <n v="60.887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32"/>
    <n v="67.287000000000006"/>
    <s v="soggiacenza statica"/>
    <n v="6.45"/>
    <n v="60.837000000000003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33"/>
    <n v="67.287000000000006"/>
    <s v="soggiacenza statica"/>
    <n v="6.46"/>
    <n v="60.826999999999998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97"/>
    <n v="67.287000000000006"/>
    <s v="soggiacenza statica"/>
    <n v="6.46"/>
    <n v="60.826999999999998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35"/>
    <n v="67.287000000000006"/>
    <s v="soggiacenza statica"/>
    <n v="6.62"/>
    <n v="60.667000000000002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36"/>
    <n v="67.287000000000006"/>
    <s v="soggiacenza statica"/>
    <n v="6.76"/>
    <n v="60.527000000000001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37"/>
    <n v="67.287000000000006"/>
    <s v="soggiacenza statica"/>
    <n v="6.87"/>
    <n v="60.417000000000002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38"/>
    <n v="67.287000000000006"/>
    <s v="soggiacenza statica"/>
    <n v="7.08"/>
    <n v="60.207000000000001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39"/>
    <n v="67.287000000000006"/>
    <s v="soggiacenza statica"/>
    <n v="7.1"/>
    <n v="60.186999999999998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98"/>
    <n v="67.287000000000006"/>
    <s v="soggiacenza statica"/>
    <n v="7.09"/>
    <n v="60.197000000000003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41"/>
    <n v="67.287000000000006"/>
    <s v="soggiacenza statica"/>
    <n v="7.1"/>
    <n v="60.186999999999998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299"/>
    <n v="67.287000000000006"/>
    <s v="soggiacenza statica"/>
    <n v="7.08"/>
    <n v="60.207000000000001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43"/>
    <n v="67.287000000000006"/>
    <s v="soggiacenza statica"/>
    <n v="7.05"/>
    <n v="60.237000000000002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44"/>
    <n v="67.287000000000006"/>
    <s v="soggiacenza statica"/>
    <n v="6.98"/>
    <n v="60.307000000000002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300"/>
    <n v="67.287000000000006"/>
    <s v="soggiacenza statica"/>
    <n v="6.85"/>
    <n v="60.436999999999998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301"/>
    <n v="67.287000000000006"/>
    <s v="soggiacenza statica"/>
    <n v="6.71"/>
    <n v="60.576999999999998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302"/>
    <n v="67.287000000000006"/>
    <s v="soggiacenza statica"/>
    <n v="6.8"/>
    <n v="60.487000000000002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303"/>
    <n v="67.287000000000006"/>
    <s v="soggiacenza statica"/>
    <n v="6.95"/>
    <n v="60.337000000000003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47"/>
    <n v="67.287000000000006"/>
    <s v="soggiacenza statica"/>
    <n v="7.02"/>
    <n v="60.267000000000003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304"/>
    <n v="67.287000000000006"/>
    <s v="soggiacenza statica"/>
    <n v="7.09"/>
    <n v="60.197000000000003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305"/>
    <n v="67.287000000000006"/>
    <s v="soggiacenza statica"/>
    <n v="7.04"/>
    <n v="60.247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49"/>
    <n v="67.287000000000006"/>
    <s v="soggiacenza statica"/>
    <n v="7"/>
    <n v="60.286999999999999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50"/>
    <n v="67.287000000000006"/>
    <s v="soggiacenza statica"/>
    <n v="6.96"/>
    <n v="60.326999999999998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51"/>
    <n v="67.287000000000006"/>
    <s v="soggiacenza statica"/>
    <n v="6.92"/>
    <n v="60.366999999999997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52"/>
    <n v="67.287000000000006"/>
    <s v="soggiacenza statica"/>
    <n v="6.96"/>
    <n v="60.326999999999998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111"/>
    <n v="67.287000000000006"/>
    <s v="soggiacenza statica"/>
    <n v="6.91"/>
    <n v="60.377000000000002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54"/>
    <n v="67.287000000000006"/>
    <s v="soggiacenza statica"/>
    <n v="7.17"/>
    <n v="60.116999999999997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55"/>
    <n v="67.287000000000006"/>
    <s v="soggiacenza statica"/>
    <n v="7.27"/>
    <n v="60.017000000000003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306"/>
    <n v="67.287000000000006"/>
    <s v="soggiacenza statica"/>
    <n v="7.38"/>
    <n v="59.906999999999996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307"/>
    <n v="67.287000000000006"/>
    <s v="soggiacenza statica"/>
    <n v="7.16"/>
    <n v="60.127000000000002"/>
    <n v="4.9800000000000004"/>
    <n v="6.62"/>
    <n v="60.667000000000002"/>
    <n v="62.307000000000002"/>
    <n v="1.9050000000000011"/>
    <n v="60.3155"/>
    <n v="67.935500000000005"/>
    <s v=""/>
  </r>
  <r>
    <s v="PV"/>
    <s v="PINAROLO PO"/>
    <x v="3"/>
    <x v="57"/>
    <n v="67.287000000000006"/>
    <s v="soggiacenza statica"/>
    <n v="6.13"/>
    <n v="61.156999999999996"/>
    <n v="4.9800000000000004"/>
    <n v="6.62"/>
    <n v="60.667000000000002"/>
    <n v="62.307000000000002"/>
    <n v="1.9050000000000011"/>
    <n v="60.3155"/>
    <n v="67.935500000000005"/>
    <s v=""/>
  </r>
  <r>
    <s v="PV"/>
    <s v="PORTALBERA"/>
    <x v="4"/>
    <x v="308"/>
    <n v="68.078999999999994"/>
    <s v="soggiacenza statica"/>
    <n v="9.49"/>
    <n v="58.588999999999999"/>
    <n v="7.8125"/>
    <n v="8.94"/>
    <n v="59.139000000000003"/>
    <n v="60.266500000000001"/>
    <n v="1.1274999999999977"/>
    <n v="57.447750000000006"/>
    <n v="61.957749999999997"/>
    <s v=""/>
  </r>
  <r>
    <s v="PV"/>
    <s v="PORTALBERA"/>
    <x v="4"/>
    <x v="59"/>
    <n v="68.078999999999994"/>
    <s v="soggiacenza statica"/>
    <n v="9.06"/>
    <n v="59.018999999999998"/>
    <n v="7.8125"/>
    <n v="8.94"/>
    <n v="59.139000000000003"/>
    <n v="60.266500000000001"/>
    <n v="1.1274999999999977"/>
    <n v="57.447750000000006"/>
    <n v="61.957749999999997"/>
    <s v=""/>
  </r>
  <r>
    <s v="PV"/>
    <s v="PORTALBERA"/>
    <x v="4"/>
    <x v="309"/>
    <n v="68.078999999999994"/>
    <s v="soggiacenza statica"/>
    <n v="9.1"/>
    <n v="58.978999999999999"/>
    <n v="7.8125"/>
    <n v="8.94"/>
    <n v="59.139000000000003"/>
    <n v="60.266500000000001"/>
    <n v="1.1274999999999977"/>
    <n v="57.447750000000006"/>
    <n v="61.957749999999997"/>
    <s v=""/>
  </r>
  <r>
    <s v="PV"/>
    <s v="PORTALBERA"/>
    <x v="4"/>
    <x v="310"/>
    <n v="68.078999999999994"/>
    <s v="soggiacenza statica"/>
    <n v="8.6199999999999992"/>
    <n v="59.459000000000003"/>
    <n v="7.8125"/>
    <n v="8.94"/>
    <n v="59.139000000000003"/>
    <n v="60.266500000000001"/>
    <n v="1.1274999999999977"/>
    <n v="57.447750000000006"/>
    <n v="61.957749999999997"/>
    <s v=""/>
  </r>
  <r>
    <s v="PV"/>
    <s v="PORTALBERA"/>
    <x v="4"/>
    <x v="311"/>
    <n v="68.078999999999994"/>
    <s v="soggiacenza statica"/>
    <n v="8.84"/>
    <n v="59.238999999999997"/>
    <n v="7.8125"/>
    <n v="8.94"/>
    <n v="59.139000000000003"/>
    <n v="60.266500000000001"/>
    <n v="1.1274999999999977"/>
    <n v="57.447750000000006"/>
    <n v="61.957749999999997"/>
    <s v=""/>
  </r>
  <r>
    <s v="PV"/>
    <s v="PORTALBERA"/>
    <x v="4"/>
    <x v="312"/>
    <n v="68.078999999999994"/>
    <s v="soggiacenza statica"/>
    <n v="8.75"/>
    <n v="59.329000000000001"/>
    <n v="7.8125"/>
    <n v="8.94"/>
    <n v="59.139000000000003"/>
    <n v="60.266500000000001"/>
    <n v="1.1274999999999977"/>
    <n v="57.447750000000006"/>
    <n v="61.957749999999997"/>
    <s v=""/>
  </r>
  <r>
    <s v="PV"/>
    <s v="PORTALBERA"/>
    <x v="4"/>
    <x v="313"/>
    <n v="68.078999999999994"/>
    <s v="soggiacenza statica"/>
    <n v="8.44"/>
    <n v="59.639000000000003"/>
    <n v="7.8125"/>
    <n v="8.94"/>
    <n v="59.139000000000003"/>
    <n v="60.266500000000001"/>
    <n v="1.1274999999999977"/>
    <n v="57.447750000000006"/>
    <n v="61.957749999999997"/>
    <s v=""/>
  </r>
  <r>
    <s v="PV"/>
    <s v="PORTALBERA"/>
    <x v="4"/>
    <x v="314"/>
    <n v="68.078999999999994"/>
    <s v="soggiacenza statica"/>
    <n v="8.4499999999999993"/>
    <n v="59.628999999999998"/>
    <n v="7.8125"/>
    <n v="8.94"/>
    <n v="59.139000000000003"/>
    <n v="60.266500000000001"/>
    <n v="1.1274999999999977"/>
    <n v="57.447750000000006"/>
    <n v="61.957749999999997"/>
    <s v=""/>
  </r>
  <r>
    <s v="PV"/>
    <s v="PORTALBERA"/>
    <x v="4"/>
    <x v="126"/>
    <n v="68.078999999999994"/>
    <s v="soggiacenza statica"/>
    <n v="8.3000000000000007"/>
    <n v="59.779000000000003"/>
    <n v="7.8125"/>
    <n v="8.94"/>
    <n v="59.139000000000003"/>
    <n v="60.266500000000001"/>
    <n v="1.1274999999999977"/>
    <n v="57.447750000000006"/>
    <n v="61.957749999999997"/>
    <s v=""/>
  </r>
  <r>
    <s v="PV"/>
    <s v="PORTALBERA"/>
    <x v="4"/>
    <x v="127"/>
    <n v="68.078999999999994"/>
    <s v="soggiacenza statica"/>
    <n v="8.3000000000000007"/>
    <n v="59.779000000000003"/>
    <n v="7.8125"/>
    <n v="8.94"/>
    <n v="59.139000000000003"/>
    <n v="60.266500000000001"/>
    <n v="1.1274999999999977"/>
    <n v="57.447750000000006"/>
    <n v="61.957749999999997"/>
    <s v=""/>
  </r>
  <r>
    <s v="PV"/>
    <s v="PORTALBERA"/>
    <x v="4"/>
    <x v="315"/>
    <n v="68.078999999999994"/>
    <s v="soggiacenza statica"/>
    <n v="8"/>
    <n v="60.079000000000001"/>
    <n v="7.8125"/>
    <n v="8.94"/>
    <n v="59.139000000000003"/>
    <n v="60.266500000000001"/>
    <n v="1.1274999999999977"/>
    <n v="57.447750000000006"/>
    <n v="61.957749999999997"/>
    <s v=""/>
  </r>
  <r>
    <s v="PV"/>
    <s v="PORTALBERA"/>
    <x v="4"/>
    <x v="316"/>
    <n v="68.078999999999994"/>
    <s v="soggiacenza statica"/>
    <n v="7.97"/>
    <n v="60.109000000000002"/>
    <n v="7.8125"/>
    <n v="8.94"/>
    <n v="59.139000000000003"/>
    <n v="60.266500000000001"/>
    <n v="1.1274999999999977"/>
    <n v="57.447750000000006"/>
    <n v="61.957749999999997"/>
    <s v=""/>
  </r>
  <r>
    <s v="PV"/>
    <s v="PORTALBERA"/>
    <x v="4"/>
    <x v="317"/>
    <n v="68.078999999999994"/>
    <s v="soggiacenza statica"/>
    <n v="7.6"/>
    <n v="60.478999999999999"/>
    <n v="7.8125"/>
    <n v="8.94"/>
    <n v="59.139000000000003"/>
    <n v="60.266500000000001"/>
    <n v="1.1274999999999977"/>
    <n v="57.447750000000006"/>
    <n v="61.957749999999997"/>
    <s v=""/>
  </r>
  <r>
    <s v="PV"/>
    <s v="PORTALBERA"/>
    <x v="4"/>
    <x v="318"/>
    <n v="68.078999999999994"/>
    <s v="soggiacenza statica"/>
    <n v="7.23"/>
    <n v="60.848999999999997"/>
    <n v="7.8125"/>
    <n v="8.94"/>
    <n v="59.139000000000003"/>
    <n v="60.266500000000001"/>
    <n v="1.1274999999999977"/>
    <n v="57.447750000000006"/>
    <n v="61.957749999999997"/>
    <s v=""/>
  </r>
  <r>
    <s v="PV"/>
    <s v="PORTALBERA"/>
    <x v="4"/>
    <x v="319"/>
    <n v="68.078999999999994"/>
    <s v="soggiacenza statica"/>
    <n v="6.75"/>
    <n v="61.329000000000001"/>
    <n v="7.8125"/>
    <n v="8.94"/>
    <n v="59.139000000000003"/>
    <n v="60.266500000000001"/>
    <n v="1.1274999999999977"/>
    <n v="57.447750000000006"/>
    <n v="61.957749999999997"/>
    <s v=""/>
  </r>
  <r>
    <s v="PV"/>
    <s v="PORTALBERA"/>
    <x v="4"/>
    <x v="320"/>
    <n v="68.078999999999994"/>
    <s v="soggiacenza statica"/>
    <n v="7"/>
    <n v="61.079000000000001"/>
    <n v="7.8125"/>
    <n v="8.94"/>
    <n v="59.139000000000003"/>
    <n v="60.266500000000001"/>
    <n v="1.1274999999999977"/>
    <n v="57.447750000000006"/>
    <n v="61.957749999999997"/>
    <s v=""/>
  </r>
  <r>
    <s v="PV"/>
    <s v="PORTALBERA"/>
    <x v="4"/>
    <x v="321"/>
    <n v="68.078999999999994"/>
    <s v="soggiacenza statica"/>
    <n v="7.3"/>
    <n v="60.779000000000003"/>
    <n v="7.8125"/>
    <n v="8.94"/>
    <n v="59.139000000000003"/>
    <n v="60.266500000000001"/>
    <n v="1.1274999999999977"/>
    <n v="57.447750000000006"/>
    <n v="61.957749999999997"/>
    <s v=""/>
  </r>
  <r>
    <s v="PV"/>
    <s v="PORTALBERA"/>
    <x v="4"/>
    <x v="322"/>
    <n v="68.078999999999994"/>
    <s v="soggiacenza statica"/>
    <n v="7.4"/>
    <n v="60.679000000000002"/>
    <n v="7.8125"/>
    <n v="8.94"/>
    <n v="59.139000000000003"/>
    <n v="60.266500000000001"/>
    <n v="1.1274999999999977"/>
    <n v="57.447750000000006"/>
    <n v="61.957749999999997"/>
    <s v=""/>
  </r>
  <r>
    <s v="PV"/>
    <s v="PORTALBERA"/>
    <x v="4"/>
    <x v="323"/>
    <n v="68.078999999999994"/>
    <s v="soggiacenza statica"/>
    <n v="7.4"/>
    <n v="60.679000000000002"/>
    <n v="7.8125"/>
    <n v="8.94"/>
    <n v="59.139000000000003"/>
    <n v="60.266500000000001"/>
    <n v="1.1274999999999977"/>
    <n v="57.447750000000006"/>
    <n v="61.957749999999997"/>
    <s v=""/>
  </r>
  <r>
    <s v="PV"/>
    <s v="PORTALBERA"/>
    <x v="4"/>
    <x v="324"/>
    <n v="68.078999999999994"/>
    <s v="soggiacenza statica"/>
    <n v="7.45"/>
    <n v="60.628999999999998"/>
    <n v="7.8125"/>
    <n v="8.94"/>
    <n v="59.139000000000003"/>
    <n v="60.266500000000001"/>
    <n v="1.1274999999999977"/>
    <n v="57.447750000000006"/>
    <n v="61.957749999999997"/>
    <s v=""/>
  </r>
  <r>
    <s v="PV"/>
    <s v="PORTALBERA"/>
    <x v="4"/>
    <x v="325"/>
    <n v="68.078999999999994"/>
    <s v="soggiacenza statica"/>
    <n v="7.2"/>
    <n v="60.878999999999998"/>
    <n v="7.8125"/>
    <n v="8.94"/>
    <n v="59.139000000000003"/>
    <n v="60.266500000000001"/>
    <n v="1.1274999999999977"/>
    <n v="57.447750000000006"/>
    <n v="61.957749999999997"/>
    <s v=""/>
  </r>
  <r>
    <s v="PV"/>
    <s v="PORTALBERA"/>
    <x v="4"/>
    <x v="326"/>
    <n v="68.078999999999994"/>
    <s v="soggiacenza statica"/>
    <n v="6.6"/>
    <n v="61.478999999999999"/>
    <n v="7.8125"/>
    <n v="8.94"/>
    <n v="59.139000000000003"/>
    <n v="60.266500000000001"/>
    <n v="1.1274999999999977"/>
    <n v="57.447750000000006"/>
    <n v="61.957749999999997"/>
    <s v=""/>
  </r>
  <r>
    <s v="PV"/>
    <s v="PORTALBERA"/>
    <x v="4"/>
    <x v="327"/>
    <n v="68.078999999999994"/>
    <s v="soggiacenza statica"/>
    <n v="6.2"/>
    <n v="61.878999999999998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28"/>
    <n v="68.078999999999994"/>
    <s v="soggiacenza statica"/>
    <n v="6.6"/>
    <n v="61.478999999999999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29"/>
    <n v="68.078999999999994"/>
    <s v="soggiacenza statica"/>
    <n v="8.6999999999999993"/>
    <n v="59.378999999999998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30"/>
    <n v="68.078999999999994"/>
    <s v="soggiacenza statica"/>
    <n v="7.93"/>
    <n v="60.149000000000001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31"/>
    <n v="68.078999999999994"/>
    <s v="soggiacenza statica"/>
    <n v="8.1"/>
    <n v="59.978999999999999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32"/>
    <n v="68.078999999999994"/>
    <s v="soggiacenza statica"/>
    <n v="7.9"/>
    <n v="60.179000000000002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33"/>
    <n v="68.078999999999994"/>
    <s v="soggiacenza statica"/>
    <n v="7.85"/>
    <n v="60.228999999999999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34"/>
    <n v="68.078999999999994"/>
    <s v="soggiacenza statica"/>
    <n v="8.08"/>
    <n v="59.999000000000002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35"/>
    <n v="68.078999999999994"/>
    <s v="soggiacenza statica"/>
    <n v="8"/>
    <n v="60.079000000000001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36"/>
    <n v="68.078999999999994"/>
    <s v="soggiacenza statica"/>
    <n v="8.4"/>
    <n v="59.679000000000002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37"/>
    <n v="68.078999999999994"/>
    <s v="soggiacenza statica"/>
    <n v="8.26"/>
    <n v="59.819000000000003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38"/>
    <n v="68.078999999999994"/>
    <s v="soggiacenza statica"/>
    <n v="8.4"/>
    <n v="59.679000000000002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39"/>
    <n v="68.078999999999994"/>
    <s v="soggiacenza statica"/>
    <n v="8.4"/>
    <n v="59.679000000000002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40"/>
    <n v="68.078999999999994"/>
    <s v="soggiacenza statica"/>
    <n v="8.4499999999999993"/>
    <n v="59.628999999999998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41"/>
    <n v="68.078999999999994"/>
    <s v="soggiacenza statica"/>
    <n v="8.5"/>
    <n v="59.579000000000001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42"/>
    <n v="68.078999999999994"/>
    <s v="soggiacenza statica"/>
    <n v="8.6"/>
    <n v="59.478999999999999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43"/>
    <n v="68.078999999999994"/>
    <s v="soggiacenza statica"/>
    <n v="8.5"/>
    <n v="59.579000000000001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44"/>
    <n v="68.078999999999994"/>
    <s v="soggiacenza statica"/>
    <n v="8.4"/>
    <n v="59.679000000000002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45"/>
    <n v="68.078999999999994"/>
    <s v="soggiacenza statica"/>
    <n v="8.6999999999999993"/>
    <n v="59.378999999999998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46"/>
    <n v="68.078999999999994"/>
    <s v="soggiacenza statica"/>
    <n v="8.65"/>
    <n v="59.429000000000002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47"/>
    <n v="68.078999999999994"/>
    <s v="soggiacenza statica"/>
    <n v="8.6999999999999993"/>
    <n v="59.378999999999998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48"/>
    <n v="68.078999999999994"/>
    <s v="soggiacenza statica"/>
    <n v="8.6999999999999993"/>
    <n v="59.378999999999998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49"/>
    <n v="68.078999999999994"/>
    <s v="soggiacenza statica"/>
    <n v="8.64"/>
    <n v="59.439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50"/>
    <n v="68.078999999999994"/>
    <s v="soggiacenza statica"/>
    <n v="8.1"/>
    <n v="59.978999999999999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51"/>
    <n v="68.078999999999994"/>
    <s v="soggiacenza statica"/>
    <n v="7.85"/>
    <n v="60.228999999999999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52"/>
    <n v="68.078999999999994"/>
    <s v="soggiacenza statica"/>
    <n v="7.55"/>
    <n v="60.529000000000003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265"/>
    <n v="68.078999999999994"/>
    <s v="soggiacenza statica"/>
    <n v="9"/>
    <n v="59.079000000000001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73"/>
    <n v="68.078999999999994"/>
    <s v="soggiacenza statica"/>
    <n v="10.3"/>
    <n v="57.779000000000003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53"/>
    <n v="68.078999999999994"/>
    <s v="soggiacenza statica"/>
    <n v="8.65"/>
    <n v="59.429000000000002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171"/>
    <n v="68.078999999999994"/>
    <s v="soggiacenza statica"/>
    <n v="8.65"/>
    <n v="59.429000000000002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54"/>
    <n v="68.078999999999994"/>
    <s v="soggiacenza statica"/>
    <n v="8"/>
    <n v="60.079000000000001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55"/>
    <n v="68.078999999999994"/>
    <s v="soggiacenza statica"/>
    <n v="8"/>
    <n v="60.079000000000001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56"/>
    <n v="68.078999999999994"/>
    <s v="soggiacenza statica"/>
    <n v="8"/>
    <n v="60.079000000000001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57"/>
    <n v="68.078999999999994"/>
    <s v="soggiacenza statica"/>
    <n v="7.5"/>
    <n v="60.579000000000001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58"/>
    <n v="68.078999999999994"/>
    <s v="soggiacenza statica"/>
    <n v="6.8"/>
    <n v="61.279000000000003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59"/>
    <n v="68.078999999999994"/>
    <s v="soggiacenza statica"/>
    <n v="6.45"/>
    <n v="61.628999999999998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60"/>
    <n v="68.078999999999994"/>
    <s v="soggiacenza statica"/>
    <n v="6.95"/>
    <n v="61.128999999999998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61"/>
    <n v="68.078999999999994"/>
    <s v="soggiacenza statica"/>
    <n v="6.86"/>
    <n v="61.219000000000001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62"/>
    <n v="68.078999999999994"/>
    <s v="soggiacenza statica"/>
    <n v="7.12"/>
    <n v="60.959000000000003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63"/>
    <n v="68.078999999999994"/>
    <s v="soggiacenza statica"/>
    <n v="7.42"/>
    <n v="60.658999999999999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64"/>
    <n v="68.078999999999994"/>
    <s v="soggiacenza statica"/>
    <n v="7.6"/>
    <n v="60.478999999999999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65"/>
    <n v="68.078999999999994"/>
    <s v="soggiacenza statica"/>
    <n v="7.9"/>
    <n v="60.179000000000002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66"/>
    <n v="68.078999999999994"/>
    <s v="soggiacenza statica"/>
    <n v="7.8"/>
    <n v="60.279000000000003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67"/>
    <n v="68.078999999999994"/>
    <s v="soggiacenza statica"/>
    <n v="7.55"/>
    <n v="60.529000000000003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68"/>
    <n v="68.078999999999994"/>
    <s v="soggiacenza statica"/>
    <n v="7.25"/>
    <n v="60.829000000000001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69"/>
    <n v="68.078999999999994"/>
    <s v="soggiacenza statica"/>
    <n v="7.12"/>
    <n v="60.959000000000003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70"/>
    <n v="68.078999999999994"/>
    <s v="soggiacenza statica"/>
    <n v="6.65"/>
    <n v="61.429000000000002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71"/>
    <n v="68.078999999999994"/>
    <s v="soggiacenza statica"/>
    <n v="6.2"/>
    <n v="61.878999999999998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190"/>
    <n v="68.078999999999994"/>
    <s v="soggiacenza statica"/>
    <n v="8.7899999999999991"/>
    <n v="59.289000000000001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72"/>
    <n v="68.078999999999994"/>
    <s v="soggiacenza statica"/>
    <n v="7.49"/>
    <n v="60.588999999999999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192"/>
    <n v="68.078999999999994"/>
    <s v="soggiacenza statica"/>
    <n v="7.65"/>
    <n v="60.429000000000002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193"/>
    <n v="68.078999999999994"/>
    <s v="soggiacenza statica"/>
    <n v="7.95"/>
    <n v="60.128999999999998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194"/>
    <n v="68.078999999999994"/>
    <s v="soggiacenza statica"/>
    <n v="8.19"/>
    <n v="59.889000000000003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73"/>
    <n v="68.078999999999994"/>
    <s v="soggiacenza statica"/>
    <n v="8.4"/>
    <n v="59.679000000000002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196"/>
    <n v="68.078999999999994"/>
    <s v="soggiacenza statica"/>
    <n v="8.44"/>
    <n v="59.639000000000003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74"/>
    <n v="68.078999999999994"/>
    <s v="soggiacenza statica"/>
    <n v="8.86"/>
    <n v="59.219000000000001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75"/>
    <n v="68.078999999999994"/>
    <s v="soggiacenza statica"/>
    <n v="7.93"/>
    <n v="60.149000000000001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76"/>
    <n v="68.078999999999994"/>
    <s v="soggiacenza statica"/>
    <n v="7.9"/>
    <n v="60.179000000000002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77"/>
    <n v="68.078999999999994"/>
    <s v="soggiacenza statica"/>
    <n v="7.75"/>
    <n v="60.329000000000001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201"/>
    <n v="68.078999999999994"/>
    <s v="soggiacenza statica"/>
    <n v="7.93"/>
    <n v="60.149000000000001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78"/>
    <n v="68.078999999999994"/>
    <s v="soggiacenza statica"/>
    <n v="7.95"/>
    <n v="60.128999999999998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203"/>
    <n v="68.078999999999994"/>
    <s v="soggiacenza statica"/>
    <n v="7.88"/>
    <n v="60.198999999999998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204"/>
    <n v="68.078999999999994"/>
    <s v="soggiacenza statica"/>
    <n v="8.58"/>
    <n v="59.499000000000002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205"/>
    <n v="68.078999999999994"/>
    <s v="soggiacenza statica"/>
    <n v="8.35"/>
    <n v="59.728999999999999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206"/>
    <n v="68.078999999999994"/>
    <s v="soggiacenza statica"/>
    <n v="8.44"/>
    <n v="59.639000000000003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207"/>
    <n v="68.078999999999994"/>
    <s v="soggiacenza statica"/>
    <n v="8.4"/>
    <n v="59.679000000000002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208"/>
    <n v="68.078999999999994"/>
    <s v="soggiacenza statica"/>
    <n v="8.2899999999999991"/>
    <n v="59.789000000000001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209"/>
    <n v="68.078999999999994"/>
    <s v="soggiacenza statica"/>
    <n v="8.61"/>
    <n v="59.469000000000001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210"/>
    <n v="68.078999999999994"/>
    <s v="soggiacenza statica"/>
    <n v="8.33"/>
    <n v="59.749000000000002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211"/>
    <n v="68.078999999999994"/>
    <s v="soggiacenza statica"/>
    <n v="8.34"/>
    <n v="59.738999999999997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2"/>
    <n v="68.078999999999994"/>
    <s v="soggiacenza statica"/>
    <n v="8.36"/>
    <n v="59.719000000000001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212"/>
    <n v="68.078999999999994"/>
    <s v="soggiacenza statica"/>
    <n v="8.4"/>
    <n v="59.679000000000002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379"/>
    <n v="68.078999999999994"/>
    <s v="soggiacenza statica"/>
    <n v="8.5"/>
    <n v="59.579000000000001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214"/>
    <n v="68.078999999999994"/>
    <s v="soggiacenza statica"/>
    <n v="8.7899999999999991"/>
    <n v="59.289000000000001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215"/>
    <n v="68.078999999999994"/>
    <s v="soggiacenza statica"/>
    <n v="9.02"/>
    <n v="59.058999999999997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216"/>
    <n v="68.078999999999994"/>
    <s v="soggiacenza statica"/>
    <n v="9.24"/>
    <n v="58.838999999999999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217"/>
    <n v="68.078999999999994"/>
    <s v="soggiacenza statica"/>
    <n v="8.92"/>
    <n v="59.158999999999999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218"/>
    <n v="68.078999999999994"/>
    <s v="soggiacenza statica"/>
    <n v="8.8699999999999992"/>
    <n v="59.209000000000003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219"/>
    <n v="68.078999999999994"/>
    <s v="soggiacenza statica"/>
    <n v="8.8699999999999992"/>
    <n v="59.209000000000003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41"/>
    <n v="68.078999999999994"/>
    <s v="soggiacenza statica"/>
    <n v="9.0399999999999991"/>
    <n v="59.039000000000001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220"/>
    <n v="68.078999999999994"/>
    <s v="soggiacenza statica"/>
    <n v="9.07"/>
    <n v="59.009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221"/>
    <n v="68.078999999999994"/>
    <s v="soggiacenza statica"/>
    <n v="8.9700000000000006"/>
    <n v="59.109000000000002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222"/>
    <n v="68.078999999999994"/>
    <s v="soggiacenza statica"/>
    <n v="8.98"/>
    <n v="59.098999999999997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223"/>
    <n v="68.078999999999994"/>
    <s v="soggiacenza statica"/>
    <n v="8.9499999999999993"/>
    <n v="59.128999999999998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224"/>
    <n v="68.078999999999994"/>
    <s v="soggiacenza statica"/>
    <n v="8.94"/>
    <n v="59.139000000000003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225"/>
    <n v="68.078999999999994"/>
    <s v="soggiacenza statica"/>
    <n v="9.56"/>
    <n v="58.518999999999998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226"/>
    <n v="68.078999999999994"/>
    <s v="soggiacenza statica"/>
    <n v="8.99"/>
    <n v="59.088999999999999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227"/>
    <n v="68.078999999999994"/>
    <s v="soggiacenza statica"/>
    <n v="8.94"/>
    <n v="59.139000000000003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228"/>
    <n v="68.078999999999994"/>
    <s v="soggiacenza statica"/>
    <n v="8.94"/>
    <n v="59.139000000000003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229"/>
    <n v="68.078999999999994"/>
    <s v="soggiacenza statica"/>
    <n v="9.02"/>
    <n v="59.058999999999997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230"/>
    <n v="68.078999999999994"/>
    <s v="soggiacenza statica"/>
    <n v="9.7799999999999994"/>
    <n v="58.298999999999999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231"/>
    <n v="68.078999999999994"/>
    <s v="soggiacenza statica"/>
    <n v="9.44"/>
    <n v="58.639000000000003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232"/>
    <n v="68.078999999999994"/>
    <s v="soggiacenza statica"/>
    <n v="9.6"/>
    <n v="58.478999999999999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233"/>
    <n v="68.078999999999994"/>
    <s v="soggiacenza statica"/>
    <n v="9.19"/>
    <n v="58.889000000000003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234"/>
    <n v="68.078999999999994"/>
    <s v="soggiacenza statica"/>
    <n v="9.6"/>
    <n v="58.478999999999999"/>
    <n v="7.8125"/>
    <n v="8.94"/>
    <n v="59.139000000000003"/>
    <n v="60.266500000000001"/>
    <n v="1.9050000000000011"/>
    <n v="60.3155"/>
    <n v="67.935500000000005"/>
    <s v=""/>
  </r>
  <r>
    <s v="PV"/>
    <s v="PORTALBERA"/>
    <x v="4"/>
    <x v="235"/>
    <n v="68.078999999999994"/>
    <s v="soggiacenza statica"/>
    <n v="10.5"/>
    <n v="57.579000000000001"/>
    <n v="7.8125"/>
    <n v="8.94"/>
    <n v="59.139000000000003"/>
    <n v="60.266500000000001"/>
    <n v="1.9050000000000011"/>
    <n v="60.3155"/>
    <n v="67.935500000000005"/>
    <s v=""/>
  </r>
  <r>
    <s v="PV"/>
    <s v="RIVANAZZANO"/>
    <x v="5"/>
    <x v="273"/>
    <n v="151.09"/>
    <s v="soggiacenza statica"/>
    <n v="5.79"/>
    <n v="145.30000000000001"/>
    <n v="6.0424999999999995"/>
    <n v="6.9550000000000001"/>
    <n v="144.13499999999999"/>
    <n v="145.04749999999999"/>
    <n v="1.9050000000000011"/>
    <n v="60.3155"/>
    <n v="67.935500000000005"/>
    <s v=""/>
  </r>
  <r>
    <s v="PV"/>
    <s v="RIVANAZZANO"/>
    <x v="5"/>
    <x v="380"/>
    <n v="151.09"/>
    <s v="soggiacenza statica"/>
    <n v="5.68"/>
    <n v="145.41"/>
    <n v="6.0424999999999995"/>
    <n v="6.9550000000000001"/>
    <n v="144.13499999999999"/>
    <n v="145.04749999999999"/>
    <n v="1.9050000000000011"/>
    <n v="60.3155"/>
    <n v="67.935500000000005"/>
    <s v=""/>
  </r>
  <r>
    <s v="PV"/>
    <s v="RIVANAZZANO"/>
    <x v="5"/>
    <x v="285"/>
    <n v="151.09"/>
    <s v="soggiacenza statica"/>
    <n v="5.82"/>
    <n v="145.27000000000001"/>
    <n v="6.0424999999999995"/>
    <n v="6.9550000000000001"/>
    <n v="144.13499999999999"/>
    <n v="145.04749999999999"/>
    <n v="1.9050000000000011"/>
    <n v="60.3155"/>
    <n v="67.935500000000005"/>
    <s v=""/>
  </r>
  <r>
    <s v="PV"/>
    <s v="RIVANAZZANO"/>
    <x v="5"/>
    <x v="287"/>
    <n v="151.09"/>
    <s v="soggiacenza statica"/>
    <n v="5.93"/>
    <n v="145.16"/>
    <n v="6.0424999999999995"/>
    <n v="6.9550000000000001"/>
    <n v="144.13499999999999"/>
    <n v="145.04749999999999"/>
    <n v="1.9050000000000011"/>
    <n v="60.3155"/>
    <n v="67.935500000000005"/>
    <s v=""/>
  </r>
  <r>
    <s v="PV"/>
    <s v="RIVANAZZANO"/>
    <x v="5"/>
    <x v="290"/>
    <n v="151.09"/>
    <s v="soggiacenza statica"/>
    <n v="6.1"/>
    <n v="144.99"/>
    <n v="6.0424999999999995"/>
    <n v="6.9550000000000001"/>
    <n v="144.13499999999999"/>
    <n v="145.04749999999999"/>
    <n v="1.9050000000000011"/>
    <n v="60.3155"/>
    <n v="67.935500000000005"/>
    <s v=""/>
  </r>
  <r>
    <s v="PV"/>
    <s v="RIVANAZZANO"/>
    <x v="5"/>
    <x v="381"/>
    <n v="151.09"/>
    <s v="soggiacenza statica"/>
    <n v="6.1"/>
    <n v="144.99"/>
    <n v="6.0424999999999995"/>
    <n v="6.9550000000000001"/>
    <n v="144.13499999999999"/>
    <n v="145.04749999999999"/>
    <n v="1.9050000000000011"/>
    <n v="60.3155"/>
    <n v="67.935500000000005"/>
    <s v=""/>
  </r>
  <r>
    <s v="PV"/>
    <s v="RIVANAZZANO"/>
    <x v="5"/>
    <x v="295"/>
    <n v="151.09"/>
    <s v="soggiacenza statica"/>
    <n v="6.05"/>
    <n v="145.04"/>
    <n v="6.0424999999999995"/>
    <n v="6.9550000000000001"/>
    <n v="144.13499999999999"/>
    <n v="145.04749999999999"/>
    <n v="1.9050000000000011"/>
    <n v="60.3155"/>
    <n v="67.935500000000005"/>
    <s v=""/>
  </r>
  <r>
    <s v="PV"/>
    <s v="RIVANAZZANO"/>
    <x v="5"/>
    <x v="382"/>
    <n v="151.09"/>
    <s v="soggiacenza statica"/>
    <n v="6.1"/>
    <n v="144.99"/>
    <n v="6.0424999999999995"/>
    <n v="6.9550000000000001"/>
    <n v="144.13499999999999"/>
    <n v="145.04749999999999"/>
    <n v="1.9050000000000011"/>
    <n v="60.3155"/>
    <n v="67.935500000000005"/>
    <s v=""/>
  </r>
  <r>
    <s v="PV"/>
    <s v="RIVANAZZANO"/>
    <x v="5"/>
    <x v="296"/>
    <n v="151.09"/>
    <s v="soggiacenza statica"/>
    <n v="6.2"/>
    <n v="144.88999999999999"/>
    <n v="6.0424999999999995"/>
    <n v="6.9550000000000001"/>
    <n v="144.13499999999999"/>
    <n v="145.04749999999999"/>
    <n v="1.9050000000000011"/>
    <n v="60.3155"/>
    <n v="67.935500000000005"/>
    <s v=""/>
  </r>
  <r>
    <s v="PV"/>
    <s v="RIVANAZZANO"/>
    <x v="5"/>
    <x v="31"/>
    <n v="151.09"/>
    <s v="soggiacenza statica"/>
    <n v="6.12"/>
    <n v="144.97"/>
    <n v="6.0424999999999995"/>
    <n v="6.9550000000000001"/>
    <n v="144.13499999999999"/>
    <n v="145.04749999999999"/>
    <n v="1.9050000000000011"/>
    <n v="60.3155"/>
    <n v="67.935500000000005"/>
    <s v=""/>
  </r>
  <r>
    <s v="PV"/>
    <s v="RIVANAZZANO"/>
    <x v="5"/>
    <x v="297"/>
    <n v="151.09"/>
    <s v="soggiacenza statica"/>
    <n v="6.09"/>
    <n v="145"/>
    <n v="6.0424999999999995"/>
    <n v="6.9550000000000001"/>
    <n v="144.13499999999999"/>
    <n v="145.04749999999999"/>
    <n v="1.9050000000000011"/>
    <n v="60.3155"/>
    <n v="67.935500000000005"/>
    <s v=""/>
  </r>
  <r>
    <s v="PV"/>
    <s v="RIVANAZZANO"/>
    <x v="5"/>
    <x v="383"/>
    <n v="151.09"/>
    <s v="soggiacenza statica"/>
    <n v="6.19"/>
    <n v="144.9"/>
    <n v="6.0424999999999995"/>
    <n v="6.9550000000000001"/>
    <n v="144.13499999999999"/>
    <n v="145.04749999999999"/>
    <n v="1.9050000000000011"/>
    <n v="60.3155"/>
    <n v="67.935500000000005"/>
    <s v=""/>
  </r>
  <r>
    <s v="PV"/>
    <s v="RIVANAZZANO"/>
    <x v="5"/>
    <x v="298"/>
    <n v="151.09"/>
    <s v="soggiacenza statica"/>
    <n v="6.18"/>
    <n v="144.91"/>
    <n v="6.0424999999999995"/>
    <n v="6.9550000000000001"/>
    <n v="144.13499999999999"/>
    <n v="145.04749999999999"/>
    <n v="1.9050000000000011"/>
    <n v="60.3155"/>
    <n v="67.935500000000005"/>
    <s v=""/>
  </r>
  <r>
    <s v="PV"/>
    <s v="RIVANAZZANO"/>
    <x v="5"/>
    <x v="43"/>
    <n v="151.09"/>
    <s v="soggiacenza statica"/>
    <n v="6.22"/>
    <n v="144.87"/>
    <n v="6.0424999999999995"/>
    <n v="6.9550000000000001"/>
    <n v="144.13499999999999"/>
    <n v="145.04749999999999"/>
    <n v="1.9050000000000011"/>
    <n v="60.3155"/>
    <n v="67.935500000000005"/>
    <s v=""/>
  </r>
  <r>
    <s v="PV"/>
    <s v="RIVANAZZANO"/>
    <x v="5"/>
    <x v="301"/>
    <n v="151.09"/>
    <s v="soggiacenza statica"/>
    <n v="5.92"/>
    <n v="145.16999999999999"/>
    <n v="6.0424999999999995"/>
    <n v="6.9550000000000001"/>
    <n v="144.13499999999999"/>
    <n v="145.04749999999999"/>
    <n v="1.9050000000000011"/>
    <n v="60.3155"/>
    <n v="67.935500000000005"/>
    <s v=""/>
  </r>
  <r>
    <s v="PV"/>
    <s v="RIVANAZZANO"/>
    <x v="5"/>
    <x v="303"/>
    <n v="151.09"/>
    <s v="soggiacenza statica"/>
    <n v="7"/>
    <n v="144.09"/>
    <n v="6.0424999999999995"/>
    <n v="6.9550000000000001"/>
    <n v="144.13499999999999"/>
    <n v="145.04749999999999"/>
    <n v="1.9050000000000011"/>
    <n v="60.3155"/>
    <n v="67.935500000000005"/>
    <s v=""/>
  </r>
  <r>
    <s v="PV"/>
    <s v="RIVANAZZANO"/>
    <x v="5"/>
    <x v="305"/>
    <n v="151.09"/>
    <s v="soggiacenza statica"/>
    <n v="7.16"/>
    <n v="143.93"/>
    <n v="6.0424999999999995"/>
    <n v="6.9550000000000001"/>
    <n v="144.13499999999999"/>
    <n v="145.04749999999999"/>
    <n v="1.9050000000000011"/>
    <n v="60.3155"/>
    <n v="67.935500000000005"/>
    <s v=""/>
  </r>
  <r>
    <s v="PV"/>
    <s v="RIVANAZZANO"/>
    <x v="5"/>
    <x v="51"/>
    <n v="151.09"/>
    <s v="soggiacenza statica"/>
    <n v="7.22"/>
    <n v="143.87"/>
    <n v="6.0424999999999995"/>
    <n v="6.9550000000000001"/>
    <n v="144.13499999999999"/>
    <n v="145.04749999999999"/>
    <n v="1.9050000000000011"/>
    <n v="60.3155"/>
    <n v="67.935500000000005"/>
    <s v=""/>
  </r>
  <r>
    <s v="PV"/>
    <s v="RIVANAZZANO"/>
    <x v="5"/>
    <x v="111"/>
    <n v="151.09"/>
    <s v="soggiacenza statica"/>
    <n v="7.09"/>
    <n v="144"/>
    <n v="6.0424999999999995"/>
    <n v="6.9550000000000001"/>
    <n v="144.13499999999999"/>
    <n v="145.04749999999999"/>
    <n v="1.9050000000000011"/>
    <n v="60.3155"/>
    <n v="67.935500000000005"/>
    <s v=""/>
  </r>
  <r>
    <s v="PV"/>
    <s v="RIVANAZZANO"/>
    <x v="5"/>
    <x v="55"/>
    <n v="151.09"/>
    <s v="soggiacenza statica"/>
    <n v="6.94"/>
    <n v="144.15"/>
    <n v="6.0424999999999995"/>
    <n v="6.9550000000000001"/>
    <n v="144.13499999999999"/>
    <n v="145.04749999999999"/>
    <n v="1.9050000000000011"/>
    <n v="60.3155"/>
    <n v="67.935500000000005"/>
    <s v=""/>
  </r>
  <r>
    <s v="PV"/>
    <s v="RIVANAZZANO"/>
    <x v="5"/>
    <x v="307"/>
    <n v="151.09"/>
    <s v="soggiacenza statica"/>
    <n v="6.02"/>
    <n v="145.07"/>
    <n v="6.0424999999999995"/>
    <n v="6.9550000000000001"/>
    <n v="144.13499999999999"/>
    <n v="145.04749999999999"/>
    <n v="1.9050000000000011"/>
    <n v="60.3155"/>
    <n v="67.935500000000005"/>
    <s v=""/>
  </r>
  <r>
    <s v="PV"/>
    <s v="TORRAZZA COSTE"/>
    <x v="6"/>
    <x v="117"/>
    <n v="116.616"/>
    <s v="soggiacenza statica"/>
    <n v="1.95"/>
    <n v="114.666"/>
    <n v="2.0775000000000001"/>
    <n v="2.57"/>
    <n v="114.04600000000001"/>
    <n v="114.5385"/>
    <n v="0.49249999999999261"/>
    <n v="113.30725000000001"/>
    <n v="115.27724999999998"/>
    <s v=""/>
  </r>
  <r>
    <s v="PV"/>
    <s v="TORRAZZA COSTE"/>
    <x v="6"/>
    <x v="236"/>
    <n v="116.616"/>
    <s v="soggiacenza statica"/>
    <n v="2.16"/>
    <n v="114.456"/>
    <n v="2.0775000000000001"/>
    <n v="2.57"/>
    <n v="114.04600000000001"/>
    <n v="114.5385"/>
    <n v="0.49249999999999261"/>
    <n v="113.30725000000001"/>
    <n v="115.27724999999998"/>
    <s v=""/>
  </r>
  <r>
    <s v="PV"/>
    <s v="TORRAZZA COSTE"/>
    <x v="6"/>
    <x v="237"/>
    <n v="116.616"/>
    <s v="soggiacenza statica"/>
    <n v="2.2400000000000002"/>
    <n v="114.376"/>
    <n v="2.0775000000000001"/>
    <n v="2.57"/>
    <n v="114.04600000000001"/>
    <n v="114.5385"/>
    <n v="0.49249999999999261"/>
    <n v="113.30725000000001"/>
    <n v="115.27724999999998"/>
    <s v=""/>
  </r>
  <r>
    <s v="PV"/>
    <s v="TORRAZZA COSTE"/>
    <x v="6"/>
    <x v="384"/>
    <n v="116.616"/>
    <s v="soggiacenza statica"/>
    <n v="2.17"/>
    <n v="114.446"/>
    <n v="2.0775000000000001"/>
    <n v="2.57"/>
    <n v="114.04600000000001"/>
    <n v="114.5385"/>
    <n v="0.49249999999999261"/>
    <n v="113.30725000000001"/>
    <n v="115.27724999999998"/>
    <s v=""/>
  </r>
  <r>
    <s v="PV"/>
    <s v="TORRAZZA COSTE"/>
    <x v="6"/>
    <x v="121"/>
    <n v="116.616"/>
    <s v="soggiacenza statica"/>
    <n v="2.2400000000000002"/>
    <n v="114.376"/>
    <n v="2.0775000000000001"/>
    <n v="2.57"/>
    <n v="114.04600000000001"/>
    <n v="114.5385"/>
    <n v="0.49249999999999261"/>
    <n v="113.30725000000001"/>
    <n v="115.27724999999998"/>
    <s v=""/>
  </r>
  <r>
    <s v="PV"/>
    <s v="TORRAZZA COSTE"/>
    <x v="6"/>
    <x v="238"/>
    <n v="116.616"/>
    <s v="soggiacenza statica"/>
    <n v="2.35"/>
    <n v="114.26600000000001"/>
    <n v="2.0775000000000001"/>
    <n v="2.57"/>
    <n v="114.04600000000001"/>
    <n v="114.5385"/>
    <n v="0.49249999999999261"/>
    <n v="113.30725000000001"/>
    <n v="115.27724999999998"/>
    <s v=""/>
  </r>
  <r>
    <s v="PV"/>
    <s v="TORRAZZA COSTE"/>
    <x v="6"/>
    <x v="239"/>
    <n v="116.616"/>
    <s v="soggiacenza statica"/>
    <n v="2.42"/>
    <n v="114.196"/>
    <n v="2.0775000000000001"/>
    <n v="2.57"/>
    <n v="114.04600000000001"/>
    <n v="114.5385"/>
    <n v="0.49249999999999261"/>
    <n v="113.30725000000001"/>
    <n v="115.27724999999998"/>
    <s v=""/>
  </r>
  <r>
    <s v="PV"/>
    <s v="TORRAZZA COSTE"/>
    <x v="6"/>
    <x v="240"/>
    <n v="116.616"/>
    <s v="soggiacenza statica"/>
    <n v="2.44"/>
    <n v="114.176"/>
    <n v="2.0775000000000001"/>
    <n v="2.57"/>
    <n v="114.04600000000001"/>
    <n v="114.5385"/>
    <n v="0.49249999999999261"/>
    <n v="113.30725000000001"/>
    <n v="115.27724999999998"/>
    <s v=""/>
  </r>
  <r>
    <s v="PV"/>
    <s v="TORRAZZA COSTE"/>
    <x v="6"/>
    <x v="241"/>
    <n v="116.616"/>
    <s v="soggiacenza statica"/>
    <n v="2.39"/>
    <n v="114.226"/>
    <n v="2.0775000000000001"/>
    <n v="2.57"/>
    <n v="114.04600000000001"/>
    <n v="114.5385"/>
    <n v="0.49249999999999261"/>
    <n v="113.30725000000001"/>
    <n v="115.27724999999998"/>
    <s v=""/>
  </r>
  <r>
    <s v="PV"/>
    <s v="TORRAZZA COSTE"/>
    <x v="6"/>
    <x v="242"/>
    <n v="116.616"/>
    <s v="soggiacenza statica"/>
    <n v="2.2599999999999998"/>
    <n v="114.35599999999999"/>
    <n v="2.0775000000000001"/>
    <n v="2.57"/>
    <n v="114.04600000000001"/>
    <n v="114.5385"/>
    <n v="0.49249999999999261"/>
    <n v="113.30725000000001"/>
    <n v="115.27724999999998"/>
    <s v=""/>
  </r>
  <r>
    <s v="PV"/>
    <s v="TORRAZZA COSTE"/>
    <x v="6"/>
    <x v="243"/>
    <n v="116.616"/>
    <s v="soggiacenza statica"/>
    <n v="1.93"/>
    <n v="114.68600000000001"/>
    <n v="2.0775000000000001"/>
    <n v="2.57"/>
    <n v="114.04600000000001"/>
    <n v="114.5385"/>
    <n v="0.49249999999999261"/>
    <n v="113.30725000000001"/>
    <n v="115.27724999999998"/>
    <s v=""/>
  </r>
  <r>
    <s v="PV"/>
    <s v="TORRAZZA COSTE"/>
    <x v="6"/>
    <x v="385"/>
    <n v="116.616"/>
    <s v="soggiacenza statica"/>
    <n v="1.96"/>
    <n v="114.65600000000001"/>
    <n v="2.0775000000000001"/>
    <n v="2.57"/>
    <n v="114.04600000000001"/>
    <n v="114.5385"/>
    <n v="0.49249999999999261"/>
    <n v="113.30725000000001"/>
    <n v="115.27724999999998"/>
    <s v=""/>
  </r>
  <r>
    <s v="PV"/>
    <s v="TORRAZZA COSTE"/>
    <x v="6"/>
    <x v="386"/>
    <n v="116.616"/>
    <s v="soggiacenza statica"/>
    <n v="1.5"/>
    <n v="115.116"/>
    <n v="2.0775000000000001"/>
    <n v="2.57"/>
    <n v="114.04600000000001"/>
    <n v="114.5385"/>
    <n v="0.49249999999999261"/>
    <n v="113.30725000000001"/>
    <n v="115.27724999999998"/>
    <s v=""/>
  </r>
  <r>
    <s v="PV"/>
    <s v="TORRAZZA COSTE"/>
    <x v="6"/>
    <x v="387"/>
    <n v="116.616"/>
    <s v="soggiacenza statica"/>
    <n v="1.67"/>
    <n v="114.946"/>
    <n v="2.0775000000000001"/>
    <n v="2.57"/>
    <n v="114.04600000000001"/>
    <n v="114.5385"/>
    <n v="0.49249999999999261"/>
    <n v="113.30725000000001"/>
    <n v="115.27724999999998"/>
    <s v=""/>
  </r>
  <r>
    <s v="PV"/>
    <s v="TORRAZZA COSTE"/>
    <x v="6"/>
    <x v="388"/>
    <n v="116.616"/>
    <s v="soggiacenza statica"/>
    <n v="1.96"/>
    <n v="114.65600000000001"/>
    <n v="2.0775000000000001"/>
    <n v="2.57"/>
    <n v="114.04600000000001"/>
    <n v="114.5385"/>
    <n v="0.49249999999999261"/>
    <n v="113.30725000000001"/>
    <n v="115.27724999999998"/>
    <s v=""/>
  </r>
  <r>
    <s v="PV"/>
    <s v="TORRAZZA COSTE"/>
    <x v="6"/>
    <x v="389"/>
    <n v="116.616"/>
    <s v="soggiacenza statica"/>
    <n v="1.97"/>
    <n v="114.646"/>
    <n v="2.0775000000000001"/>
    <n v="2.57"/>
    <n v="114.04600000000001"/>
    <n v="114.5385"/>
    <n v="0.49249999999999261"/>
    <n v="113.30725000000001"/>
    <n v="115.27724999999998"/>
    <s v=""/>
  </r>
  <r>
    <s v="PV"/>
    <s v="TORRAZZA COSTE"/>
    <x v="6"/>
    <x v="390"/>
    <n v="116.616"/>
    <s v="soggiacenza statica"/>
    <n v="2.0499999999999998"/>
    <n v="114.566"/>
    <n v="2.0775000000000001"/>
    <n v="2.57"/>
    <n v="114.04600000000001"/>
    <n v="114.5385"/>
    <n v="0.49249999999999261"/>
    <n v="113.30725000000001"/>
    <n v="115.27724999999998"/>
    <s v=""/>
  </r>
  <r>
    <s v="PV"/>
    <s v="TORRAZZA COSTE"/>
    <x v="6"/>
    <x v="391"/>
    <n v="116.616"/>
    <s v="soggiacenza statica"/>
    <n v="2.21"/>
    <n v="114.40600000000001"/>
    <n v="2.0775000000000001"/>
    <n v="2.57"/>
    <n v="114.04600000000001"/>
    <n v="114.5385"/>
    <n v="0.49249999999999261"/>
    <n v="113.30725000000001"/>
    <n v="115.27724999999998"/>
    <s v=""/>
  </r>
  <r>
    <s v="PV"/>
    <s v="TORRAZZA COSTE"/>
    <x v="6"/>
    <x v="63"/>
    <n v="116.616"/>
    <s v="soggiacenza statica"/>
    <n v="2.2000000000000002"/>
    <n v="114.416"/>
    <n v="2.0775000000000001"/>
    <n v="2.57"/>
    <n v="114.04600000000001"/>
    <n v="114.5385"/>
    <n v="0.49249999999999261"/>
    <n v="113.30725000000001"/>
    <n v="115.27724999999998"/>
    <s v=""/>
  </r>
  <r>
    <s v="PV"/>
    <s v="TORRAZZA COSTE"/>
    <x v="6"/>
    <x v="135"/>
    <n v="116.616"/>
    <s v="soggiacenza statica"/>
    <n v="2.27"/>
    <n v="114.346"/>
    <n v="2.0775000000000001"/>
    <n v="2.57"/>
    <n v="114.04600000000001"/>
    <n v="114.5385"/>
    <n v="0.49249999999999261"/>
    <n v="113.30725000000001"/>
    <n v="115.27724999999998"/>
    <s v=""/>
  </r>
  <r>
    <s v="PV"/>
    <s v="TORRAZZA COSTE"/>
    <x v="6"/>
    <x v="392"/>
    <n v="116.616"/>
    <s v="soggiacenza statica"/>
    <n v="2.15"/>
    <n v="114.46599999999999"/>
    <n v="2.0775000000000001"/>
    <n v="2.57"/>
    <n v="114.04600000000001"/>
    <n v="114.5385"/>
    <n v="0.49249999999999261"/>
    <n v="113.30725000000001"/>
    <n v="115.27724999999998"/>
    <s v=""/>
  </r>
  <r>
    <s v="PV"/>
    <s v="TORRAZZA COSTE"/>
    <x v="6"/>
    <x v="393"/>
    <n v="116.616"/>
    <s v="soggiacenza statica"/>
    <n v="1.86"/>
    <n v="114.756"/>
    <n v="2.0775000000000001"/>
    <n v="2.57"/>
    <n v="114.04600000000001"/>
    <n v="114.5385"/>
    <n v="0.49249999999999261"/>
    <n v="113.30725000000001"/>
    <n v="115.27724999999998"/>
    <s v=""/>
  </r>
  <r>
    <s v="PV"/>
    <s v="TORRAZZA COSTE"/>
    <x v="6"/>
    <x v="394"/>
    <n v="116.616"/>
    <s v="soggiacenza statica"/>
    <n v="1.8"/>
    <n v="114.816"/>
    <n v="2.0775000000000001"/>
    <n v="2.57"/>
    <n v="114.04600000000001"/>
    <n v="114.5385"/>
    <n v="0.49249999999999261"/>
    <n v="113.30725000000001"/>
    <n v="115.27724999999998"/>
    <s v=""/>
  </r>
  <r>
    <s v="PV"/>
    <s v="TORRAZZA COSTE"/>
    <x v="6"/>
    <x v="244"/>
    <n v="116.616"/>
    <s v="soggiacenza statica"/>
    <n v="2.0099999999999998"/>
    <n v="114.60599999999999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45"/>
    <n v="116.616"/>
    <s v="soggiacenza statica"/>
    <n v="2.08"/>
    <n v="114.53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46"/>
    <n v="116.616"/>
    <s v="soggiacenza statica"/>
    <n v="1.55"/>
    <n v="115.06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47"/>
    <n v="116.616"/>
    <s v="soggiacenza statica"/>
    <n v="1.95"/>
    <n v="114.66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48"/>
    <n v="116.616"/>
    <s v="soggiacenza statica"/>
    <n v="2"/>
    <n v="114.61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49"/>
    <n v="116.616"/>
    <s v="soggiacenza statica"/>
    <n v="2"/>
    <n v="114.61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395"/>
    <n v="116.616"/>
    <s v="soggiacenza statica"/>
    <n v="2.09"/>
    <n v="114.52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396"/>
    <n v="116.616"/>
    <s v="soggiacenza statica"/>
    <n v="2.2000000000000002"/>
    <n v="114.41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397"/>
    <n v="116.616"/>
    <s v="soggiacenza statica"/>
    <n v="2.2000000000000002"/>
    <n v="114.41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50"/>
    <n v="116.616"/>
    <s v="soggiacenza statica"/>
    <n v="2.2000000000000002"/>
    <n v="114.41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398"/>
    <n v="116.616"/>
    <s v="soggiacenza statica"/>
    <n v="2.15"/>
    <n v="114.46599999999999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399"/>
    <n v="116.616"/>
    <s v="soggiacenza statica"/>
    <n v="2.02"/>
    <n v="114.59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400"/>
    <n v="116.616"/>
    <s v="soggiacenza statica"/>
    <n v="2.2000000000000002"/>
    <n v="114.41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401"/>
    <n v="116.616"/>
    <s v="soggiacenza statica"/>
    <n v="2.2000000000000002"/>
    <n v="114.41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402"/>
    <n v="116.616"/>
    <s v="soggiacenza statica"/>
    <n v="1.5"/>
    <n v="115.11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51"/>
    <n v="116.616"/>
    <s v="soggiacenza statica"/>
    <n v="2.1"/>
    <n v="114.51600000000001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52"/>
    <n v="116.616"/>
    <s v="soggiacenza statica"/>
    <n v="2.1"/>
    <n v="114.51600000000001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53"/>
    <n v="116.616"/>
    <s v="soggiacenza statica"/>
    <n v="2.2000000000000002"/>
    <n v="114.41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54"/>
    <n v="116.616"/>
    <s v="soggiacenza statica"/>
    <n v="2.1"/>
    <n v="114.51600000000001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55"/>
    <n v="116.616"/>
    <s v="soggiacenza statica"/>
    <n v="2.2999999999999998"/>
    <n v="114.31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56"/>
    <n v="116.616"/>
    <s v="soggiacenza statica"/>
    <n v="2.15"/>
    <n v="114.46599999999999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57"/>
    <n v="116.616"/>
    <s v="soggiacenza statica"/>
    <n v="2.15"/>
    <n v="114.46599999999999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58"/>
    <n v="116.616"/>
    <s v="soggiacenza statica"/>
    <n v="2.25"/>
    <n v="114.36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59"/>
    <n v="116.616"/>
    <s v="soggiacenza statica"/>
    <n v="2.2000000000000002"/>
    <n v="114.41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60"/>
    <n v="116.616"/>
    <s v="soggiacenza statica"/>
    <n v="2.2000000000000002"/>
    <n v="114.41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61"/>
    <n v="116.616"/>
    <s v="soggiacenza statica"/>
    <n v="2"/>
    <n v="114.61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62"/>
    <n v="116.616"/>
    <s v="soggiacenza statica"/>
    <n v="1.73"/>
    <n v="114.88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166"/>
    <n v="116.616"/>
    <s v="soggiacenza statica"/>
    <n v="1.7"/>
    <n v="114.91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63"/>
    <n v="116.616"/>
    <s v="soggiacenza statica"/>
    <n v="1.8"/>
    <n v="114.81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64"/>
    <n v="116.616"/>
    <s v="soggiacenza statica"/>
    <n v="1.86"/>
    <n v="114.75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65"/>
    <n v="116.616"/>
    <s v="soggiacenza statica"/>
    <n v="2.2000000000000002"/>
    <n v="114.41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73"/>
    <n v="116.616"/>
    <s v="soggiacenza statica"/>
    <n v="2.21"/>
    <n v="114.40600000000001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170"/>
    <n v="116.616"/>
    <s v="soggiacenza statica"/>
    <n v="2.2200000000000002"/>
    <n v="114.39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66"/>
    <n v="116.616"/>
    <s v="soggiacenza statica"/>
    <n v="2.2000000000000002"/>
    <n v="114.41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67"/>
    <n v="116.616"/>
    <s v="soggiacenza statica"/>
    <n v="2.15"/>
    <n v="114.46599999999999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68"/>
    <n v="116.616"/>
    <s v="soggiacenza statica"/>
    <n v="2.12"/>
    <n v="114.49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69"/>
    <n v="116.616"/>
    <s v="soggiacenza statica"/>
    <n v="1.7"/>
    <n v="114.91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70"/>
    <n v="116.616"/>
    <s v="soggiacenza statica"/>
    <n v="1.43"/>
    <n v="115.18600000000001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72"/>
    <n v="116.616"/>
    <s v="soggiacenza statica"/>
    <n v="1.87"/>
    <n v="114.74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360"/>
    <n v="116.616"/>
    <s v="soggiacenza statica"/>
    <n v="1.87"/>
    <n v="114.74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74"/>
    <n v="116.616"/>
    <s v="soggiacenza statica"/>
    <n v="2.0499999999999998"/>
    <n v="114.56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75"/>
    <n v="116.616"/>
    <s v="soggiacenza statica"/>
    <n v="2.0699999999999998"/>
    <n v="114.54600000000001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76"/>
    <n v="116.616"/>
    <s v="soggiacenza statica"/>
    <n v="2.1"/>
    <n v="114.51600000000001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77"/>
    <n v="116.616"/>
    <s v="soggiacenza statica"/>
    <n v="2.1800000000000002"/>
    <n v="114.43600000000001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78"/>
    <n v="116.616"/>
    <s v="soggiacenza statica"/>
    <n v="2.2000000000000002"/>
    <n v="114.41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79"/>
    <n v="116.616"/>
    <s v="soggiacenza statica"/>
    <n v="1.6"/>
    <n v="115.01600000000001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80"/>
    <n v="116.616"/>
    <s v="soggiacenza statica"/>
    <n v="1.6"/>
    <n v="115.01600000000001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81"/>
    <n v="116.616"/>
    <s v="soggiacenza statica"/>
    <n v="1.8"/>
    <n v="114.81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82"/>
    <n v="116.616"/>
    <s v="soggiacenza statica"/>
    <n v="1.81"/>
    <n v="114.80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83"/>
    <n v="116.616"/>
    <s v="soggiacenza statica"/>
    <n v="1.9"/>
    <n v="114.71599999999999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84"/>
    <n v="116.616"/>
    <s v="soggiacenza statica"/>
    <n v="2"/>
    <n v="114.61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85"/>
    <n v="116.616"/>
    <s v="soggiacenza statica"/>
    <n v="2.06"/>
    <n v="114.55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86"/>
    <n v="116.616"/>
    <s v="soggiacenza statica"/>
    <n v="2.13"/>
    <n v="114.48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87"/>
    <n v="116.616"/>
    <s v="soggiacenza statica"/>
    <n v="2.23"/>
    <n v="114.38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193"/>
    <n v="116.616"/>
    <s v="soggiacenza statica"/>
    <n v="2.27"/>
    <n v="114.34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88"/>
    <n v="116.616"/>
    <s v="soggiacenza statica"/>
    <n v="2.29"/>
    <n v="114.32599999999999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89"/>
    <n v="116.616"/>
    <s v="soggiacenza statica"/>
    <n v="2.2599999999999998"/>
    <n v="114.35599999999999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90"/>
    <n v="116.616"/>
    <s v="soggiacenza statica"/>
    <n v="2.5"/>
    <n v="114.11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91"/>
    <n v="116.616"/>
    <s v="soggiacenza statica"/>
    <n v="2.44"/>
    <n v="114.17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198"/>
    <n v="116.616"/>
    <s v="soggiacenza statica"/>
    <n v="2.38"/>
    <n v="114.23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92"/>
    <n v="116.616"/>
    <s v="soggiacenza statica"/>
    <n v="2.2999999999999998"/>
    <n v="114.31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93"/>
    <n v="116.616"/>
    <s v="soggiacenza statica"/>
    <n v="2.23"/>
    <n v="114.38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94"/>
    <n v="116.616"/>
    <s v="soggiacenza statica"/>
    <n v="2.31"/>
    <n v="114.30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95"/>
    <n v="116.616"/>
    <s v="soggiacenza statica"/>
    <n v="2.37"/>
    <n v="114.24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3"/>
    <n v="116.616"/>
    <s v="soggiacenza statica"/>
    <n v="2.4"/>
    <n v="114.21599999999999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4"/>
    <n v="116.616"/>
    <s v="soggiacenza statica"/>
    <n v="2.5"/>
    <n v="114.11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5"/>
    <n v="116.616"/>
    <s v="soggiacenza statica"/>
    <n v="2.54"/>
    <n v="114.07599999999999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6"/>
    <n v="116.616"/>
    <s v="soggiacenza statica"/>
    <n v="2.5499999999999998"/>
    <n v="114.06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7"/>
    <n v="116.616"/>
    <s v="soggiacenza statica"/>
    <n v="2.57"/>
    <n v="114.04600000000001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96"/>
    <n v="116.616"/>
    <s v="soggiacenza statica"/>
    <n v="2.4"/>
    <n v="114.21599999999999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9"/>
    <n v="116.616"/>
    <s v="soggiacenza statica"/>
    <n v="2.54"/>
    <n v="114.07599999999999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30"/>
    <n v="116.616"/>
    <s v="soggiacenza statica"/>
    <n v="2.6"/>
    <n v="114.01600000000001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31"/>
    <n v="116.616"/>
    <s v="soggiacenza statica"/>
    <n v="2.57"/>
    <n v="114.04600000000001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32"/>
    <n v="116.616"/>
    <s v="soggiacenza statica"/>
    <n v="2.61"/>
    <n v="114.00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33"/>
    <n v="116.616"/>
    <s v="soggiacenza statica"/>
    <n v="2.64"/>
    <n v="113.97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97"/>
    <n v="116.616"/>
    <s v="soggiacenza statica"/>
    <n v="2.63"/>
    <n v="113.98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35"/>
    <n v="116.616"/>
    <s v="soggiacenza statica"/>
    <n v="2.7"/>
    <n v="113.91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36"/>
    <n v="116.616"/>
    <s v="soggiacenza statica"/>
    <n v="2.79"/>
    <n v="113.82599999999999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37"/>
    <n v="116.616"/>
    <s v="soggiacenza statica"/>
    <n v="2.8"/>
    <n v="113.81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38"/>
    <n v="116.616"/>
    <s v="soggiacenza statica"/>
    <n v="2.79"/>
    <n v="113.82599999999999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39"/>
    <n v="116.616"/>
    <s v="soggiacenza statica"/>
    <n v="2.81"/>
    <n v="113.80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98"/>
    <n v="116.616"/>
    <s v="soggiacenza statica"/>
    <n v="2.8"/>
    <n v="113.81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41"/>
    <n v="116.616"/>
    <s v="soggiacenza statica"/>
    <n v="2.8"/>
    <n v="113.81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299"/>
    <n v="116.616"/>
    <s v="soggiacenza statica"/>
    <n v="2.84"/>
    <n v="113.77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43"/>
    <n v="116.616"/>
    <s v="soggiacenza statica"/>
    <n v="2.84"/>
    <n v="113.77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44"/>
    <n v="116.616"/>
    <s v="soggiacenza statica"/>
    <n v="2.58"/>
    <n v="114.03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300"/>
    <n v="116.616"/>
    <s v="soggiacenza statica"/>
    <n v="2.6"/>
    <n v="114.01600000000001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301"/>
    <n v="116.616"/>
    <s v="soggiacenza statica"/>
    <n v="2.57"/>
    <n v="114.04600000000001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302"/>
    <n v="116.616"/>
    <s v="soggiacenza statica"/>
    <n v="2.66"/>
    <n v="113.95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303"/>
    <n v="116.616"/>
    <s v="soggiacenza statica"/>
    <n v="2.8"/>
    <n v="113.81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47"/>
    <n v="116.616"/>
    <s v="soggiacenza statica"/>
    <n v="2.86"/>
    <n v="113.75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304"/>
    <n v="116.616"/>
    <s v="soggiacenza statica"/>
    <n v="2.82"/>
    <n v="113.79600000000001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305"/>
    <n v="116.616"/>
    <s v="soggiacenza statica"/>
    <n v="2.59"/>
    <n v="114.02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49"/>
    <n v="116.616"/>
    <s v="soggiacenza statica"/>
    <n v="2.77"/>
    <n v="113.84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50"/>
    <n v="116.616"/>
    <s v="soggiacenza statica"/>
    <n v="2.83"/>
    <n v="113.78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51"/>
    <n v="116.616"/>
    <s v="soggiacenza statica"/>
    <n v="2.84"/>
    <n v="113.77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52"/>
    <n v="116.616"/>
    <s v="soggiacenza statica"/>
    <n v="2.91"/>
    <n v="113.70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111"/>
    <n v="116.616"/>
    <s v="soggiacenza statica"/>
    <n v="2.88"/>
    <n v="113.73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54"/>
    <n v="116.616"/>
    <s v="soggiacenza statica"/>
    <n v="2.94"/>
    <n v="113.67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55"/>
    <n v="116.616"/>
    <s v="soggiacenza statica"/>
    <n v="2.84"/>
    <n v="113.776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306"/>
    <n v="116.616"/>
    <s v="soggiacenza statica"/>
    <n v="2.85"/>
    <n v="113.76600000000001"/>
    <n v="2.0775000000000001"/>
    <n v="2.57"/>
    <n v="114.04600000000001"/>
    <n v="114.5385"/>
    <n v="1.9050000000000011"/>
    <n v="60.3155"/>
    <n v="67.935500000000005"/>
    <s v=""/>
  </r>
  <r>
    <s v="PV"/>
    <s v="TORRAZZA COSTE"/>
    <x v="6"/>
    <x v="57"/>
    <n v="116.616"/>
    <s v="soggiacenza statica"/>
    <n v="2.09"/>
    <n v="114.526"/>
    <n v="2.0775000000000001"/>
    <n v="2.57"/>
    <n v="114.04600000000001"/>
    <n v="114.5385"/>
    <n v="1.9050000000000011"/>
    <n v="60.3155"/>
    <n v="67.935500000000005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065384-355D-4CDD-87FD-41FDF6B1A401}" name="Tabella pivot1" cacheId="16579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>
  <location ref="A3:FE13" firstHeaderRow="1" firstDataRow="3" firstDataCol="1"/>
  <pivotFields count="10"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numFmtId="167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showAll="0"/>
    <pivotField dataField="1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 defaultSubtotal="0">
      <items count="16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sd="0" x="15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9"/>
    <field x="3"/>
  </colFields>
  <colItems count="160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3"/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4"/>
      <x v="1"/>
    </i>
    <i r="1">
      <x v="2"/>
    </i>
    <i r="1">
      <x v="3"/>
    </i>
    <i r="1">
      <x v="4"/>
    </i>
    <i t="grand">
      <x/>
    </i>
  </colItems>
  <dataFields count="1">
    <dataField name="Conteggio di MISURA SOGGIACENZA [m]" fld="6" subtotal="count" baseField="2" baseItem="0"/>
  </dataFields>
  <conditionalFormats count="1">
    <conditionalFormat priority="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  <reference field="3" count="12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9" count="14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43B381-B8AB-46E8-B4F1-1F3A7CF3DF8C}" name="Tabella pivot27" cacheId="16582" applyNumberFormats="0" applyBorderFormats="0" applyFontFormats="0" applyPatternFormats="0" applyAlignmentFormats="0" applyWidthHeightFormats="1" dataCaption="Valori" tag="31ea7960-b719-4faa-a558-2bd2fada16cf" updatedVersion="7" minRefreshableVersion="3" useAutoFormatting="1" itemPrintTitles="1" createdVersion="7" indent="0" outline="1" outlineData="1" multipleFieldFilters="0">
  <location ref="V1:Z9" firstHeaderRow="0" firstDataRow="1" firstDataCol="1"/>
  <pivotFields count="5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IEZOMETRIE!$A$1:$H$715">
        <x15:activeTabTopLevelEntity name="[Interval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34CF7D-638E-4DF7-B713-9EBAF0AFBA4C}" name="Tabella pivot11" cacheId="16583" applyNumberFormats="0" applyBorderFormats="0" applyFontFormats="0" applyPatternFormats="0" applyAlignmentFormats="0" applyWidthHeightFormats="1" dataCaption="Valori" tag="46d02a6e-68ba-464d-9bdd-52c8d51bb8fa" updatedVersion="7" minRefreshableVersion="3" useAutoFormatting="1" rowGrandTotals="0" colGrandTotals="0" itemPrintTitles="1" createdVersion="7" indent="0" outline="1" outlineData="1" multipleFieldFilters="0">
  <location ref="V11:AT20" firstHeaderRow="1" firstDataRow="3" firstDataCol="1"/>
  <pivotFields count="4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2">
    <field x="1"/>
    <field x="-2"/>
  </colFields>
  <colItems count="2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</colItems>
  <dataFields count="2">
    <dataField fld="2" subtotal="count" baseField="0" baseItem="0"/>
    <dataField fld="3" subtotal="count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2">
    <colHierarchyUsage hierarchyUsage="15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tervallo 1]"/>
        <x15:activeTabTopLevelEntity name="[Interval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3859F5-738B-4D37-A2B2-6335C114ACE0}" name="Tabella pivot22" cacheId="16581" applyNumberFormats="0" applyBorderFormats="0" applyFontFormats="0" applyPatternFormats="0" applyAlignmentFormats="0" applyWidthHeightFormats="1" dataCaption="Valori" missingCaption="0" updatedVersion="7" minRefreshableVersion="3" useAutoFormatting="1" itemPrintTitles="1" createdVersion="7" indent="0" outline="1" outlineData="1" multipleFieldFilters="0">
  <location ref="T2:AF10" firstHeaderRow="1" firstDataRow="3" firstDataCol="1"/>
  <pivotFields count="18">
    <pivotField showAll="0"/>
    <pivotField showAll="0"/>
    <pivotField axis="axisRow" showAll="0">
      <items count="8">
        <item x="0"/>
        <item h="1" x="1"/>
        <item x="2"/>
        <item x="3"/>
        <item x="4"/>
        <item h="1" x="5"/>
        <item x="6"/>
        <item t="default"/>
      </items>
    </pivotField>
    <pivotField axis="axisCol" numFmtId="167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defaultSubtotal="0">
      <items count="13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h="1" sd="0" x="12"/>
      </items>
    </pivotField>
  </pivotFields>
  <rowFields count="1">
    <field x="2"/>
  </rowFields>
  <rowItems count="6">
    <i>
      <x/>
    </i>
    <i>
      <x v="2"/>
    </i>
    <i>
      <x v="3"/>
    </i>
    <i>
      <x v="4"/>
    </i>
    <i>
      <x v="6"/>
    </i>
    <i t="grand">
      <x/>
    </i>
  </rowItems>
  <colFields count="2">
    <field x="17"/>
    <field x="3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nteggio di PIEZOMETRIA [m s.l.m.]" fld="7" subtotal="count" baseField="2" baseItem="0"/>
  </dataFields>
  <formats count="1">
    <format dxfId="1">
      <pivotArea dataOnly="0" labelOnly="1" fieldPosition="0">
        <references count="1">
          <reference field="2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4BB1E7-EE40-4043-B93F-0F4F5289074A}" name="Tabella pivot1" cacheId="16580" applyNumberFormats="0" applyBorderFormats="0" applyFontFormats="0" applyPatternFormats="0" applyAlignmentFormats="0" applyWidthHeightFormats="1" dataCaption="Valori" missingCaption="NA" updatedVersion="7" minRefreshableVersion="3" useAutoFormatting="1" rowGrandTotals="0" colGrandTotals="0" itemPrintTitles="1" createdVersion="7" indent="0" outline="1" outlineData="1" multipleFieldFilters="0">
  <location ref="A1:B918" firstHeaderRow="1" firstDataRow="1" firstDataCol="1"/>
  <pivotFields count="8">
    <pivotField axis="axisRow" subtotalTop="0" defaultSubtotal="0">
      <items count="7">
        <item x="0"/>
        <item x="1"/>
        <item x="2"/>
        <item x="3"/>
        <item x="4"/>
        <item x="5"/>
        <item x="6"/>
      </items>
    </pivotField>
    <pivotField axis="axisRow" numFmtId="167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/>
    <pivotField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ubtotalTop="0" defaultSubtotal="0">
      <items count="12">
        <item h="1" sd="0" x="0"/>
        <item x="1"/>
        <item x="2"/>
        <item x="3"/>
        <item x="4"/>
        <item x="5"/>
        <item x="6"/>
        <item x="7"/>
        <item x="8"/>
        <item x="9"/>
        <item x="10"/>
        <item h="1" sd="0" x="11"/>
      </items>
    </pivotField>
  </pivotFields>
  <rowFields count="3">
    <field x="0"/>
    <field x="7"/>
    <field x="1"/>
  </rowFields>
  <rowItems count="917">
    <i>
      <x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1"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3"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4"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5"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6"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</rowItems>
  <colItems count="1">
    <i/>
  </colItems>
  <dataFields count="1">
    <dataField name="Somma di PIEZOMETRIA [m s.l.m.]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0AC42-90EC-4B4E-8BC4-F1E70E657AD6}">
  <dimension ref="A1:Y10"/>
  <sheetViews>
    <sheetView topLeftCell="B1" zoomScale="40" zoomScaleNormal="40" workbookViewId="0">
      <selection activeCell="E16" sqref="E16"/>
    </sheetView>
  </sheetViews>
  <sheetFormatPr defaultColWidth="20.85546875" defaultRowHeight="14.45"/>
  <sheetData>
    <row r="1" spans="1:25" ht="28.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5" t="s">
        <v>14</v>
      </c>
      <c r="P1" s="7" t="s">
        <v>15</v>
      </c>
      <c r="Q1" s="7" t="s">
        <v>16</v>
      </c>
      <c r="R1" s="1" t="s">
        <v>17</v>
      </c>
      <c r="S1" s="1" t="s">
        <v>18</v>
      </c>
      <c r="T1" s="1" t="s">
        <v>19</v>
      </c>
      <c r="U1" s="8" t="s">
        <v>20</v>
      </c>
      <c r="V1" s="8" t="s">
        <v>21</v>
      </c>
      <c r="W1" s="8" t="s">
        <v>22</v>
      </c>
      <c r="X1" s="1" t="s">
        <v>23</v>
      </c>
      <c r="Y1" s="9" t="s">
        <v>24</v>
      </c>
    </row>
    <row r="2" spans="1:25" ht="55.15">
      <c r="A2" s="10" t="s">
        <v>25</v>
      </c>
      <c r="B2" s="10" t="s">
        <v>26</v>
      </c>
      <c r="C2" s="11" t="s">
        <v>27</v>
      </c>
      <c r="D2" s="10" t="s">
        <v>28</v>
      </c>
      <c r="E2" s="10">
        <v>3</v>
      </c>
      <c r="F2" s="10">
        <v>3</v>
      </c>
      <c r="G2" s="10" t="s">
        <v>29</v>
      </c>
      <c r="H2" s="12">
        <v>38718</v>
      </c>
      <c r="I2" s="10">
        <v>508567</v>
      </c>
      <c r="J2" s="10">
        <v>4988324</v>
      </c>
      <c r="K2" s="13">
        <v>75.727999999999994</v>
      </c>
      <c r="L2" s="13">
        <v>75.727999999999994</v>
      </c>
      <c r="M2" s="13">
        <v>0</v>
      </c>
      <c r="N2" s="13">
        <v>17</v>
      </c>
      <c r="O2" s="10" t="s">
        <v>30</v>
      </c>
      <c r="P2" s="13">
        <v>15.2</v>
      </c>
      <c r="Q2" s="13">
        <v>16.399999999999999</v>
      </c>
      <c r="R2" s="13" t="s">
        <v>31</v>
      </c>
      <c r="S2" s="13" t="s">
        <v>32</v>
      </c>
      <c r="T2" s="10" t="s">
        <v>33</v>
      </c>
      <c r="U2" s="14" t="s">
        <v>34</v>
      </c>
      <c r="V2" s="14" t="s">
        <v>35</v>
      </c>
      <c r="W2" s="15">
        <v>278969136.13642198</v>
      </c>
      <c r="X2" s="16"/>
      <c r="Y2" s="17"/>
    </row>
    <row r="3" spans="1:25" ht="55.15">
      <c r="A3" s="10" t="s">
        <v>25</v>
      </c>
      <c r="B3" s="10" t="s">
        <v>36</v>
      </c>
      <c r="C3" s="11" t="s">
        <v>37</v>
      </c>
      <c r="D3" s="10" t="s">
        <v>38</v>
      </c>
      <c r="E3" s="10">
        <v>3</v>
      </c>
      <c r="F3" s="10">
        <v>4</v>
      </c>
      <c r="G3" s="10" t="s">
        <v>29</v>
      </c>
      <c r="H3" s="12">
        <v>38718</v>
      </c>
      <c r="I3" s="10">
        <v>499957</v>
      </c>
      <c r="J3" s="10">
        <v>4986727</v>
      </c>
      <c r="K3" s="13">
        <v>74.588999999999999</v>
      </c>
      <c r="L3" s="13">
        <v>74.088999999999999</v>
      </c>
      <c r="M3" s="13">
        <v>0.5</v>
      </c>
      <c r="N3" s="13">
        <v>22.5</v>
      </c>
      <c r="O3" s="10" t="s">
        <v>30</v>
      </c>
      <c r="P3" s="13">
        <v>12</v>
      </c>
      <c r="Q3" s="13">
        <v>21</v>
      </c>
      <c r="R3" s="13" t="s">
        <v>31</v>
      </c>
      <c r="S3" s="13" t="s">
        <v>32</v>
      </c>
      <c r="T3" s="10" t="s">
        <v>33</v>
      </c>
      <c r="U3" s="14" t="s">
        <v>34</v>
      </c>
      <c r="V3" s="14" t="s">
        <v>35</v>
      </c>
      <c r="W3" s="15">
        <v>278969136.13642198</v>
      </c>
      <c r="X3" s="16"/>
      <c r="Y3" s="17"/>
    </row>
    <row r="4" spans="1:25" ht="55.15">
      <c r="A4" s="10" t="s">
        <v>25</v>
      </c>
      <c r="B4" s="10" t="s">
        <v>39</v>
      </c>
      <c r="C4" s="11" t="s">
        <v>40</v>
      </c>
      <c r="D4" s="10" t="s">
        <v>41</v>
      </c>
      <c r="E4" s="10">
        <v>3</v>
      </c>
      <c r="F4" s="10">
        <v>2</v>
      </c>
      <c r="G4" s="10" t="s">
        <v>29</v>
      </c>
      <c r="H4" s="12">
        <v>38718</v>
      </c>
      <c r="I4" s="10">
        <v>520341</v>
      </c>
      <c r="J4" s="10">
        <v>4986376</v>
      </c>
      <c r="K4" s="13">
        <v>107.259</v>
      </c>
      <c r="L4" s="13">
        <v>107.259</v>
      </c>
      <c r="M4" s="13">
        <v>0</v>
      </c>
      <c r="N4" s="13">
        <v>10</v>
      </c>
      <c r="O4" s="10" t="s">
        <v>30</v>
      </c>
      <c r="P4" s="13">
        <v>4.5</v>
      </c>
      <c r="Q4" s="13">
        <v>9.5</v>
      </c>
      <c r="R4" s="13" t="s">
        <v>42</v>
      </c>
      <c r="S4" s="13" t="s">
        <v>43</v>
      </c>
      <c r="T4" s="10" t="s">
        <v>33</v>
      </c>
      <c r="U4" s="14" t="s">
        <v>34</v>
      </c>
      <c r="V4" s="14" t="s">
        <v>35</v>
      </c>
      <c r="W4" s="15">
        <v>278969136.13642198</v>
      </c>
      <c r="X4" s="16"/>
      <c r="Y4" s="17"/>
    </row>
    <row r="5" spans="1:25" ht="55.15">
      <c r="A5" s="10" t="s">
        <v>25</v>
      </c>
      <c r="B5" s="10" t="s">
        <v>44</v>
      </c>
      <c r="C5" s="11" t="s">
        <v>45</v>
      </c>
      <c r="D5" s="10" t="s">
        <v>46</v>
      </c>
      <c r="E5" s="10">
        <v>3</v>
      </c>
      <c r="F5" s="10">
        <v>1</v>
      </c>
      <c r="G5" s="10" t="s">
        <v>47</v>
      </c>
      <c r="H5" s="12">
        <v>40544</v>
      </c>
      <c r="I5" s="10">
        <v>512380</v>
      </c>
      <c r="J5" s="10">
        <v>4989928</v>
      </c>
      <c r="K5" s="13">
        <v>67.287000000000006</v>
      </c>
      <c r="L5" s="13">
        <v>66.637</v>
      </c>
      <c r="M5" s="13">
        <v>0.65</v>
      </c>
      <c r="N5" s="13">
        <v>19.5</v>
      </c>
      <c r="O5" s="10" t="s">
        <v>30</v>
      </c>
      <c r="P5" s="13">
        <v>10.5</v>
      </c>
      <c r="Q5" s="13">
        <v>14.5</v>
      </c>
      <c r="R5" s="13" t="s">
        <v>42</v>
      </c>
      <c r="S5" s="13" t="s">
        <v>43</v>
      </c>
      <c r="T5" s="10" t="s">
        <v>33</v>
      </c>
      <c r="U5" s="14" t="s">
        <v>34</v>
      </c>
      <c r="V5" s="14" t="s">
        <v>35</v>
      </c>
      <c r="W5" s="15">
        <v>278969136.13642198</v>
      </c>
      <c r="X5" s="16"/>
      <c r="Y5" s="17"/>
    </row>
    <row r="6" spans="1:25" ht="55.15">
      <c r="A6" s="10" t="s">
        <v>25</v>
      </c>
      <c r="B6" s="10" t="s">
        <v>48</v>
      </c>
      <c r="C6" s="11" t="s">
        <v>49</v>
      </c>
      <c r="D6" s="10" t="s">
        <v>50</v>
      </c>
      <c r="E6" s="10">
        <v>3</v>
      </c>
      <c r="F6" s="10">
        <v>2</v>
      </c>
      <c r="G6" s="10" t="s">
        <v>29</v>
      </c>
      <c r="H6" s="12">
        <v>38718</v>
      </c>
      <c r="I6" s="10">
        <v>524321</v>
      </c>
      <c r="J6" s="10">
        <v>4993134</v>
      </c>
      <c r="K6" s="13">
        <v>68.078999999999994</v>
      </c>
      <c r="L6" s="13">
        <v>67.558999999999997</v>
      </c>
      <c r="M6" s="13">
        <v>0.52</v>
      </c>
      <c r="N6" s="13">
        <v>17.2</v>
      </c>
      <c r="O6" s="10" t="s">
        <v>30</v>
      </c>
      <c r="P6" s="13">
        <v>10.3</v>
      </c>
      <c r="Q6" s="13">
        <v>16.3</v>
      </c>
      <c r="R6" s="13" t="s">
        <v>42</v>
      </c>
      <c r="S6" s="13" t="s">
        <v>43</v>
      </c>
      <c r="T6" s="10" t="s">
        <v>33</v>
      </c>
      <c r="U6" s="14" t="s">
        <v>34</v>
      </c>
      <c r="V6" s="14" t="s">
        <v>35</v>
      </c>
      <c r="W6" s="15">
        <v>278969136.13642198</v>
      </c>
      <c r="X6" s="16"/>
      <c r="Y6" s="17"/>
    </row>
    <row r="7" spans="1:25" ht="55.15">
      <c r="A7" s="10" t="s">
        <v>25</v>
      </c>
      <c r="B7" s="10" t="s">
        <v>51</v>
      </c>
      <c r="C7" s="11" t="s">
        <v>52</v>
      </c>
      <c r="D7" s="10" t="s">
        <v>53</v>
      </c>
      <c r="E7" s="10">
        <v>3</v>
      </c>
      <c r="F7" s="10">
        <v>2</v>
      </c>
      <c r="G7" s="10" t="s">
        <v>29</v>
      </c>
      <c r="H7" s="12">
        <v>38718</v>
      </c>
      <c r="I7" s="10">
        <v>501728</v>
      </c>
      <c r="J7" s="10">
        <v>4974258</v>
      </c>
      <c r="K7" s="13">
        <v>151.09</v>
      </c>
      <c r="L7" s="13">
        <v>151.09</v>
      </c>
      <c r="M7" s="13">
        <v>0</v>
      </c>
      <c r="N7" s="13">
        <v>24</v>
      </c>
      <c r="O7" s="10" t="s">
        <v>54</v>
      </c>
      <c r="P7" s="13" t="s">
        <v>54</v>
      </c>
      <c r="Q7" s="13" t="s">
        <v>54</v>
      </c>
      <c r="R7" s="13" t="s">
        <v>42</v>
      </c>
      <c r="S7" s="13" t="s">
        <v>43</v>
      </c>
      <c r="T7" s="10" t="s">
        <v>33</v>
      </c>
      <c r="U7" s="14" t="s">
        <v>34</v>
      </c>
      <c r="V7" s="14" t="s">
        <v>35</v>
      </c>
      <c r="W7" s="15">
        <v>278969136.13642198</v>
      </c>
      <c r="X7" s="16"/>
      <c r="Y7" s="17"/>
    </row>
    <row r="8" spans="1:25" ht="55.15">
      <c r="A8" s="10" t="s">
        <v>25</v>
      </c>
      <c r="B8" s="10" t="s">
        <v>55</v>
      </c>
      <c r="C8" s="11" t="s">
        <v>56</v>
      </c>
      <c r="D8" s="10" t="s">
        <v>57</v>
      </c>
      <c r="E8" s="10">
        <v>3</v>
      </c>
      <c r="F8" s="10">
        <v>1</v>
      </c>
      <c r="G8" s="10" t="s">
        <v>29</v>
      </c>
      <c r="H8" s="12">
        <v>38718</v>
      </c>
      <c r="I8" s="10">
        <v>505656</v>
      </c>
      <c r="J8" s="10">
        <v>4980492</v>
      </c>
      <c r="K8" s="13">
        <v>116.616</v>
      </c>
      <c r="L8" s="13">
        <v>116.616</v>
      </c>
      <c r="M8" s="13">
        <v>0</v>
      </c>
      <c r="N8" s="13">
        <v>33</v>
      </c>
      <c r="O8" s="10" t="s">
        <v>58</v>
      </c>
      <c r="P8" s="13">
        <v>9</v>
      </c>
      <c r="Q8" s="13">
        <v>29</v>
      </c>
      <c r="R8" s="13" t="s">
        <v>42</v>
      </c>
      <c r="S8" s="13" t="s">
        <v>43</v>
      </c>
      <c r="T8" s="10" t="s">
        <v>33</v>
      </c>
      <c r="U8" s="14" t="s">
        <v>34</v>
      </c>
      <c r="V8" s="14" t="s">
        <v>35</v>
      </c>
      <c r="W8" s="15">
        <v>278969136.13642198</v>
      </c>
      <c r="X8" s="16"/>
      <c r="Y8" s="17"/>
    </row>
    <row r="9" spans="1:25" ht="55.15">
      <c r="A9" s="10" t="s">
        <v>25</v>
      </c>
      <c r="B9" s="10" t="s">
        <v>59</v>
      </c>
      <c r="C9" s="11" t="s">
        <v>60</v>
      </c>
      <c r="D9" s="10" t="s">
        <v>61</v>
      </c>
      <c r="E9" s="10">
        <v>2</v>
      </c>
      <c r="F9" s="10"/>
      <c r="G9" s="10" t="s">
        <v>62</v>
      </c>
      <c r="H9" s="12">
        <v>38718</v>
      </c>
      <c r="I9" s="10">
        <v>527564</v>
      </c>
      <c r="J9" s="10">
        <v>4990595</v>
      </c>
      <c r="K9" s="13" t="s">
        <v>54</v>
      </c>
      <c r="L9" s="13">
        <v>103.72</v>
      </c>
      <c r="M9" s="13" t="s">
        <v>54</v>
      </c>
      <c r="N9" s="13">
        <v>27.5</v>
      </c>
      <c r="O9" s="10" t="s">
        <v>30</v>
      </c>
      <c r="P9" s="13">
        <v>23</v>
      </c>
      <c r="Q9" s="13">
        <v>27</v>
      </c>
      <c r="R9" s="13" t="s">
        <v>42</v>
      </c>
      <c r="S9" s="13" t="s">
        <v>43</v>
      </c>
      <c r="T9" s="10" t="s">
        <v>33</v>
      </c>
      <c r="U9" s="14" t="s">
        <v>34</v>
      </c>
      <c r="V9" s="14" t="s">
        <v>35</v>
      </c>
      <c r="W9" s="15">
        <v>278969136.13642198</v>
      </c>
      <c r="X9" s="16"/>
      <c r="Y9" s="17"/>
    </row>
    <row r="10" spans="1:25" ht="55.15">
      <c r="A10" s="10" t="s">
        <v>25</v>
      </c>
      <c r="B10" s="10" t="s">
        <v>59</v>
      </c>
      <c r="C10" s="11" t="s">
        <v>63</v>
      </c>
      <c r="D10" s="10" t="s">
        <v>64</v>
      </c>
      <c r="E10" s="10">
        <v>2</v>
      </c>
      <c r="F10" s="10"/>
      <c r="G10" s="10" t="s">
        <v>29</v>
      </c>
      <c r="H10" s="12">
        <v>43132</v>
      </c>
      <c r="I10" s="10">
        <v>527494</v>
      </c>
      <c r="J10" s="10">
        <v>4990361</v>
      </c>
      <c r="K10" s="13" t="s">
        <v>54</v>
      </c>
      <c r="L10" s="13">
        <v>103.72</v>
      </c>
      <c r="M10" s="13" t="s">
        <v>54</v>
      </c>
      <c r="N10" s="13">
        <v>29</v>
      </c>
      <c r="O10" s="10" t="s">
        <v>30</v>
      </c>
      <c r="P10" s="13">
        <v>24</v>
      </c>
      <c r="Q10" s="13">
        <v>28.5</v>
      </c>
      <c r="R10" s="13" t="s">
        <v>42</v>
      </c>
      <c r="S10" s="13" t="s">
        <v>43</v>
      </c>
      <c r="T10" s="10" t="s">
        <v>33</v>
      </c>
      <c r="U10" s="14" t="s">
        <v>34</v>
      </c>
      <c r="V10" s="14" t="s">
        <v>35</v>
      </c>
      <c r="W10" s="15">
        <v>278969136.13642198</v>
      </c>
      <c r="X10" s="16"/>
      <c r="Y10" s="1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A510B-42A2-43C9-88AD-0C1EEBBD3A90}">
  <dimension ref="A3:FE13"/>
  <sheetViews>
    <sheetView workbookViewId="0">
      <selection activeCell="A6" sqref="A6:A12"/>
    </sheetView>
  </sheetViews>
  <sheetFormatPr defaultRowHeight="14.45"/>
  <cols>
    <col min="1" max="1" width="35.85546875" bestFit="1" customWidth="1"/>
    <col min="2" max="2" width="20.140625" bestFit="1" customWidth="1"/>
    <col min="3" max="3" width="4" bestFit="1" customWidth="1"/>
    <col min="4" max="4" width="4.42578125" bestFit="1" customWidth="1"/>
    <col min="5" max="5" width="4" bestFit="1" customWidth="1"/>
    <col min="6" max="6" width="4.85546875" bestFit="1" customWidth="1"/>
    <col min="7" max="7" width="3.85546875" bestFit="1" customWidth="1"/>
    <col min="8" max="8" width="3.140625" bestFit="1" customWidth="1"/>
    <col min="9" max="9" width="4.42578125" bestFit="1" customWidth="1"/>
    <col min="10" max="10" width="4.140625" bestFit="1" customWidth="1"/>
    <col min="11" max="11" width="3.85546875" bestFit="1" customWidth="1"/>
    <col min="12" max="12" width="4.42578125" bestFit="1" customWidth="1"/>
    <col min="13" max="13" width="4.140625" bestFit="1" customWidth="1"/>
    <col min="14" max="14" width="7" bestFit="1" customWidth="1"/>
    <col min="15" max="15" width="4" bestFit="1" customWidth="1"/>
    <col min="16" max="16" width="4.42578125" bestFit="1" customWidth="1"/>
    <col min="17" max="17" width="4" bestFit="1" customWidth="1"/>
    <col min="18" max="18" width="4.85546875" bestFit="1" customWidth="1"/>
    <col min="19" max="19" width="3.85546875" bestFit="1" customWidth="1"/>
    <col min="20" max="20" width="3.140625" bestFit="1" customWidth="1"/>
    <col min="21" max="21" width="4.42578125" bestFit="1" customWidth="1"/>
    <col min="22" max="22" width="4.140625" bestFit="1" customWidth="1"/>
    <col min="23" max="23" width="3.85546875" bestFit="1" customWidth="1"/>
    <col min="24" max="24" width="4.42578125" bestFit="1" customWidth="1"/>
    <col min="25" max="25" width="4.140625" bestFit="1" customWidth="1"/>
    <col min="26" max="26" width="7" bestFit="1" customWidth="1"/>
    <col min="27" max="27" width="4" bestFit="1" customWidth="1"/>
    <col min="28" max="28" width="4.42578125" bestFit="1" customWidth="1"/>
    <col min="29" max="29" width="4" bestFit="1" customWidth="1"/>
    <col min="30" max="30" width="4.85546875" bestFit="1" customWidth="1"/>
    <col min="31" max="31" width="3.85546875" bestFit="1" customWidth="1"/>
    <col min="32" max="32" width="3.140625" bestFit="1" customWidth="1"/>
    <col min="33" max="33" width="4.42578125" bestFit="1" customWidth="1"/>
    <col min="34" max="34" width="4.140625" bestFit="1" customWidth="1"/>
    <col min="35" max="35" width="3.85546875" bestFit="1" customWidth="1"/>
    <col min="36" max="36" width="4.42578125" bestFit="1" customWidth="1"/>
    <col min="37" max="37" width="4.140625" bestFit="1" customWidth="1"/>
    <col min="38" max="38" width="7" bestFit="1" customWidth="1"/>
    <col min="39" max="39" width="4" bestFit="1" customWidth="1"/>
    <col min="40" max="40" width="4.42578125" bestFit="1" customWidth="1"/>
    <col min="41" max="41" width="4" bestFit="1" customWidth="1"/>
    <col min="42" max="42" width="4.85546875" bestFit="1" customWidth="1"/>
    <col min="43" max="43" width="3.85546875" bestFit="1" customWidth="1"/>
    <col min="44" max="44" width="3.140625" bestFit="1" customWidth="1"/>
    <col min="45" max="45" width="4.42578125" bestFit="1" customWidth="1"/>
    <col min="46" max="46" width="4.140625" bestFit="1" customWidth="1"/>
    <col min="47" max="47" width="3.85546875" bestFit="1" customWidth="1"/>
    <col min="48" max="48" width="4.42578125" bestFit="1" customWidth="1"/>
    <col min="49" max="49" width="4.140625" bestFit="1" customWidth="1"/>
    <col min="50" max="50" width="7" bestFit="1" customWidth="1"/>
    <col min="51" max="51" width="4" bestFit="1" customWidth="1"/>
    <col min="52" max="52" width="4.42578125" bestFit="1" customWidth="1"/>
    <col min="53" max="53" width="4" bestFit="1" customWidth="1"/>
    <col min="54" max="54" width="4.85546875" bestFit="1" customWidth="1"/>
    <col min="55" max="55" width="3.85546875" bestFit="1" customWidth="1"/>
    <col min="56" max="56" width="3.140625" bestFit="1" customWidth="1"/>
    <col min="57" max="57" width="4.42578125" bestFit="1" customWidth="1"/>
    <col min="58" max="58" width="4.140625" bestFit="1" customWidth="1"/>
    <col min="59" max="59" width="3.85546875" bestFit="1" customWidth="1"/>
    <col min="60" max="60" width="4.42578125" bestFit="1" customWidth="1"/>
    <col min="61" max="61" width="4.140625" bestFit="1" customWidth="1"/>
    <col min="62" max="62" width="7" bestFit="1" customWidth="1"/>
    <col min="63" max="63" width="4" bestFit="1" customWidth="1"/>
    <col min="64" max="64" width="4.42578125" bestFit="1" customWidth="1"/>
    <col min="65" max="65" width="4" bestFit="1" customWidth="1"/>
    <col min="66" max="66" width="4.85546875" bestFit="1" customWidth="1"/>
    <col min="67" max="67" width="3.85546875" bestFit="1" customWidth="1"/>
    <col min="68" max="68" width="3.140625" bestFit="1" customWidth="1"/>
    <col min="69" max="69" width="4.42578125" bestFit="1" customWidth="1"/>
    <col min="70" max="70" width="4.140625" bestFit="1" customWidth="1"/>
    <col min="71" max="71" width="3.85546875" bestFit="1" customWidth="1"/>
    <col min="72" max="72" width="4.42578125" bestFit="1" customWidth="1"/>
    <col min="73" max="73" width="4.140625" bestFit="1" customWidth="1"/>
    <col min="74" max="74" width="7" bestFit="1" customWidth="1"/>
    <col min="75" max="75" width="4" bestFit="1" customWidth="1"/>
    <col min="76" max="76" width="4.42578125" bestFit="1" customWidth="1"/>
    <col min="77" max="77" width="4" bestFit="1" customWidth="1"/>
    <col min="78" max="78" width="4.85546875" bestFit="1" customWidth="1"/>
    <col min="79" max="79" width="3.85546875" bestFit="1" customWidth="1"/>
    <col min="80" max="80" width="3.140625" bestFit="1" customWidth="1"/>
    <col min="81" max="81" width="4.42578125" bestFit="1" customWidth="1"/>
    <col min="82" max="82" width="4.140625" bestFit="1" customWidth="1"/>
    <col min="83" max="83" width="3.85546875" bestFit="1" customWidth="1"/>
    <col min="84" max="84" width="4.42578125" bestFit="1" customWidth="1"/>
    <col min="85" max="85" width="4.140625" bestFit="1" customWidth="1"/>
    <col min="86" max="86" width="7" bestFit="1" customWidth="1"/>
    <col min="87" max="87" width="4" bestFit="1" customWidth="1"/>
    <col min="88" max="88" width="4.42578125" bestFit="1" customWidth="1"/>
    <col min="89" max="89" width="4" bestFit="1" customWidth="1"/>
    <col min="90" max="90" width="4.85546875" bestFit="1" customWidth="1"/>
    <col min="91" max="91" width="3.85546875" bestFit="1" customWidth="1"/>
    <col min="92" max="92" width="3.140625" bestFit="1" customWidth="1"/>
    <col min="93" max="93" width="4.42578125" bestFit="1" customWidth="1"/>
    <col min="94" max="94" width="4.140625" bestFit="1" customWidth="1"/>
    <col min="95" max="95" width="3.85546875" bestFit="1" customWidth="1"/>
    <col min="96" max="96" width="4.42578125" bestFit="1" customWidth="1"/>
    <col min="97" max="97" width="4.140625" bestFit="1" customWidth="1"/>
    <col min="98" max="98" width="7" bestFit="1" customWidth="1"/>
    <col min="99" max="99" width="4" bestFit="1" customWidth="1"/>
    <col min="100" max="100" width="4.42578125" bestFit="1" customWidth="1"/>
    <col min="101" max="101" width="4" bestFit="1" customWidth="1"/>
    <col min="102" max="102" width="4.85546875" bestFit="1" customWidth="1"/>
    <col min="103" max="103" width="3.85546875" bestFit="1" customWidth="1"/>
    <col min="104" max="104" width="3.140625" bestFit="1" customWidth="1"/>
    <col min="105" max="105" width="4.42578125" bestFit="1" customWidth="1"/>
    <col min="106" max="106" width="4.140625" bestFit="1" customWidth="1"/>
    <col min="107" max="107" width="3.85546875" bestFit="1" customWidth="1"/>
    <col min="108" max="108" width="4.42578125" bestFit="1" customWidth="1"/>
    <col min="109" max="109" width="4.140625" bestFit="1" customWidth="1"/>
    <col min="110" max="110" width="7" bestFit="1" customWidth="1"/>
    <col min="111" max="111" width="4" bestFit="1" customWidth="1"/>
    <col min="112" max="112" width="4.42578125" bestFit="1" customWidth="1"/>
    <col min="113" max="113" width="4" bestFit="1" customWidth="1"/>
    <col min="114" max="114" width="4.85546875" bestFit="1" customWidth="1"/>
    <col min="115" max="115" width="3.85546875" bestFit="1" customWidth="1"/>
    <col min="116" max="116" width="3.140625" bestFit="1" customWidth="1"/>
    <col min="117" max="117" width="4.42578125" bestFit="1" customWidth="1"/>
    <col min="118" max="118" width="4.140625" bestFit="1" customWidth="1"/>
    <col min="119" max="119" width="3.85546875" bestFit="1" customWidth="1"/>
    <col min="120" max="120" width="4.42578125" bestFit="1" customWidth="1"/>
    <col min="121" max="121" width="4.140625" bestFit="1" customWidth="1"/>
    <col min="122" max="122" width="7" bestFit="1" customWidth="1"/>
    <col min="123" max="123" width="4" bestFit="1" customWidth="1"/>
    <col min="124" max="124" width="4.42578125" bestFit="1" customWidth="1"/>
    <col min="125" max="125" width="4" bestFit="1" customWidth="1"/>
    <col min="126" max="126" width="4.85546875" bestFit="1" customWidth="1"/>
    <col min="127" max="127" width="3.85546875" bestFit="1" customWidth="1"/>
    <col min="128" max="128" width="3.140625" bestFit="1" customWidth="1"/>
    <col min="129" max="129" width="4.42578125" bestFit="1" customWidth="1"/>
    <col min="130" max="130" width="4.140625" bestFit="1" customWidth="1"/>
    <col min="131" max="131" width="3.85546875" bestFit="1" customWidth="1"/>
    <col min="132" max="132" width="4.42578125" bestFit="1" customWidth="1"/>
    <col min="133" max="133" width="4.140625" bestFit="1" customWidth="1"/>
    <col min="134" max="134" width="7" bestFit="1" customWidth="1"/>
    <col min="135" max="135" width="4" bestFit="1" customWidth="1"/>
    <col min="136" max="136" width="4.42578125" bestFit="1" customWidth="1"/>
    <col min="137" max="137" width="4" bestFit="1" customWidth="1"/>
    <col min="138" max="138" width="4.85546875" bestFit="1" customWidth="1"/>
    <col min="139" max="139" width="3.85546875" bestFit="1" customWidth="1"/>
    <col min="140" max="140" width="3.140625" bestFit="1" customWidth="1"/>
    <col min="141" max="141" width="4.42578125" bestFit="1" customWidth="1"/>
    <col min="142" max="142" width="4.140625" bestFit="1" customWidth="1"/>
    <col min="143" max="143" width="3.85546875" bestFit="1" customWidth="1"/>
    <col min="144" max="144" width="4.42578125" bestFit="1" customWidth="1"/>
    <col min="145" max="145" width="4.140625" bestFit="1" customWidth="1"/>
    <col min="146" max="146" width="7" bestFit="1" customWidth="1"/>
    <col min="147" max="147" width="4.42578125" bestFit="1" customWidth="1"/>
    <col min="148" max="148" width="4" bestFit="1" customWidth="1"/>
    <col min="149" max="149" width="4.85546875" bestFit="1" customWidth="1"/>
    <col min="150" max="150" width="3.85546875" bestFit="1" customWidth="1"/>
    <col min="151" max="151" width="3.140625" bestFit="1" customWidth="1"/>
    <col min="152" max="152" width="4.42578125" bestFit="1" customWidth="1"/>
    <col min="153" max="153" width="4.140625" bestFit="1" customWidth="1"/>
    <col min="154" max="154" width="3.85546875" bestFit="1" customWidth="1"/>
    <col min="155" max="155" width="4.42578125" bestFit="1" customWidth="1"/>
    <col min="156" max="156" width="4.140625" bestFit="1" customWidth="1"/>
    <col min="157" max="157" width="7" bestFit="1" customWidth="1"/>
    <col min="158" max="158" width="4" bestFit="1" customWidth="1"/>
    <col min="159" max="159" width="4.42578125" bestFit="1" customWidth="1"/>
    <col min="160" max="160" width="4" bestFit="1" customWidth="1"/>
    <col min="161" max="161" width="17.140625" bestFit="1" customWidth="1"/>
    <col min="162" max="162" width="11.42578125" bestFit="1" customWidth="1"/>
    <col min="163" max="163" width="7.85546875" bestFit="1" customWidth="1"/>
    <col min="164" max="164" width="4.42578125" bestFit="1" customWidth="1"/>
    <col min="165" max="165" width="4.140625" bestFit="1" customWidth="1"/>
    <col min="166" max="166" width="11.42578125" bestFit="1" customWidth="1"/>
    <col min="167" max="167" width="7.85546875" bestFit="1" customWidth="1"/>
    <col min="168" max="168" width="4.42578125" bestFit="1" customWidth="1"/>
    <col min="169" max="169" width="4.140625" bestFit="1" customWidth="1"/>
    <col min="170" max="170" width="11.42578125" bestFit="1" customWidth="1"/>
    <col min="171" max="171" width="10.5703125" bestFit="1" customWidth="1"/>
    <col min="172" max="172" width="7.85546875" bestFit="1" customWidth="1"/>
    <col min="173" max="173" width="4" bestFit="1" customWidth="1"/>
    <col min="174" max="174" width="4.42578125" bestFit="1" customWidth="1"/>
    <col min="175" max="175" width="11.42578125" bestFit="1" customWidth="1"/>
    <col min="176" max="176" width="7.85546875" bestFit="1" customWidth="1"/>
    <col min="177" max="177" width="4.85546875" bestFit="1" customWidth="1"/>
    <col min="178" max="178" width="3.85546875" bestFit="1" customWidth="1"/>
    <col min="179" max="179" width="11.42578125" bestFit="1" customWidth="1"/>
    <col min="180" max="180" width="7.85546875" bestFit="1" customWidth="1"/>
    <col min="181" max="181" width="4.42578125" bestFit="1" customWidth="1"/>
    <col min="182" max="182" width="4.140625" bestFit="1" customWidth="1"/>
    <col min="183" max="183" width="11.42578125" bestFit="1" customWidth="1"/>
    <col min="184" max="184" width="7.85546875" bestFit="1" customWidth="1"/>
    <col min="185" max="185" width="4.42578125" bestFit="1" customWidth="1"/>
    <col min="186" max="186" width="4.140625" bestFit="1" customWidth="1"/>
    <col min="187" max="187" width="11.42578125" bestFit="1" customWidth="1"/>
    <col min="188" max="188" width="10.5703125" bestFit="1" customWidth="1"/>
    <col min="189" max="189" width="7.85546875" bestFit="1" customWidth="1"/>
    <col min="190" max="190" width="4" bestFit="1" customWidth="1"/>
    <col min="191" max="191" width="4.42578125" bestFit="1" customWidth="1"/>
    <col min="192" max="192" width="11.42578125" bestFit="1" customWidth="1"/>
    <col min="193" max="193" width="7.85546875" bestFit="1" customWidth="1"/>
    <col min="194" max="194" width="4.85546875" bestFit="1" customWidth="1"/>
    <col min="195" max="195" width="3.85546875" bestFit="1" customWidth="1"/>
    <col min="196" max="196" width="11.42578125" bestFit="1" customWidth="1"/>
    <col min="197" max="197" width="7.85546875" bestFit="1" customWidth="1"/>
    <col min="198" max="198" width="4.42578125" bestFit="1" customWidth="1"/>
    <col min="199" max="199" width="4.140625" bestFit="1" customWidth="1"/>
    <col min="200" max="200" width="11.42578125" bestFit="1" customWidth="1"/>
    <col min="201" max="201" width="7.85546875" bestFit="1" customWidth="1"/>
    <col min="202" max="202" width="4.42578125" bestFit="1" customWidth="1"/>
    <col min="203" max="203" width="4.140625" bestFit="1" customWidth="1"/>
    <col min="204" max="204" width="11.42578125" bestFit="1" customWidth="1"/>
    <col min="205" max="205" width="10.5703125" bestFit="1" customWidth="1"/>
    <col min="206" max="206" width="7.85546875" bestFit="1" customWidth="1"/>
    <col min="207" max="207" width="4.42578125" bestFit="1" customWidth="1"/>
    <col min="208" max="208" width="11.42578125" bestFit="1" customWidth="1"/>
    <col min="209" max="209" width="7.85546875" bestFit="1" customWidth="1"/>
    <col min="210" max="210" width="4.85546875" bestFit="1" customWidth="1"/>
    <col min="211" max="211" width="3.85546875" bestFit="1" customWidth="1"/>
    <col min="212" max="212" width="11.42578125" bestFit="1" customWidth="1"/>
    <col min="213" max="213" width="7.85546875" bestFit="1" customWidth="1"/>
    <col min="214" max="214" width="4.42578125" bestFit="1" customWidth="1"/>
    <col min="215" max="215" width="4.140625" bestFit="1" customWidth="1"/>
    <col min="216" max="216" width="11.42578125" bestFit="1" customWidth="1"/>
    <col min="217" max="217" width="7.85546875" bestFit="1" customWidth="1"/>
    <col min="218" max="218" width="4.42578125" bestFit="1" customWidth="1"/>
    <col min="219" max="219" width="4.140625" bestFit="1" customWidth="1"/>
    <col min="220" max="220" width="11.42578125" bestFit="1" customWidth="1"/>
    <col min="221" max="221" width="10.5703125" bestFit="1" customWidth="1"/>
    <col min="222" max="222" width="7.85546875" bestFit="1" customWidth="1"/>
    <col min="223" max="223" width="4" bestFit="1" customWidth="1"/>
    <col min="224" max="224" width="4.42578125" bestFit="1" customWidth="1"/>
    <col min="225" max="225" width="11.42578125" bestFit="1" customWidth="1"/>
    <col min="226" max="226" width="7.85546875" bestFit="1" customWidth="1"/>
    <col min="227" max="227" width="11.42578125" bestFit="1" customWidth="1"/>
    <col min="228" max="228" width="10.5703125" bestFit="1" customWidth="1"/>
    <col min="229" max="229" width="17.140625" bestFit="1" customWidth="1"/>
    <col min="230" max="474" width="8.85546875" bestFit="1" customWidth="1"/>
    <col min="475" max="475" width="17.140625" bestFit="1" customWidth="1"/>
  </cols>
  <sheetData>
    <row r="3" spans="1:161">
      <c r="A3" s="21" t="s">
        <v>65</v>
      </c>
      <c r="B3" s="21" t="s">
        <v>66</v>
      </c>
    </row>
    <row r="4" spans="1:161">
      <c r="B4" t="s">
        <v>67</v>
      </c>
      <c r="N4" t="s">
        <v>68</v>
      </c>
      <c r="Z4" t="s">
        <v>69</v>
      </c>
      <c r="AL4" t="s">
        <v>70</v>
      </c>
      <c r="AX4" t="s">
        <v>71</v>
      </c>
      <c r="BJ4" t="s">
        <v>72</v>
      </c>
      <c r="BV4" t="s">
        <v>73</v>
      </c>
      <c r="CH4" t="s">
        <v>74</v>
      </c>
      <c r="CT4" t="s">
        <v>75</v>
      </c>
      <c r="DF4" t="s">
        <v>76</v>
      </c>
      <c r="DR4" t="s">
        <v>77</v>
      </c>
      <c r="ED4" t="s">
        <v>78</v>
      </c>
      <c r="EP4" t="s">
        <v>79</v>
      </c>
      <c r="FA4" t="s">
        <v>80</v>
      </c>
      <c r="FE4" t="s">
        <v>81</v>
      </c>
    </row>
    <row r="5" spans="1:161">
      <c r="A5" s="21" t="s">
        <v>82</v>
      </c>
      <c r="B5" s="23" t="s">
        <v>83</v>
      </c>
      <c r="C5" s="23" t="s">
        <v>84</v>
      </c>
      <c r="D5" s="23" t="s">
        <v>85</v>
      </c>
      <c r="E5" s="23" t="s">
        <v>86</v>
      </c>
      <c r="F5" s="23" t="s">
        <v>87</v>
      </c>
      <c r="G5" s="23" t="s">
        <v>88</v>
      </c>
      <c r="H5" s="23" t="s">
        <v>89</v>
      </c>
      <c r="I5" s="23" t="s">
        <v>90</v>
      </c>
      <c r="J5" s="23" t="s">
        <v>91</v>
      </c>
      <c r="K5" s="23" t="s">
        <v>92</v>
      </c>
      <c r="L5" s="23" t="s">
        <v>93</v>
      </c>
      <c r="M5" s="23" t="s">
        <v>94</v>
      </c>
      <c r="N5" s="23" t="s">
        <v>83</v>
      </c>
      <c r="O5" s="23" t="s">
        <v>84</v>
      </c>
      <c r="P5" s="23" t="s">
        <v>85</v>
      </c>
      <c r="Q5" s="23" t="s">
        <v>86</v>
      </c>
      <c r="R5" s="23" t="s">
        <v>87</v>
      </c>
      <c r="S5" s="23" t="s">
        <v>88</v>
      </c>
      <c r="T5" s="23" t="s">
        <v>89</v>
      </c>
      <c r="U5" s="23" t="s">
        <v>90</v>
      </c>
      <c r="V5" s="23" t="s">
        <v>91</v>
      </c>
      <c r="W5" s="23" t="s">
        <v>92</v>
      </c>
      <c r="X5" s="23" t="s">
        <v>93</v>
      </c>
      <c r="Y5" s="23" t="s">
        <v>94</v>
      </c>
      <c r="Z5" s="23" t="s">
        <v>83</v>
      </c>
      <c r="AA5" s="23" t="s">
        <v>84</v>
      </c>
      <c r="AB5" s="23" t="s">
        <v>85</v>
      </c>
      <c r="AC5" s="23" t="s">
        <v>86</v>
      </c>
      <c r="AD5" s="23" t="s">
        <v>87</v>
      </c>
      <c r="AE5" s="23" t="s">
        <v>88</v>
      </c>
      <c r="AF5" s="23" t="s">
        <v>89</v>
      </c>
      <c r="AG5" s="23" t="s">
        <v>90</v>
      </c>
      <c r="AH5" s="23" t="s">
        <v>91</v>
      </c>
      <c r="AI5" s="23" t="s">
        <v>92</v>
      </c>
      <c r="AJ5" s="23" t="s">
        <v>93</v>
      </c>
      <c r="AK5" s="23" t="s">
        <v>94</v>
      </c>
      <c r="AL5" s="23" t="s">
        <v>83</v>
      </c>
      <c r="AM5" s="23" t="s">
        <v>84</v>
      </c>
      <c r="AN5" s="23" t="s">
        <v>85</v>
      </c>
      <c r="AO5" s="23" t="s">
        <v>86</v>
      </c>
      <c r="AP5" s="23" t="s">
        <v>87</v>
      </c>
      <c r="AQ5" s="23" t="s">
        <v>88</v>
      </c>
      <c r="AR5" s="23" t="s">
        <v>89</v>
      </c>
      <c r="AS5" s="23" t="s">
        <v>90</v>
      </c>
      <c r="AT5" s="23" t="s">
        <v>91</v>
      </c>
      <c r="AU5" s="23" t="s">
        <v>92</v>
      </c>
      <c r="AV5" s="23" t="s">
        <v>93</v>
      </c>
      <c r="AW5" s="23" t="s">
        <v>94</v>
      </c>
      <c r="AX5" s="23" t="s">
        <v>83</v>
      </c>
      <c r="AY5" s="23" t="s">
        <v>84</v>
      </c>
      <c r="AZ5" s="23" t="s">
        <v>85</v>
      </c>
      <c r="BA5" s="23" t="s">
        <v>86</v>
      </c>
      <c r="BB5" s="23" t="s">
        <v>87</v>
      </c>
      <c r="BC5" s="23" t="s">
        <v>88</v>
      </c>
      <c r="BD5" s="23" t="s">
        <v>89</v>
      </c>
      <c r="BE5" s="23" t="s">
        <v>90</v>
      </c>
      <c r="BF5" s="23" t="s">
        <v>91</v>
      </c>
      <c r="BG5" s="23" t="s">
        <v>92</v>
      </c>
      <c r="BH5" s="23" t="s">
        <v>93</v>
      </c>
      <c r="BI5" s="23" t="s">
        <v>94</v>
      </c>
      <c r="BJ5" s="23" t="s">
        <v>83</v>
      </c>
      <c r="BK5" s="23" t="s">
        <v>84</v>
      </c>
      <c r="BL5" s="23" t="s">
        <v>85</v>
      </c>
      <c r="BM5" s="23" t="s">
        <v>86</v>
      </c>
      <c r="BN5" s="23" t="s">
        <v>87</v>
      </c>
      <c r="BO5" s="23" t="s">
        <v>88</v>
      </c>
      <c r="BP5" s="23" t="s">
        <v>89</v>
      </c>
      <c r="BQ5" s="23" t="s">
        <v>90</v>
      </c>
      <c r="BR5" s="23" t="s">
        <v>91</v>
      </c>
      <c r="BS5" s="23" t="s">
        <v>92</v>
      </c>
      <c r="BT5" s="23" t="s">
        <v>93</v>
      </c>
      <c r="BU5" s="23" t="s">
        <v>94</v>
      </c>
      <c r="BV5" s="23" t="s">
        <v>83</v>
      </c>
      <c r="BW5" s="23" t="s">
        <v>84</v>
      </c>
      <c r="BX5" s="23" t="s">
        <v>85</v>
      </c>
      <c r="BY5" s="23" t="s">
        <v>86</v>
      </c>
      <c r="BZ5" s="23" t="s">
        <v>87</v>
      </c>
      <c r="CA5" s="23" t="s">
        <v>88</v>
      </c>
      <c r="CB5" s="23" t="s">
        <v>89</v>
      </c>
      <c r="CC5" s="23" t="s">
        <v>90</v>
      </c>
      <c r="CD5" s="23" t="s">
        <v>91</v>
      </c>
      <c r="CE5" s="23" t="s">
        <v>92</v>
      </c>
      <c r="CF5" s="23" t="s">
        <v>93</v>
      </c>
      <c r="CG5" s="23" t="s">
        <v>94</v>
      </c>
      <c r="CH5" s="23" t="s">
        <v>83</v>
      </c>
      <c r="CI5" s="23" t="s">
        <v>84</v>
      </c>
      <c r="CJ5" s="23" t="s">
        <v>85</v>
      </c>
      <c r="CK5" s="23" t="s">
        <v>86</v>
      </c>
      <c r="CL5" s="23" t="s">
        <v>87</v>
      </c>
      <c r="CM5" s="23" t="s">
        <v>88</v>
      </c>
      <c r="CN5" s="23" t="s">
        <v>89</v>
      </c>
      <c r="CO5" s="23" t="s">
        <v>90</v>
      </c>
      <c r="CP5" s="23" t="s">
        <v>91</v>
      </c>
      <c r="CQ5" s="23" t="s">
        <v>92</v>
      </c>
      <c r="CR5" s="23" t="s">
        <v>93</v>
      </c>
      <c r="CS5" s="23" t="s">
        <v>94</v>
      </c>
      <c r="CT5" s="23" t="s">
        <v>83</v>
      </c>
      <c r="CU5" s="23" t="s">
        <v>84</v>
      </c>
      <c r="CV5" s="23" t="s">
        <v>85</v>
      </c>
      <c r="CW5" s="23" t="s">
        <v>86</v>
      </c>
      <c r="CX5" s="23" t="s">
        <v>87</v>
      </c>
      <c r="CY5" s="23" t="s">
        <v>88</v>
      </c>
      <c r="CZ5" s="23" t="s">
        <v>89</v>
      </c>
      <c r="DA5" s="23" t="s">
        <v>90</v>
      </c>
      <c r="DB5" s="23" t="s">
        <v>91</v>
      </c>
      <c r="DC5" s="23" t="s">
        <v>92</v>
      </c>
      <c r="DD5" s="23" t="s">
        <v>93</v>
      </c>
      <c r="DE5" s="23" t="s">
        <v>94</v>
      </c>
      <c r="DF5" s="23" t="s">
        <v>83</v>
      </c>
      <c r="DG5" s="23" t="s">
        <v>84</v>
      </c>
      <c r="DH5" s="23" t="s">
        <v>85</v>
      </c>
      <c r="DI5" s="23" t="s">
        <v>86</v>
      </c>
      <c r="DJ5" s="23" t="s">
        <v>87</v>
      </c>
      <c r="DK5" s="23" t="s">
        <v>88</v>
      </c>
      <c r="DL5" s="23" t="s">
        <v>89</v>
      </c>
      <c r="DM5" s="23" t="s">
        <v>90</v>
      </c>
      <c r="DN5" s="23" t="s">
        <v>91</v>
      </c>
      <c r="DO5" s="23" t="s">
        <v>92</v>
      </c>
      <c r="DP5" s="23" t="s">
        <v>93</v>
      </c>
      <c r="DQ5" s="23" t="s">
        <v>94</v>
      </c>
      <c r="DR5" s="23" t="s">
        <v>83</v>
      </c>
      <c r="DS5" s="23" t="s">
        <v>84</v>
      </c>
      <c r="DT5" s="23" t="s">
        <v>85</v>
      </c>
      <c r="DU5" s="23" t="s">
        <v>86</v>
      </c>
      <c r="DV5" s="23" t="s">
        <v>87</v>
      </c>
      <c r="DW5" s="23" t="s">
        <v>88</v>
      </c>
      <c r="DX5" s="23" t="s">
        <v>89</v>
      </c>
      <c r="DY5" s="23" t="s">
        <v>90</v>
      </c>
      <c r="DZ5" s="23" t="s">
        <v>91</v>
      </c>
      <c r="EA5" s="23" t="s">
        <v>92</v>
      </c>
      <c r="EB5" s="23" t="s">
        <v>93</v>
      </c>
      <c r="EC5" s="23" t="s">
        <v>94</v>
      </c>
      <c r="ED5" s="23" t="s">
        <v>83</v>
      </c>
      <c r="EE5" s="23" t="s">
        <v>84</v>
      </c>
      <c r="EF5" s="23" t="s">
        <v>85</v>
      </c>
      <c r="EG5" s="23" t="s">
        <v>86</v>
      </c>
      <c r="EH5" s="23" t="s">
        <v>87</v>
      </c>
      <c r="EI5" s="23" t="s">
        <v>88</v>
      </c>
      <c r="EJ5" s="23" t="s">
        <v>89</v>
      </c>
      <c r="EK5" s="23" t="s">
        <v>90</v>
      </c>
      <c r="EL5" s="23" t="s">
        <v>91</v>
      </c>
      <c r="EM5" s="23" t="s">
        <v>92</v>
      </c>
      <c r="EN5" s="23" t="s">
        <v>93</v>
      </c>
      <c r="EO5" s="23" t="s">
        <v>94</v>
      </c>
      <c r="EP5" s="23" t="s">
        <v>83</v>
      </c>
      <c r="EQ5" s="23" t="s">
        <v>85</v>
      </c>
      <c r="ER5" s="23" t="s">
        <v>86</v>
      </c>
      <c r="ES5" s="23" t="s">
        <v>87</v>
      </c>
      <c r="ET5" s="23" t="s">
        <v>88</v>
      </c>
      <c r="EU5" s="23" t="s">
        <v>89</v>
      </c>
      <c r="EV5" s="23" t="s">
        <v>90</v>
      </c>
      <c r="EW5" s="23" t="s">
        <v>91</v>
      </c>
      <c r="EX5" s="23" t="s">
        <v>92</v>
      </c>
      <c r="EY5" s="23" t="s">
        <v>93</v>
      </c>
      <c r="EZ5" s="23" t="s">
        <v>94</v>
      </c>
      <c r="FA5" s="23" t="s">
        <v>83</v>
      </c>
      <c r="FB5" s="23" t="s">
        <v>84</v>
      </c>
      <c r="FC5" s="23" t="s">
        <v>85</v>
      </c>
      <c r="FD5" s="23" t="s">
        <v>86</v>
      </c>
    </row>
    <row r="6" spans="1:161">
      <c r="A6" s="22" t="s">
        <v>27</v>
      </c>
      <c r="AG6">
        <v>1</v>
      </c>
      <c r="AI6">
        <v>1</v>
      </c>
      <c r="AJ6">
        <v>1</v>
      </c>
      <c r="AO6">
        <v>1</v>
      </c>
      <c r="AV6">
        <v>1</v>
      </c>
      <c r="AZ6">
        <v>1</v>
      </c>
      <c r="BB6">
        <v>1</v>
      </c>
      <c r="BH6">
        <v>1</v>
      </c>
      <c r="BK6">
        <v>1</v>
      </c>
      <c r="BN6">
        <v>1</v>
      </c>
      <c r="BQ6">
        <v>1</v>
      </c>
      <c r="BS6">
        <v>1</v>
      </c>
      <c r="BW6">
        <v>1</v>
      </c>
      <c r="BY6">
        <v>1</v>
      </c>
      <c r="CC6">
        <v>1</v>
      </c>
      <c r="CE6">
        <v>1</v>
      </c>
      <c r="CI6">
        <v>1</v>
      </c>
      <c r="CL6">
        <v>1</v>
      </c>
      <c r="CN6">
        <v>1</v>
      </c>
      <c r="CR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V6">
        <v>1</v>
      </c>
      <c r="DX6">
        <v>1</v>
      </c>
      <c r="DY6">
        <v>1</v>
      </c>
      <c r="EA6">
        <v>1</v>
      </c>
      <c r="EC6">
        <v>1</v>
      </c>
      <c r="ED6">
        <v>1</v>
      </c>
      <c r="EE6">
        <v>1</v>
      </c>
      <c r="EF6">
        <v>1</v>
      </c>
      <c r="EH6">
        <v>1</v>
      </c>
      <c r="EJ6">
        <v>1</v>
      </c>
      <c r="EK6">
        <v>1</v>
      </c>
      <c r="EM6">
        <v>1</v>
      </c>
      <c r="EO6">
        <v>1</v>
      </c>
      <c r="ET6">
        <v>1</v>
      </c>
      <c r="EU6">
        <v>1</v>
      </c>
      <c r="EV6">
        <v>1</v>
      </c>
      <c r="EY6">
        <v>1</v>
      </c>
      <c r="EZ6">
        <v>1</v>
      </c>
      <c r="FE6">
        <v>63</v>
      </c>
    </row>
    <row r="7" spans="1:161">
      <c r="A7" s="22" t="s">
        <v>37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N7">
        <v>1</v>
      </c>
      <c r="O7">
        <v>1</v>
      </c>
      <c r="W7">
        <v>1</v>
      </c>
      <c r="AA7">
        <v>1</v>
      </c>
      <c r="AD7">
        <v>1</v>
      </c>
      <c r="AG7">
        <v>1</v>
      </c>
      <c r="AJ7">
        <v>1</v>
      </c>
      <c r="AL7">
        <v>1</v>
      </c>
      <c r="AN7">
        <v>1</v>
      </c>
      <c r="AT7">
        <v>1</v>
      </c>
      <c r="AU7">
        <v>1</v>
      </c>
      <c r="AV7">
        <v>1</v>
      </c>
      <c r="AZ7">
        <v>1</v>
      </c>
      <c r="BB7">
        <v>1</v>
      </c>
      <c r="BE7">
        <v>1</v>
      </c>
      <c r="BH7">
        <v>1</v>
      </c>
      <c r="BK7">
        <v>1</v>
      </c>
      <c r="BQ7">
        <v>1</v>
      </c>
      <c r="BS7">
        <v>1</v>
      </c>
      <c r="BW7">
        <v>1</v>
      </c>
      <c r="CC7">
        <v>1</v>
      </c>
      <c r="CE7">
        <v>1</v>
      </c>
      <c r="CI7">
        <v>1</v>
      </c>
      <c r="CM7">
        <v>1</v>
      </c>
      <c r="CN7">
        <v>1</v>
      </c>
      <c r="CR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98</v>
      </c>
    </row>
    <row r="8" spans="1:161">
      <c r="A8" s="22" t="s">
        <v>40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X8">
        <v>1</v>
      </c>
      <c r="DY8">
        <v>1</v>
      </c>
      <c r="DZ8">
        <v>1</v>
      </c>
      <c r="EA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M8">
        <v>1</v>
      </c>
      <c r="FE8">
        <v>134</v>
      </c>
    </row>
    <row r="9" spans="1:161">
      <c r="A9" s="22" t="s">
        <v>45</v>
      </c>
      <c r="N9">
        <v>1</v>
      </c>
      <c r="O9">
        <v>1</v>
      </c>
      <c r="P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U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B9">
        <v>1</v>
      </c>
      <c r="EC9">
        <v>1</v>
      </c>
      <c r="ED9">
        <v>1</v>
      </c>
      <c r="EE9">
        <v>1</v>
      </c>
      <c r="EF9">
        <v>1</v>
      </c>
      <c r="EI9">
        <v>1</v>
      </c>
      <c r="EJ9">
        <v>1</v>
      </c>
      <c r="EK9">
        <v>1</v>
      </c>
      <c r="EL9">
        <v>1</v>
      </c>
      <c r="EN9">
        <v>1</v>
      </c>
      <c r="EO9">
        <v>1</v>
      </c>
      <c r="EP9">
        <v>1</v>
      </c>
      <c r="ET9">
        <v>1</v>
      </c>
      <c r="EU9">
        <v>1</v>
      </c>
      <c r="EV9">
        <v>1</v>
      </c>
      <c r="EW9">
        <v>1</v>
      </c>
      <c r="EX9">
        <v>1</v>
      </c>
      <c r="EZ9">
        <v>1</v>
      </c>
      <c r="FA9">
        <v>1</v>
      </c>
      <c r="FB9">
        <v>1</v>
      </c>
      <c r="FE9">
        <v>113</v>
      </c>
    </row>
    <row r="10" spans="1:161">
      <c r="A10" s="22" t="s">
        <v>49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X10">
        <v>1</v>
      </c>
      <c r="DY10">
        <v>1</v>
      </c>
      <c r="DZ10">
        <v>1</v>
      </c>
      <c r="EA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M10">
        <v>1</v>
      </c>
      <c r="FE10">
        <v>134</v>
      </c>
    </row>
    <row r="11" spans="1:161">
      <c r="A11" s="22" t="s">
        <v>52</v>
      </c>
      <c r="BZ11">
        <v>1</v>
      </c>
      <c r="CE11">
        <v>1</v>
      </c>
      <c r="CL11">
        <v>1</v>
      </c>
      <c r="CN11">
        <v>1</v>
      </c>
      <c r="CR11">
        <v>1</v>
      </c>
      <c r="CU11">
        <v>1</v>
      </c>
      <c r="CX11">
        <v>1</v>
      </c>
      <c r="DA11">
        <v>1</v>
      </c>
      <c r="DD11">
        <v>1</v>
      </c>
      <c r="DG11">
        <v>1</v>
      </c>
      <c r="DJ11">
        <v>1</v>
      </c>
      <c r="DM11">
        <v>1</v>
      </c>
      <c r="DP11">
        <v>1</v>
      </c>
      <c r="DS11">
        <v>1</v>
      </c>
      <c r="DV11">
        <v>1</v>
      </c>
      <c r="DX11">
        <v>1</v>
      </c>
      <c r="EB11">
        <v>1</v>
      </c>
      <c r="EE11">
        <v>1</v>
      </c>
      <c r="EI11">
        <v>1</v>
      </c>
      <c r="EK11">
        <v>1</v>
      </c>
      <c r="EN11">
        <v>1</v>
      </c>
      <c r="ET11">
        <v>1</v>
      </c>
      <c r="EV11">
        <v>1</v>
      </c>
      <c r="EX11">
        <v>1</v>
      </c>
      <c r="FE11">
        <v>24</v>
      </c>
    </row>
    <row r="12" spans="1:161">
      <c r="A12" s="22" t="s">
        <v>56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I12">
        <v>1</v>
      </c>
      <c r="EJ12">
        <v>1</v>
      </c>
      <c r="EK12">
        <v>1</v>
      </c>
      <c r="EL12">
        <v>1</v>
      </c>
      <c r="EO12">
        <v>1</v>
      </c>
      <c r="EP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Z12">
        <v>1</v>
      </c>
      <c r="FA12">
        <v>1</v>
      </c>
      <c r="FB12">
        <v>1</v>
      </c>
      <c r="FE12">
        <v>148</v>
      </c>
    </row>
    <row r="13" spans="1:161">
      <c r="A13" s="22" t="s">
        <v>81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  <c r="L13">
        <v>2</v>
      </c>
      <c r="M13">
        <v>3</v>
      </c>
      <c r="N13">
        <v>5</v>
      </c>
      <c r="O13">
        <v>5</v>
      </c>
      <c r="P13">
        <v>4</v>
      </c>
      <c r="Q13">
        <v>2</v>
      </c>
      <c r="R13">
        <v>3</v>
      </c>
      <c r="S13">
        <v>3</v>
      </c>
      <c r="T13">
        <v>4</v>
      </c>
      <c r="U13">
        <v>3</v>
      </c>
      <c r="V13">
        <v>4</v>
      </c>
      <c r="W13">
        <v>5</v>
      </c>
      <c r="X13">
        <v>4</v>
      </c>
      <c r="Y13">
        <v>4</v>
      </c>
      <c r="Z13">
        <v>3</v>
      </c>
      <c r="AA13">
        <v>4</v>
      </c>
      <c r="AB13">
        <v>2</v>
      </c>
      <c r="AC13">
        <v>3</v>
      </c>
      <c r="AD13">
        <v>4</v>
      </c>
      <c r="AE13">
        <v>3</v>
      </c>
      <c r="AF13">
        <v>3</v>
      </c>
      <c r="AG13">
        <v>5</v>
      </c>
      <c r="AH13">
        <v>3</v>
      </c>
      <c r="AI13">
        <v>4</v>
      </c>
      <c r="AJ13">
        <v>5</v>
      </c>
      <c r="AK13">
        <v>3</v>
      </c>
      <c r="AL13">
        <v>5</v>
      </c>
      <c r="AM13">
        <v>4</v>
      </c>
      <c r="AN13">
        <v>5</v>
      </c>
      <c r="AO13">
        <v>5</v>
      </c>
      <c r="AP13">
        <v>4</v>
      </c>
      <c r="AQ13">
        <v>4</v>
      </c>
      <c r="AR13">
        <v>3</v>
      </c>
      <c r="AS13">
        <v>3</v>
      </c>
      <c r="AT13">
        <v>4</v>
      </c>
      <c r="AU13">
        <v>5</v>
      </c>
      <c r="AV13">
        <v>5</v>
      </c>
      <c r="AW13">
        <v>3</v>
      </c>
      <c r="AX13">
        <v>3</v>
      </c>
      <c r="AY13">
        <v>3</v>
      </c>
      <c r="AZ13">
        <v>5</v>
      </c>
      <c r="BA13">
        <v>4</v>
      </c>
      <c r="BB13">
        <v>6</v>
      </c>
      <c r="BC13">
        <v>4</v>
      </c>
      <c r="BD13">
        <v>4</v>
      </c>
      <c r="BE13">
        <v>5</v>
      </c>
      <c r="BF13">
        <v>4</v>
      </c>
      <c r="BG13">
        <v>4</v>
      </c>
      <c r="BH13">
        <v>6</v>
      </c>
      <c r="BI13">
        <v>4</v>
      </c>
      <c r="BJ13">
        <v>4</v>
      </c>
      <c r="BK13">
        <v>6</v>
      </c>
      <c r="BL13">
        <v>4</v>
      </c>
      <c r="BM13">
        <v>4</v>
      </c>
      <c r="BN13">
        <v>5</v>
      </c>
      <c r="BO13">
        <v>4</v>
      </c>
      <c r="BP13">
        <v>4</v>
      </c>
      <c r="BQ13">
        <v>6</v>
      </c>
      <c r="BR13">
        <v>4</v>
      </c>
      <c r="BS13">
        <v>6</v>
      </c>
      <c r="BT13">
        <v>4</v>
      </c>
      <c r="BU13">
        <v>4</v>
      </c>
      <c r="BV13">
        <v>4</v>
      </c>
      <c r="BW13">
        <v>6</v>
      </c>
      <c r="BX13">
        <v>4</v>
      </c>
      <c r="BY13">
        <v>5</v>
      </c>
      <c r="BZ13">
        <v>5</v>
      </c>
      <c r="CA13">
        <v>4</v>
      </c>
      <c r="CB13">
        <v>4</v>
      </c>
      <c r="CC13">
        <v>6</v>
      </c>
      <c r="CD13">
        <v>4</v>
      </c>
      <c r="CE13">
        <v>7</v>
      </c>
      <c r="CF13">
        <v>4</v>
      </c>
      <c r="CG13">
        <v>4</v>
      </c>
      <c r="CH13">
        <v>4</v>
      </c>
      <c r="CI13">
        <v>6</v>
      </c>
      <c r="CJ13">
        <v>4</v>
      </c>
      <c r="CK13">
        <v>4</v>
      </c>
      <c r="CL13">
        <v>6</v>
      </c>
      <c r="CM13">
        <v>5</v>
      </c>
      <c r="CN13">
        <v>7</v>
      </c>
      <c r="CO13">
        <v>4</v>
      </c>
      <c r="CP13">
        <v>4</v>
      </c>
      <c r="CQ13">
        <v>4</v>
      </c>
      <c r="CR13">
        <v>7</v>
      </c>
      <c r="CS13">
        <v>4</v>
      </c>
      <c r="CT13">
        <v>4</v>
      </c>
      <c r="CU13">
        <v>6</v>
      </c>
      <c r="CV13">
        <v>6</v>
      </c>
      <c r="CW13">
        <v>6</v>
      </c>
      <c r="CX13">
        <v>7</v>
      </c>
      <c r="CY13">
        <v>6</v>
      </c>
      <c r="CZ13">
        <v>6</v>
      </c>
      <c r="DA13">
        <v>7</v>
      </c>
      <c r="DB13">
        <v>5</v>
      </c>
      <c r="DC13">
        <v>6</v>
      </c>
      <c r="DD13">
        <v>7</v>
      </c>
      <c r="DE13">
        <v>6</v>
      </c>
      <c r="DF13">
        <v>6</v>
      </c>
      <c r="DG13">
        <v>7</v>
      </c>
      <c r="DH13">
        <v>6</v>
      </c>
      <c r="DI13">
        <v>6</v>
      </c>
      <c r="DJ13">
        <v>7</v>
      </c>
      <c r="DK13">
        <v>6</v>
      </c>
      <c r="DL13">
        <v>6</v>
      </c>
      <c r="DM13">
        <v>7</v>
      </c>
      <c r="DN13">
        <v>6</v>
      </c>
      <c r="DO13">
        <v>6</v>
      </c>
      <c r="DP13">
        <v>7</v>
      </c>
      <c r="DQ13">
        <v>6</v>
      </c>
      <c r="DR13">
        <v>6</v>
      </c>
      <c r="DS13">
        <v>7</v>
      </c>
      <c r="DT13">
        <v>6</v>
      </c>
      <c r="DU13">
        <v>5</v>
      </c>
      <c r="DV13">
        <v>7</v>
      </c>
      <c r="DW13">
        <v>3</v>
      </c>
      <c r="DX13">
        <v>7</v>
      </c>
      <c r="DY13">
        <v>6</v>
      </c>
      <c r="DZ13">
        <v>5</v>
      </c>
      <c r="EA13">
        <v>4</v>
      </c>
      <c r="EB13">
        <v>4</v>
      </c>
      <c r="EC13">
        <v>6</v>
      </c>
      <c r="ED13">
        <v>6</v>
      </c>
      <c r="EE13">
        <v>7</v>
      </c>
      <c r="EF13">
        <v>6</v>
      </c>
      <c r="EG13">
        <v>3</v>
      </c>
      <c r="EH13">
        <v>4</v>
      </c>
      <c r="EI13">
        <v>4</v>
      </c>
      <c r="EJ13">
        <v>4</v>
      </c>
      <c r="EK13">
        <v>5</v>
      </c>
      <c r="EL13">
        <v>3</v>
      </c>
      <c r="EM13">
        <v>4</v>
      </c>
      <c r="EN13">
        <v>3</v>
      </c>
      <c r="EO13">
        <v>4</v>
      </c>
      <c r="EP13">
        <v>3</v>
      </c>
      <c r="EQ13">
        <v>1</v>
      </c>
      <c r="ER13">
        <v>1</v>
      </c>
      <c r="ES13">
        <v>1</v>
      </c>
      <c r="ET13">
        <v>5</v>
      </c>
      <c r="EU13">
        <v>4</v>
      </c>
      <c r="EV13">
        <v>5</v>
      </c>
      <c r="EW13">
        <v>3</v>
      </c>
      <c r="EX13">
        <v>4</v>
      </c>
      <c r="EY13">
        <v>2</v>
      </c>
      <c r="EZ13">
        <v>4</v>
      </c>
      <c r="FA13">
        <v>3</v>
      </c>
      <c r="FB13">
        <v>3</v>
      </c>
      <c r="FC13">
        <v>1</v>
      </c>
      <c r="FD13">
        <v>1</v>
      </c>
      <c r="FE13">
        <v>714</v>
      </c>
    </row>
  </sheetData>
  <conditionalFormatting pivot="1" sqref="B6:FD12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BFB00-7256-4D8D-8129-E8A158799456}">
  <dimension ref="A1:AT708"/>
  <sheetViews>
    <sheetView tabSelected="1" workbookViewId="0">
      <selection activeCell="C1" sqref="C1"/>
    </sheetView>
  </sheetViews>
  <sheetFormatPr defaultRowHeight="14.45"/>
  <cols>
    <col min="2" max="2" width="13.85546875" customWidth="1"/>
    <col min="3" max="3" width="20.85546875" customWidth="1"/>
    <col min="4" max="4" width="10.42578125" style="25" bestFit="1" customWidth="1"/>
    <col min="22" max="22" width="16.140625" bestFit="1" customWidth="1"/>
    <col min="23" max="23" width="19.85546875" bestFit="1" customWidth="1"/>
    <col min="24" max="46" width="7.85546875" bestFit="1" customWidth="1"/>
    <col min="47" max="48" width="13.140625" bestFit="1" customWidth="1"/>
    <col min="49" max="49" width="6.140625" bestFit="1" customWidth="1"/>
    <col min="50" max="50" width="7.42578125" bestFit="1" customWidth="1"/>
    <col min="51" max="51" width="6.140625" bestFit="1" customWidth="1"/>
    <col min="52" max="52" width="5.42578125" bestFit="1" customWidth="1"/>
    <col min="53" max="53" width="7.42578125" bestFit="1" customWidth="1"/>
    <col min="54" max="54" width="5.85546875" bestFit="1" customWidth="1"/>
    <col min="55" max="55" width="5.5703125" bestFit="1" customWidth="1"/>
    <col min="56" max="56" width="7.42578125" bestFit="1" customWidth="1"/>
    <col min="57" max="58" width="5.85546875" bestFit="1" customWidth="1"/>
    <col min="59" max="59" width="7.42578125" bestFit="1" customWidth="1"/>
    <col min="60" max="60" width="5.5703125" bestFit="1" customWidth="1"/>
    <col min="61" max="61" width="6.140625" bestFit="1" customWidth="1"/>
    <col min="62" max="62" width="7.42578125" bestFit="1" customWidth="1"/>
    <col min="63" max="63" width="6.140625" bestFit="1" customWidth="1"/>
    <col min="64" max="64" width="5.42578125" bestFit="1" customWidth="1"/>
    <col min="65" max="65" width="7.42578125" bestFit="1" customWidth="1"/>
    <col min="66" max="66" width="5.85546875" bestFit="1" customWidth="1"/>
    <col min="67" max="67" width="5.5703125" bestFit="1" customWidth="1"/>
    <col min="68" max="68" width="7.42578125" bestFit="1" customWidth="1"/>
    <col min="69" max="70" width="5.85546875" bestFit="1" customWidth="1"/>
    <col min="71" max="71" width="7.42578125" bestFit="1" customWidth="1"/>
    <col min="72" max="72" width="5.5703125" bestFit="1" customWidth="1"/>
    <col min="73" max="73" width="6.140625" bestFit="1" customWidth="1"/>
    <col min="74" max="74" width="7.42578125" bestFit="1" customWidth="1"/>
    <col min="75" max="75" width="6.140625" bestFit="1" customWidth="1"/>
    <col min="76" max="76" width="5.42578125" bestFit="1" customWidth="1"/>
    <col min="77" max="77" width="7.42578125" bestFit="1" customWidth="1"/>
    <col min="78" max="78" width="5.85546875" bestFit="1" customWidth="1"/>
    <col min="79" max="79" width="5.5703125" bestFit="1" customWidth="1"/>
    <col min="80" max="80" width="7.42578125" bestFit="1" customWidth="1"/>
    <col min="81" max="82" width="5.85546875" bestFit="1" customWidth="1"/>
    <col min="83" max="83" width="7.42578125" bestFit="1" customWidth="1"/>
    <col min="84" max="84" width="5.5703125" bestFit="1" customWidth="1"/>
    <col min="85" max="85" width="6.140625" bestFit="1" customWidth="1"/>
    <col min="86" max="86" width="7.42578125" bestFit="1" customWidth="1"/>
    <col min="87" max="87" width="6.140625" bestFit="1" customWidth="1"/>
    <col min="88" max="88" width="5.42578125" bestFit="1" customWidth="1"/>
    <col min="89" max="89" width="7.42578125" bestFit="1" customWidth="1"/>
    <col min="90" max="90" width="5.85546875" bestFit="1" customWidth="1"/>
    <col min="91" max="91" width="5.5703125" bestFit="1" customWidth="1"/>
    <col min="92" max="92" width="7.42578125" bestFit="1" customWidth="1"/>
    <col min="93" max="94" width="5.85546875" bestFit="1" customWidth="1"/>
    <col min="95" max="95" width="7.42578125" bestFit="1" customWidth="1"/>
    <col min="96" max="96" width="5.5703125" bestFit="1" customWidth="1"/>
    <col min="97" max="97" width="6.140625" bestFit="1" customWidth="1"/>
    <col min="98" max="98" width="7.42578125" bestFit="1" customWidth="1"/>
    <col min="99" max="99" width="6.140625" bestFit="1" customWidth="1"/>
    <col min="100" max="100" width="5.42578125" bestFit="1" customWidth="1"/>
    <col min="101" max="101" width="7.42578125" bestFit="1" customWidth="1"/>
    <col min="102" max="102" width="5.85546875" bestFit="1" customWidth="1"/>
    <col min="103" max="103" width="5.5703125" bestFit="1" customWidth="1"/>
    <col min="104" max="104" width="7.42578125" bestFit="1" customWidth="1"/>
    <col min="105" max="106" width="5.85546875" bestFit="1" customWidth="1"/>
    <col min="107" max="107" width="7.42578125" bestFit="1" customWidth="1"/>
    <col min="108" max="108" width="5.5703125" bestFit="1" customWidth="1"/>
    <col min="109" max="109" width="6.140625" bestFit="1" customWidth="1"/>
    <col min="110" max="110" width="7.42578125" bestFit="1" customWidth="1"/>
    <col min="111" max="111" width="6.140625" bestFit="1" customWidth="1"/>
    <col min="112" max="112" width="5.42578125" bestFit="1" customWidth="1"/>
    <col min="113" max="113" width="7.42578125" bestFit="1" customWidth="1"/>
    <col min="114" max="114" width="5.85546875" bestFit="1" customWidth="1"/>
    <col min="115" max="115" width="5.5703125" bestFit="1" customWidth="1"/>
    <col min="116" max="116" width="7.42578125" bestFit="1" customWidth="1"/>
    <col min="117" max="118" width="5.85546875" bestFit="1" customWidth="1"/>
    <col min="119" max="119" width="7.42578125" bestFit="1" customWidth="1"/>
    <col min="120" max="120" width="5.5703125" bestFit="1" customWidth="1"/>
    <col min="121" max="121" width="6.140625" bestFit="1" customWidth="1"/>
    <col min="122" max="122" width="7.42578125" bestFit="1" customWidth="1"/>
    <col min="123" max="123" width="6.140625" bestFit="1" customWidth="1"/>
    <col min="124" max="124" width="5.42578125" bestFit="1" customWidth="1"/>
    <col min="125" max="125" width="7.42578125" bestFit="1" customWidth="1"/>
    <col min="126" max="126" width="5.85546875" bestFit="1" customWidth="1"/>
    <col min="127" max="127" width="5.5703125" bestFit="1" customWidth="1"/>
    <col min="128" max="128" width="7.42578125" bestFit="1" customWidth="1"/>
    <col min="129" max="130" width="5.85546875" bestFit="1" customWidth="1"/>
    <col min="131" max="131" width="7.42578125" bestFit="1" customWidth="1"/>
    <col min="132" max="132" width="5.5703125" bestFit="1" customWidth="1"/>
    <col min="133" max="133" width="6.140625" bestFit="1" customWidth="1"/>
    <col min="134" max="134" width="7.42578125" bestFit="1" customWidth="1"/>
    <col min="135" max="135" width="6.140625" bestFit="1" customWidth="1"/>
    <col min="136" max="136" width="5.42578125" bestFit="1" customWidth="1"/>
    <col min="137" max="137" width="7.42578125" bestFit="1" customWidth="1"/>
    <col min="138" max="138" width="5.85546875" bestFit="1" customWidth="1"/>
    <col min="139" max="139" width="5.5703125" bestFit="1" customWidth="1"/>
    <col min="140" max="140" width="7.42578125" bestFit="1" customWidth="1"/>
    <col min="141" max="142" width="5.85546875" bestFit="1" customWidth="1"/>
    <col min="143" max="143" width="7.42578125" bestFit="1" customWidth="1"/>
    <col min="144" max="144" width="5.5703125" bestFit="1" customWidth="1"/>
    <col min="145" max="145" width="6.140625" bestFit="1" customWidth="1"/>
    <col min="146" max="146" width="7.42578125" bestFit="1" customWidth="1"/>
    <col min="147" max="147" width="6.140625" bestFit="1" customWidth="1"/>
    <col min="148" max="148" width="5.42578125" bestFit="1" customWidth="1"/>
    <col min="149" max="149" width="7.42578125" bestFit="1" customWidth="1"/>
    <col min="150" max="150" width="5.85546875" bestFit="1" customWidth="1"/>
    <col min="151" max="151" width="5.5703125" bestFit="1" customWidth="1"/>
    <col min="152" max="152" width="7.42578125" bestFit="1" customWidth="1"/>
    <col min="153" max="154" width="5.85546875" bestFit="1" customWidth="1"/>
    <col min="155" max="155" width="7.42578125" bestFit="1" customWidth="1"/>
    <col min="156" max="156" width="5.5703125" bestFit="1" customWidth="1"/>
    <col min="157" max="157" width="6.140625" bestFit="1" customWidth="1"/>
    <col min="158" max="158" width="7.42578125" bestFit="1" customWidth="1"/>
    <col min="159" max="159" width="6.140625" bestFit="1" customWidth="1"/>
    <col min="160" max="160" width="5.42578125" bestFit="1" customWidth="1"/>
    <col min="161" max="161" width="7.42578125" bestFit="1" customWidth="1"/>
    <col min="162" max="162" width="5.85546875" bestFit="1" customWidth="1"/>
    <col min="163" max="163" width="5.5703125" bestFit="1" customWidth="1"/>
    <col min="164" max="164" width="7.42578125" bestFit="1" customWidth="1"/>
    <col min="165" max="166" width="5.85546875" bestFit="1" customWidth="1"/>
    <col min="167" max="167" width="7.42578125" bestFit="1" customWidth="1"/>
    <col min="168" max="168" width="6.140625" bestFit="1" customWidth="1"/>
    <col min="169" max="169" width="7.42578125" bestFit="1" customWidth="1"/>
    <col min="170" max="170" width="6.140625" bestFit="1" customWidth="1"/>
    <col min="171" max="171" width="5.42578125" bestFit="1" customWidth="1"/>
    <col min="172" max="172" width="7.42578125" bestFit="1" customWidth="1"/>
    <col min="173" max="173" width="5.85546875" bestFit="1" customWidth="1"/>
    <col min="174" max="174" width="5.5703125" bestFit="1" customWidth="1"/>
    <col min="175" max="175" width="7.42578125" bestFit="1" customWidth="1"/>
    <col min="176" max="177" width="5.85546875" bestFit="1" customWidth="1"/>
    <col min="178" max="178" width="7.42578125" bestFit="1" customWidth="1"/>
    <col min="179" max="179" width="5.5703125" bestFit="1" customWidth="1"/>
    <col min="180" max="180" width="6.140625" bestFit="1" customWidth="1"/>
    <col min="181" max="181" width="7.42578125" bestFit="1" customWidth="1"/>
    <col min="182" max="182" width="16.85546875" bestFit="1" customWidth="1"/>
    <col min="183" max="489" width="10.42578125" bestFit="1" customWidth="1"/>
    <col min="490" max="490" width="16.85546875" bestFit="1" customWidth="1"/>
  </cols>
  <sheetData>
    <row r="1" spans="1:46">
      <c r="A1" s="18" t="s">
        <v>0</v>
      </c>
      <c r="B1" s="18" t="s">
        <v>1</v>
      </c>
      <c r="C1" s="18" t="s">
        <v>95</v>
      </c>
      <c r="D1" s="39" t="s">
        <v>96</v>
      </c>
      <c r="E1" s="18" t="s">
        <v>97</v>
      </c>
      <c r="F1" s="18" t="s">
        <v>98</v>
      </c>
      <c r="G1" s="18" t="s">
        <v>99</v>
      </c>
      <c r="H1" s="18" t="s">
        <v>100</v>
      </c>
      <c r="I1" s="18" t="s">
        <v>101</v>
      </c>
      <c r="J1" s="18" t="s">
        <v>102</v>
      </c>
      <c r="K1" s="18" t="s">
        <v>103</v>
      </c>
      <c r="L1" s="18" t="s">
        <v>104</v>
      </c>
      <c r="M1" s="51" t="s">
        <v>105</v>
      </c>
      <c r="N1" s="52" t="s">
        <v>106</v>
      </c>
      <c r="O1" s="52" t="s">
        <v>107</v>
      </c>
      <c r="P1" s="52" t="s">
        <v>108</v>
      </c>
      <c r="V1" s="21" t="s">
        <v>82</v>
      </c>
      <c r="W1" t="s">
        <v>101</v>
      </c>
      <c r="X1" t="s">
        <v>102</v>
      </c>
      <c r="Y1" t="s">
        <v>103</v>
      </c>
      <c r="Z1" t="s">
        <v>104</v>
      </c>
    </row>
    <row r="2" spans="1:46">
      <c r="A2" s="19" t="s">
        <v>25</v>
      </c>
      <c r="B2" s="19" t="s">
        <v>26</v>
      </c>
      <c r="C2" s="19" t="s">
        <v>27</v>
      </c>
      <c r="D2" s="20">
        <v>40408</v>
      </c>
      <c r="E2" s="19">
        <v>75.727999999999994</v>
      </c>
      <c r="F2" s="19" t="s">
        <v>109</v>
      </c>
      <c r="G2" s="19">
        <v>8.3000000000000007</v>
      </c>
      <c r="H2" s="19">
        <v>67.427999999999997</v>
      </c>
      <c r="I2">
        <f>VLOOKUP($C2,$V$1:$Z$42,2,FALSE)</f>
        <v>10.649999999999999</v>
      </c>
      <c r="J2">
        <f>VLOOKUP($C2,$V$1:$Z$42,3,FALSE)</f>
        <v>12.555</v>
      </c>
      <c r="K2">
        <f>VLOOKUP($C2,$V$1:$Z$42,4,FALSE)</f>
        <v>63.173000000000002</v>
      </c>
      <c r="L2">
        <f>VLOOKUP($C2,$V$1:$Z$42,5,FALSE)</f>
        <v>65.078000000000003</v>
      </c>
      <c r="M2">
        <f>L2-K2</f>
        <v>1.9050000000000011</v>
      </c>
      <c r="N2">
        <f>K2-M2*1.5</f>
        <v>60.3155</v>
      </c>
      <c r="O2">
        <f>L2+M2*1.5</f>
        <v>67.935500000000005</v>
      </c>
      <c r="P2" t="str">
        <f>IF(OR(H2&lt;N2,H2&gt;O2), "OUTLIER", "")</f>
        <v/>
      </c>
      <c r="V2" s="22" t="s">
        <v>27</v>
      </c>
      <c r="W2">
        <v>10.649999999999999</v>
      </c>
      <c r="X2">
        <v>12.555</v>
      </c>
      <c r="Y2">
        <v>63.173000000000002</v>
      </c>
      <c r="Z2">
        <v>65.078000000000003</v>
      </c>
    </row>
    <row r="3" spans="1:46">
      <c r="A3" s="19" t="s">
        <v>25</v>
      </c>
      <c r="B3" s="19" t="s">
        <v>26</v>
      </c>
      <c r="C3" s="19" t="s">
        <v>27</v>
      </c>
      <c r="D3" s="20">
        <v>40479</v>
      </c>
      <c r="E3" s="19">
        <v>75.727999999999994</v>
      </c>
      <c r="F3" s="19" t="s">
        <v>109</v>
      </c>
      <c r="G3" s="19">
        <v>10.1</v>
      </c>
      <c r="H3" s="19">
        <v>65.628</v>
      </c>
      <c r="I3">
        <f t="shared" ref="I3:I66" si="0">VLOOKUP($C3,$V$1:$Z$42,2,FALSE)</f>
        <v>10.649999999999999</v>
      </c>
      <c r="J3">
        <f t="shared" ref="J3:J66" si="1">VLOOKUP($C3,$V$1:$Z$42,3,FALSE)</f>
        <v>12.555</v>
      </c>
      <c r="K3">
        <f t="shared" ref="K3:K66" si="2">VLOOKUP($C3,$V$1:$Z$42,4,FALSE)</f>
        <v>63.173000000000002</v>
      </c>
      <c r="L3">
        <f t="shared" ref="L3:L66" si="3">VLOOKUP($C3,$V$1:$Z$42,5,FALSE)</f>
        <v>65.078000000000003</v>
      </c>
      <c r="M3">
        <f t="shared" ref="M3:M66" si="4">L3-K3</f>
        <v>1.9050000000000011</v>
      </c>
      <c r="N3">
        <f t="shared" ref="N3:N66" si="5">K3-M3*1.5</f>
        <v>60.3155</v>
      </c>
      <c r="O3">
        <f t="shared" ref="O3:O66" si="6">L3+M3*1.5</f>
        <v>67.935500000000005</v>
      </c>
      <c r="P3" t="str">
        <f t="shared" ref="P3:P66" si="7">IF(OR(H3&lt;N3,H3&gt;O3), "OUTLIER", "")</f>
        <v/>
      </c>
      <c r="V3" s="22" t="s">
        <v>37</v>
      </c>
      <c r="W3">
        <v>4.5599999999999996</v>
      </c>
      <c r="X3">
        <v>6.7874999999999996</v>
      </c>
      <c r="Y3">
        <v>67.801500000000004</v>
      </c>
      <c r="Z3">
        <v>70.028999999999996</v>
      </c>
    </row>
    <row r="4" spans="1:46">
      <c r="A4" s="19" t="s">
        <v>25</v>
      </c>
      <c r="B4" s="19" t="s">
        <v>26</v>
      </c>
      <c r="C4" s="19" t="s">
        <v>27</v>
      </c>
      <c r="D4" s="20">
        <v>40512</v>
      </c>
      <c r="E4" s="19">
        <v>75.727999999999994</v>
      </c>
      <c r="F4" s="19" t="s">
        <v>109</v>
      </c>
      <c r="G4" s="19">
        <v>8.8000000000000007</v>
      </c>
      <c r="H4" s="19">
        <v>66.927999999999997</v>
      </c>
      <c r="I4">
        <f t="shared" si="0"/>
        <v>10.649999999999999</v>
      </c>
      <c r="J4">
        <f t="shared" si="1"/>
        <v>12.555</v>
      </c>
      <c r="K4">
        <f t="shared" si="2"/>
        <v>63.173000000000002</v>
      </c>
      <c r="L4">
        <f t="shared" si="3"/>
        <v>65.078000000000003</v>
      </c>
      <c r="M4">
        <f t="shared" si="4"/>
        <v>1.9050000000000011</v>
      </c>
      <c r="N4">
        <f t="shared" si="5"/>
        <v>60.3155</v>
      </c>
      <c r="O4">
        <f t="shared" si="6"/>
        <v>67.935500000000005</v>
      </c>
      <c r="P4" t="str">
        <f t="shared" si="7"/>
        <v/>
      </c>
      <c r="V4" s="22" t="s">
        <v>40</v>
      </c>
      <c r="W4">
        <v>2.585</v>
      </c>
      <c r="X4">
        <v>4.5</v>
      </c>
      <c r="Y4">
        <v>102.759</v>
      </c>
      <c r="Z4">
        <v>104.67400000000001</v>
      </c>
    </row>
    <row r="5" spans="1:46">
      <c r="A5" s="19" t="s">
        <v>25</v>
      </c>
      <c r="B5" s="19" t="s">
        <v>26</v>
      </c>
      <c r="C5" s="19" t="s">
        <v>27</v>
      </c>
      <c r="D5" s="20">
        <v>40660</v>
      </c>
      <c r="E5" s="19">
        <v>75.727999999999994</v>
      </c>
      <c r="F5" s="19" t="s">
        <v>109</v>
      </c>
      <c r="G5" s="19">
        <v>10.4</v>
      </c>
      <c r="H5" s="19">
        <v>65.328000000000003</v>
      </c>
      <c r="I5">
        <f t="shared" si="0"/>
        <v>10.649999999999999</v>
      </c>
      <c r="J5">
        <f t="shared" si="1"/>
        <v>12.555</v>
      </c>
      <c r="K5">
        <f t="shared" si="2"/>
        <v>63.173000000000002</v>
      </c>
      <c r="L5">
        <f t="shared" si="3"/>
        <v>65.078000000000003</v>
      </c>
      <c r="M5">
        <f t="shared" si="4"/>
        <v>1.9050000000000011</v>
      </c>
      <c r="N5">
        <f t="shared" si="5"/>
        <v>60.3155</v>
      </c>
      <c r="O5">
        <f t="shared" si="6"/>
        <v>67.935500000000005</v>
      </c>
      <c r="P5" t="str">
        <f t="shared" si="7"/>
        <v/>
      </c>
      <c r="V5" s="22" t="s">
        <v>45</v>
      </c>
      <c r="W5">
        <v>4.9800000000000004</v>
      </c>
      <c r="X5">
        <v>6.62</v>
      </c>
      <c r="Y5">
        <v>60.667000000000002</v>
      </c>
      <c r="Z5">
        <v>62.307000000000002</v>
      </c>
    </row>
    <row r="6" spans="1:46">
      <c r="A6" s="19" t="s">
        <v>25</v>
      </c>
      <c r="B6" s="19" t="s">
        <v>26</v>
      </c>
      <c r="C6" s="19" t="s">
        <v>27</v>
      </c>
      <c r="D6" s="20">
        <v>40861</v>
      </c>
      <c r="E6" s="19">
        <v>75.727999999999994</v>
      </c>
      <c r="F6" s="19" t="s">
        <v>109</v>
      </c>
      <c r="G6" s="19">
        <v>10.55</v>
      </c>
      <c r="H6" s="19">
        <v>65.177999999999997</v>
      </c>
      <c r="I6">
        <f t="shared" si="0"/>
        <v>10.649999999999999</v>
      </c>
      <c r="J6">
        <f t="shared" si="1"/>
        <v>12.555</v>
      </c>
      <c r="K6">
        <f t="shared" si="2"/>
        <v>63.173000000000002</v>
      </c>
      <c r="L6">
        <f t="shared" si="3"/>
        <v>65.078000000000003</v>
      </c>
      <c r="M6">
        <f t="shared" si="4"/>
        <v>1.9050000000000011</v>
      </c>
      <c r="N6">
        <f t="shared" si="5"/>
        <v>60.3155</v>
      </c>
      <c r="O6">
        <f t="shared" si="6"/>
        <v>67.935500000000005</v>
      </c>
      <c r="P6" t="str">
        <f t="shared" si="7"/>
        <v/>
      </c>
      <c r="V6" s="22" t="s">
        <v>49</v>
      </c>
      <c r="W6">
        <v>7.8125</v>
      </c>
      <c r="X6">
        <v>8.94</v>
      </c>
      <c r="Y6">
        <v>59.139000000000003</v>
      </c>
      <c r="Z6">
        <v>60.266500000000001</v>
      </c>
    </row>
    <row r="7" spans="1:46">
      <c r="A7" s="19" t="s">
        <v>25</v>
      </c>
      <c r="B7" s="19" t="s">
        <v>26</v>
      </c>
      <c r="C7" s="19" t="s">
        <v>27</v>
      </c>
      <c r="D7" s="20">
        <v>40974</v>
      </c>
      <c r="E7" s="19">
        <v>75.727999999999994</v>
      </c>
      <c r="F7" s="19" t="s">
        <v>109</v>
      </c>
      <c r="G7" s="19">
        <v>10.83</v>
      </c>
      <c r="H7" s="19">
        <v>64.897999999999996</v>
      </c>
      <c r="I7">
        <f t="shared" si="0"/>
        <v>10.649999999999999</v>
      </c>
      <c r="J7">
        <f t="shared" si="1"/>
        <v>12.555</v>
      </c>
      <c r="K7">
        <f t="shared" si="2"/>
        <v>63.173000000000002</v>
      </c>
      <c r="L7">
        <f t="shared" si="3"/>
        <v>65.078000000000003</v>
      </c>
      <c r="M7">
        <f t="shared" si="4"/>
        <v>1.9050000000000011</v>
      </c>
      <c r="N7">
        <f t="shared" si="5"/>
        <v>60.3155</v>
      </c>
      <c r="O7">
        <f t="shared" si="6"/>
        <v>67.935500000000005</v>
      </c>
      <c r="P7" t="str">
        <f t="shared" si="7"/>
        <v/>
      </c>
      <c r="V7" s="22" t="s">
        <v>52</v>
      </c>
      <c r="W7">
        <v>6.0424999999999995</v>
      </c>
      <c r="X7">
        <v>6.9550000000000001</v>
      </c>
      <c r="Y7">
        <v>144.13499999999999</v>
      </c>
      <c r="Z7">
        <v>145.04749999999999</v>
      </c>
    </row>
    <row r="8" spans="1:46">
      <c r="A8" s="19" t="s">
        <v>25</v>
      </c>
      <c r="B8" s="19" t="s">
        <v>26</v>
      </c>
      <c r="C8" s="19" t="s">
        <v>27</v>
      </c>
      <c r="D8" s="20">
        <v>41047</v>
      </c>
      <c r="E8" s="19">
        <v>75.727999999999994</v>
      </c>
      <c r="F8" s="19" t="s">
        <v>109</v>
      </c>
      <c r="G8" s="19">
        <v>10.7</v>
      </c>
      <c r="H8" s="19">
        <v>65.028000000000006</v>
      </c>
      <c r="I8">
        <f t="shared" si="0"/>
        <v>10.649999999999999</v>
      </c>
      <c r="J8">
        <f t="shared" si="1"/>
        <v>12.555</v>
      </c>
      <c r="K8">
        <f t="shared" si="2"/>
        <v>63.173000000000002</v>
      </c>
      <c r="L8">
        <f t="shared" si="3"/>
        <v>65.078000000000003</v>
      </c>
      <c r="M8">
        <f t="shared" si="4"/>
        <v>1.9050000000000011</v>
      </c>
      <c r="N8">
        <f t="shared" si="5"/>
        <v>60.3155</v>
      </c>
      <c r="O8">
        <f t="shared" si="6"/>
        <v>67.935500000000005</v>
      </c>
      <c r="P8" t="str">
        <f t="shared" si="7"/>
        <v/>
      </c>
      <c r="V8" s="22" t="s">
        <v>56</v>
      </c>
      <c r="W8">
        <v>2.0775000000000001</v>
      </c>
      <c r="X8">
        <v>2.57</v>
      </c>
      <c r="Y8">
        <v>114.04600000000001</v>
      </c>
      <c r="Z8">
        <v>114.5385</v>
      </c>
    </row>
    <row r="9" spans="1:46">
      <c r="A9" s="19" t="s">
        <v>25</v>
      </c>
      <c r="B9" s="19" t="s">
        <v>26</v>
      </c>
      <c r="C9" s="19" t="s">
        <v>27</v>
      </c>
      <c r="D9" s="20">
        <v>41243</v>
      </c>
      <c r="E9" s="19">
        <v>75.727999999999994</v>
      </c>
      <c r="F9" s="19" t="s">
        <v>109</v>
      </c>
      <c r="G9" s="19">
        <v>12.1</v>
      </c>
      <c r="H9" s="19">
        <v>63.628</v>
      </c>
      <c r="I9">
        <f t="shared" si="0"/>
        <v>10.649999999999999</v>
      </c>
      <c r="J9">
        <f t="shared" si="1"/>
        <v>12.555</v>
      </c>
      <c r="K9">
        <f t="shared" si="2"/>
        <v>63.173000000000002</v>
      </c>
      <c r="L9">
        <f t="shared" si="3"/>
        <v>65.078000000000003</v>
      </c>
      <c r="M9">
        <f t="shared" si="4"/>
        <v>1.9050000000000011</v>
      </c>
      <c r="N9">
        <f t="shared" si="5"/>
        <v>60.3155</v>
      </c>
      <c r="O9">
        <f t="shared" si="6"/>
        <v>67.935500000000005</v>
      </c>
      <c r="P9" t="str">
        <f t="shared" si="7"/>
        <v/>
      </c>
      <c r="V9" s="22" t="s">
        <v>81</v>
      </c>
      <c r="W9">
        <v>2.6924999999999999</v>
      </c>
      <c r="X9">
        <v>7.6</v>
      </c>
      <c r="Y9">
        <v>61.387</v>
      </c>
      <c r="Z9">
        <v>104.989</v>
      </c>
    </row>
    <row r="10" spans="1:46">
      <c r="A10" s="19" t="s">
        <v>25</v>
      </c>
      <c r="B10" s="19" t="s">
        <v>26</v>
      </c>
      <c r="C10" s="19" t="s">
        <v>27</v>
      </c>
      <c r="D10" s="20">
        <v>41323</v>
      </c>
      <c r="E10" s="19">
        <v>75.727999999999994</v>
      </c>
      <c r="F10" s="19" t="s">
        <v>109</v>
      </c>
      <c r="G10" s="19">
        <v>11.3</v>
      </c>
      <c r="H10" s="19">
        <v>64.427999999999997</v>
      </c>
      <c r="I10">
        <f t="shared" si="0"/>
        <v>10.649999999999999</v>
      </c>
      <c r="J10">
        <f t="shared" si="1"/>
        <v>12.555</v>
      </c>
      <c r="K10">
        <f t="shared" si="2"/>
        <v>63.173000000000002</v>
      </c>
      <c r="L10">
        <f t="shared" si="3"/>
        <v>65.078000000000003</v>
      </c>
      <c r="M10">
        <f t="shared" si="4"/>
        <v>1.9050000000000011</v>
      </c>
      <c r="N10">
        <f t="shared" si="5"/>
        <v>60.3155</v>
      </c>
      <c r="O10">
        <f t="shared" si="6"/>
        <v>67.935500000000005</v>
      </c>
      <c r="P10" t="str">
        <f t="shared" si="7"/>
        <v/>
      </c>
    </row>
    <row r="11" spans="1:46">
      <c r="A11" s="19" t="s">
        <v>25</v>
      </c>
      <c r="B11" s="19" t="s">
        <v>26</v>
      </c>
      <c r="C11" s="19" t="s">
        <v>27</v>
      </c>
      <c r="D11" s="20">
        <v>41415</v>
      </c>
      <c r="E11" s="19">
        <v>75.727999999999994</v>
      </c>
      <c r="F11" s="19" t="s">
        <v>109</v>
      </c>
      <c r="G11" s="19">
        <v>10.5</v>
      </c>
      <c r="H11" s="19">
        <v>65.227999999999994</v>
      </c>
      <c r="I11">
        <f t="shared" si="0"/>
        <v>10.649999999999999</v>
      </c>
      <c r="J11">
        <f t="shared" si="1"/>
        <v>12.555</v>
      </c>
      <c r="K11">
        <f t="shared" si="2"/>
        <v>63.173000000000002</v>
      </c>
      <c r="L11">
        <f t="shared" si="3"/>
        <v>65.078000000000003</v>
      </c>
      <c r="M11">
        <f t="shared" si="4"/>
        <v>1.9050000000000011</v>
      </c>
      <c r="N11">
        <f t="shared" si="5"/>
        <v>60.3155</v>
      </c>
      <c r="O11">
        <f t="shared" si="6"/>
        <v>67.935500000000005</v>
      </c>
      <c r="P11" t="str">
        <f t="shared" si="7"/>
        <v/>
      </c>
      <c r="W11" s="21" t="s">
        <v>66</v>
      </c>
    </row>
    <row r="12" spans="1:46">
      <c r="A12" s="19" t="s">
        <v>25</v>
      </c>
      <c r="B12" s="19" t="s">
        <v>26</v>
      </c>
      <c r="C12" s="19" t="s">
        <v>27</v>
      </c>
      <c r="D12" s="20">
        <v>41516</v>
      </c>
      <c r="E12" s="19">
        <v>75.727999999999994</v>
      </c>
      <c r="F12" s="19" t="s">
        <v>109</v>
      </c>
      <c r="G12" s="19">
        <v>10.8</v>
      </c>
      <c r="H12" s="19">
        <v>64.927999999999997</v>
      </c>
      <c r="I12">
        <f t="shared" si="0"/>
        <v>10.649999999999999</v>
      </c>
      <c r="J12">
        <f t="shared" si="1"/>
        <v>12.555</v>
      </c>
      <c r="K12">
        <f t="shared" si="2"/>
        <v>63.173000000000002</v>
      </c>
      <c r="L12">
        <f t="shared" si="3"/>
        <v>65.078000000000003</v>
      </c>
      <c r="M12">
        <f t="shared" si="4"/>
        <v>1.9050000000000011</v>
      </c>
      <c r="N12">
        <f t="shared" si="5"/>
        <v>60.3155</v>
      </c>
      <c r="O12">
        <f t="shared" si="6"/>
        <v>67.935500000000005</v>
      </c>
      <c r="P12" t="str">
        <f t="shared" si="7"/>
        <v/>
      </c>
      <c r="W12" t="s">
        <v>83</v>
      </c>
      <c r="Y12" t="s">
        <v>84</v>
      </c>
      <c r="AA12" t="s">
        <v>85</v>
      </c>
      <c r="AC12" t="s">
        <v>86</v>
      </c>
      <c r="AE12" t="s">
        <v>87</v>
      </c>
      <c r="AG12" t="s">
        <v>88</v>
      </c>
      <c r="AI12" t="s">
        <v>89</v>
      </c>
      <c r="AK12" t="s">
        <v>90</v>
      </c>
      <c r="AM12" t="s">
        <v>91</v>
      </c>
      <c r="AO12" t="s">
        <v>92</v>
      </c>
      <c r="AQ12" t="s">
        <v>93</v>
      </c>
      <c r="AS12" t="s">
        <v>94</v>
      </c>
    </row>
    <row r="13" spans="1:46">
      <c r="A13" s="19" t="s">
        <v>25</v>
      </c>
      <c r="B13" s="19" t="s">
        <v>26</v>
      </c>
      <c r="C13" s="19" t="s">
        <v>27</v>
      </c>
      <c r="D13" s="20">
        <v>41577</v>
      </c>
      <c r="E13" s="19">
        <v>75.727999999999994</v>
      </c>
      <c r="F13" s="19" t="s">
        <v>109</v>
      </c>
      <c r="G13" s="19">
        <v>10.8</v>
      </c>
      <c r="H13" s="19">
        <v>64.927999999999997</v>
      </c>
      <c r="I13">
        <f t="shared" si="0"/>
        <v>10.649999999999999</v>
      </c>
      <c r="J13">
        <f t="shared" si="1"/>
        <v>12.555</v>
      </c>
      <c r="K13">
        <f t="shared" si="2"/>
        <v>63.173000000000002</v>
      </c>
      <c r="L13">
        <f t="shared" si="3"/>
        <v>65.078000000000003</v>
      </c>
      <c r="M13">
        <f t="shared" si="4"/>
        <v>1.9050000000000011</v>
      </c>
      <c r="N13">
        <f t="shared" si="5"/>
        <v>60.3155</v>
      </c>
      <c r="O13">
        <f t="shared" si="6"/>
        <v>67.935500000000005</v>
      </c>
      <c r="P13" t="str">
        <f t="shared" si="7"/>
        <v/>
      </c>
      <c r="V13" s="21" t="s">
        <v>82</v>
      </c>
      <c r="W13" t="s">
        <v>110</v>
      </c>
      <c r="X13" t="s">
        <v>111</v>
      </c>
      <c r="Y13" t="s">
        <v>110</v>
      </c>
      <c r="Z13" t="s">
        <v>111</v>
      </c>
      <c r="AA13" t="s">
        <v>110</v>
      </c>
      <c r="AB13" t="s">
        <v>111</v>
      </c>
      <c r="AC13" t="s">
        <v>110</v>
      </c>
      <c r="AD13" t="s">
        <v>111</v>
      </c>
      <c r="AE13" t="s">
        <v>110</v>
      </c>
      <c r="AF13" t="s">
        <v>111</v>
      </c>
      <c r="AG13" t="s">
        <v>110</v>
      </c>
      <c r="AH13" t="s">
        <v>111</v>
      </c>
      <c r="AI13" t="s">
        <v>110</v>
      </c>
      <c r="AJ13" t="s">
        <v>111</v>
      </c>
      <c r="AK13" t="s">
        <v>110</v>
      </c>
      <c r="AL13" t="s">
        <v>111</v>
      </c>
      <c r="AM13" t="s">
        <v>110</v>
      </c>
      <c r="AN13" t="s">
        <v>111</v>
      </c>
      <c r="AO13" t="s">
        <v>110</v>
      </c>
      <c r="AP13" t="s">
        <v>111</v>
      </c>
      <c r="AQ13" t="s">
        <v>110</v>
      </c>
      <c r="AR13" t="s">
        <v>111</v>
      </c>
      <c r="AS13" t="s">
        <v>110</v>
      </c>
      <c r="AT13" t="s">
        <v>111</v>
      </c>
    </row>
    <row r="14" spans="1:46">
      <c r="A14" s="19" t="s">
        <v>25</v>
      </c>
      <c r="B14" s="19" t="s">
        <v>26</v>
      </c>
      <c r="C14" s="19" t="s">
        <v>27</v>
      </c>
      <c r="D14" s="20">
        <v>41696</v>
      </c>
      <c r="E14" s="19">
        <v>75.727999999999994</v>
      </c>
      <c r="F14" s="19" t="s">
        <v>109</v>
      </c>
      <c r="G14" s="19">
        <v>8.3000000000000007</v>
      </c>
      <c r="H14" s="19">
        <v>67.427999999999997</v>
      </c>
      <c r="I14">
        <f t="shared" si="0"/>
        <v>10.649999999999999</v>
      </c>
      <c r="J14">
        <f t="shared" si="1"/>
        <v>12.555</v>
      </c>
      <c r="K14">
        <f t="shared" si="2"/>
        <v>63.173000000000002</v>
      </c>
      <c r="L14">
        <f t="shared" si="3"/>
        <v>65.078000000000003</v>
      </c>
      <c r="M14">
        <f t="shared" si="4"/>
        <v>1.9050000000000011</v>
      </c>
      <c r="N14">
        <f t="shared" si="5"/>
        <v>60.3155</v>
      </c>
      <c r="O14">
        <f t="shared" si="6"/>
        <v>67.935500000000005</v>
      </c>
      <c r="P14" t="str">
        <f t="shared" si="7"/>
        <v/>
      </c>
      <c r="V14" s="22" t="s">
        <v>27</v>
      </c>
      <c r="W14">
        <v>12.234999999999999</v>
      </c>
      <c r="X14">
        <v>12.65</v>
      </c>
      <c r="Y14">
        <v>9.0500000000000007</v>
      </c>
      <c r="Z14">
        <v>12.42</v>
      </c>
      <c r="AA14">
        <v>10.83</v>
      </c>
      <c r="AB14">
        <v>12.54</v>
      </c>
      <c r="AC14">
        <v>10.4</v>
      </c>
      <c r="AD14">
        <v>10.845000000000001</v>
      </c>
      <c r="AE14">
        <v>10.55</v>
      </c>
      <c r="AF14">
        <v>12.225000000000001</v>
      </c>
      <c r="AG14">
        <v>11.2</v>
      </c>
      <c r="AH14">
        <v>11.824999999999999</v>
      </c>
      <c r="AI14">
        <v>11.327500000000001</v>
      </c>
      <c r="AJ14">
        <v>12.592499999999999</v>
      </c>
      <c r="AK14">
        <v>10.4</v>
      </c>
      <c r="AL14">
        <v>12.639999999999999</v>
      </c>
      <c r="AM14">
        <v>11.817499999999999</v>
      </c>
      <c r="AN14">
        <v>12.2925</v>
      </c>
      <c r="AO14">
        <v>10.605</v>
      </c>
      <c r="AP14">
        <v>12.684999999999999</v>
      </c>
      <c r="AQ14">
        <v>10.525</v>
      </c>
      <c r="AR14">
        <v>11.92</v>
      </c>
      <c r="AS14">
        <v>11.8</v>
      </c>
      <c r="AT14">
        <v>12.7</v>
      </c>
    </row>
    <row r="15" spans="1:46">
      <c r="A15" s="19" t="s">
        <v>25</v>
      </c>
      <c r="B15" s="19" t="s">
        <v>26</v>
      </c>
      <c r="C15" s="19" t="s">
        <v>27</v>
      </c>
      <c r="D15" s="20">
        <v>41758</v>
      </c>
      <c r="E15" s="19">
        <v>75.727999999999994</v>
      </c>
      <c r="F15" s="19" t="s">
        <v>109</v>
      </c>
      <c r="G15" s="19">
        <v>10.4</v>
      </c>
      <c r="H15" s="19">
        <v>65.328000000000003</v>
      </c>
      <c r="I15">
        <f t="shared" si="0"/>
        <v>10.649999999999999</v>
      </c>
      <c r="J15">
        <f t="shared" si="1"/>
        <v>12.555</v>
      </c>
      <c r="K15">
        <f t="shared" si="2"/>
        <v>63.173000000000002</v>
      </c>
      <c r="L15">
        <f t="shared" si="3"/>
        <v>65.078000000000003</v>
      </c>
      <c r="M15">
        <f t="shared" si="4"/>
        <v>1.9050000000000011</v>
      </c>
      <c r="N15">
        <f t="shared" si="5"/>
        <v>60.3155</v>
      </c>
      <c r="O15">
        <f t="shared" si="6"/>
        <v>67.935500000000005</v>
      </c>
      <c r="P15" t="str">
        <f t="shared" si="7"/>
        <v/>
      </c>
      <c r="V15" s="22" t="s">
        <v>37</v>
      </c>
      <c r="W15">
        <v>5.1974999999999998</v>
      </c>
      <c r="X15">
        <v>6.9924999999999997</v>
      </c>
      <c r="Y15">
        <v>4.32</v>
      </c>
      <c r="Z15">
        <v>6.7549999999999999</v>
      </c>
      <c r="AA15">
        <v>4.05</v>
      </c>
      <c r="AB15">
        <v>6.63</v>
      </c>
      <c r="AC15">
        <v>4.5250000000000004</v>
      </c>
      <c r="AD15">
        <v>6.8449999999999998</v>
      </c>
      <c r="AE15">
        <v>4.3949999999999996</v>
      </c>
      <c r="AF15">
        <v>6.7249999999999996</v>
      </c>
      <c r="AG15">
        <v>4.7050000000000001</v>
      </c>
      <c r="AH15">
        <v>6.5150000000000006</v>
      </c>
      <c r="AI15">
        <v>5.0299999999999994</v>
      </c>
      <c r="AJ15">
        <v>6.7949999999999999</v>
      </c>
      <c r="AK15">
        <v>4.875</v>
      </c>
      <c r="AL15">
        <v>6.61</v>
      </c>
      <c r="AM15">
        <v>5.4749999999999996</v>
      </c>
      <c r="AN15">
        <v>6.9249999999999998</v>
      </c>
      <c r="AO15">
        <v>4.8599999999999994</v>
      </c>
      <c r="AP15">
        <v>6.8624999999999998</v>
      </c>
      <c r="AQ15">
        <v>4.4000000000000004</v>
      </c>
      <c r="AR15">
        <v>6.87</v>
      </c>
      <c r="AS15">
        <v>5.79</v>
      </c>
      <c r="AT15">
        <v>6.77</v>
      </c>
    </row>
    <row r="16" spans="1:46">
      <c r="A16" s="19" t="s">
        <v>25</v>
      </c>
      <c r="B16" s="19" t="s">
        <v>26</v>
      </c>
      <c r="C16" s="19" t="s">
        <v>27</v>
      </c>
      <c r="D16" s="20">
        <v>41878</v>
      </c>
      <c r="E16" s="19">
        <v>75.727999999999994</v>
      </c>
      <c r="F16" s="19" t="s">
        <v>109</v>
      </c>
      <c r="G16" s="19">
        <v>9.1999999999999993</v>
      </c>
      <c r="H16" s="19">
        <v>66.528000000000006</v>
      </c>
      <c r="I16">
        <f t="shared" si="0"/>
        <v>10.649999999999999</v>
      </c>
      <c r="J16">
        <f t="shared" si="1"/>
        <v>12.555</v>
      </c>
      <c r="K16">
        <f t="shared" si="2"/>
        <v>63.173000000000002</v>
      </c>
      <c r="L16">
        <f t="shared" si="3"/>
        <v>65.078000000000003</v>
      </c>
      <c r="M16">
        <f t="shared" si="4"/>
        <v>1.9050000000000011</v>
      </c>
      <c r="N16">
        <f t="shared" si="5"/>
        <v>60.3155</v>
      </c>
      <c r="O16">
        <f t="shared" si="6"/>
        <v>67.935500000000005</v>
      </c>
      <c r="P16" t="str">
        <f t="shared" si="7"/>
        <v/>
      </c>
      <c r="V16" s="22" t="s">
        <v>40</v>
      </c>
      <c r="W16">
        <v>2.4475000000000002</v>
      </c>
      <c r="X16">
        <v>3.3325</v>
      </c>
      <c r="Y16">
        <v>2.3525</v>
      </c>
      <c r="Z16">
        <v>2.8275000000000001</v>
      </c>
      <c r="AA16">
        <v>2.5099999999999998</v>
      </c>
      <c r="AB16">
        <v>2.7850000000000001</v>
      </c>
      <c r="AC16">
        <v>2.5249999999999999</v>
      </c>
      <c r="AD16">
        <v>2.875</v>
      </c>
      <c r="AE16">
        <v>2.6225000000000001</v>
      </c>
      <c r="AF16">
        <v>2.94</v>
      </c>
      <c r="AG16">
        <v>2.4824999999999999</v>
      </c>
      <c r="AH16">
        <v>2.9824999999999999</v>
      </c>
      <c r="AI16">
        <v>2.8849999999999998</v>
      </c>
      <c r="AJ16">
        <v>3.84</v>
      </c>
      <c r="AK16">
        <v>3.7199999999999998</v>
      </c>
      <c r="AL16">
        <v>5.6549999999999994</v>
      </c>
      <c r="AM16">
        <v>4.55</v>
      </c>
      <c r="AN16">
        <v>5.4649999999999999</v>
      </c>
      <c r="AO16">
        <v>5.21</v>
      </c>
      <c r="AP16">
        <v>5.5724999999999998</v>
      </c>
      <c r="AQ16">
        <v>2.5449999999999999</v>
      </c>
      <c r="AR16">
        <v>3.9325000000000001</v>
      </c>
      <c r="AS16">
        <v>2.4050000000000002</v>
      </c>
      <c r="AT16">
        <v>5.0199999999999996</v>
      </c>
    </row>
    <row r="17" spans="1:46">
      <c r="A17" s="19" t="s">
        <v>25</v>
      </c>
      <c r="B17" s="19" t="s">
        <v>26</v>
      </c>
      <c r="C17" s="19" t="s">
        <v>27</v>
      </c>
      <c r="D17" s="20">
        <v>41941</v>
      </c>
      <c r="E17" s="19">
        <v>75.727999999999994</v>
      </c>
      <c r="F17" s="19" t="s">
        <v>109</v>
      </c>
      <c r="G17" s="19">
        <v>10.41</v>
      </c>
      <c r="H17" s="19">
        <v>65.317999999999998</v>
      </c>
      <c r="I17">
        <f t="shared" si="0"/>
        <v>10.649999999999999</v>
      </c>
      <c r="J17">
        <f t="shared" si="1"/>
        <v>12.555</v>
      </c>
      <c r="K17">
        <f t="shared" si="2"/>
        <v>63.173000000000002</v>
      </c>
      <c r="L17">
        <f t="shared" si="3"/>
        <v>65.078000000000003</v>
      </c>
      <c r="M17">
        <f t="shared" si="4"/>
        <v>1.9050000000000011</v>
      </c>
      <c r="N17">
        <f t="shared" si="5"/>
        <v>60.3155</v>
      </c>
      <c r="O17">
        <f t="shared" si="6"/>
        <v>67.935500000000005</v>
      </c>
      <c r="P17" t="str">
        <f t="shared" si="7"/>
        <v/>
      </c>
      <c r="V17" s="22" t="s">
        <v>45</v>
      </c>
      <c r="W17">
        <v>4.99</v>
      </c>
      <c r="X17">
        <v>6.5549999999999997</v>
      </c>
      <c r="Y17">
        <v>3.7399999999999998</v>
      </c>
      <c r="Z17">
        <v>6.2475000000000005</v>
      </c>
      <c r="AA17">
        <v>3.9</v>
      </c>
      <c r="AB17">
        <v>6.45</v>
      </c>
      <c r="AC17">
        <v>3.0975000000000001</v>
      </c>
      <c r="AD17">
        <v>5.6950000000000003</v>
      </c>
      <c r="AE17">
        <v>3.6349999999999998</v>
      </c>
      <c r="AF17">
        <v>5.83</v>
      </c>
      <c r="AG17">
        <v>4.8650000000000002</v>
      </c>
      <c r="AH17">
        <v>6.54</v>
      </c>
      <c r="AI17">
        <v>5.74</v>
      </c>
      <c r="AJ17">
        <v>6.9024999999999999</v>
      </c>
      <c r="AK17">
        <v>5.5600000000000005</v>
      </c>
      <c r="AL17">
        <v>6.6974999999999998</v>
      </c>
      <c r="AM17">
        <v>5.58</v>
      </c>
      <c r="AN17">
        <v>7.08</v>
      </c>
      <c r="AO17">
        <v>5.64</v>
      </c>
      <c r="AP17">
        <v>6.35</v>
      </c>
      <c r="AQ17">
        <v>5.7</v>
      </c>
      <c r="AR17">
        <v>7.09</v>
      </c>
      <c r="AS17">
        <v>5.7175000000000002</v>
      </c>
      <c r="AT17">
        <v>6.3100000000000005</v>
      </c>
    </row>
    <row r="18" spans="1:46">
      <c r="A18" s="19" t="s">
        <v>25</v>
      </c>
      <c r="B18" s="19" t="s">
        <v>26</v>
      </c>
      <c r="C18" s="19" t="s">
        <v>27</v>
      </c>
      <c r="D18" s="20">
        <v>42062</v>
      </c>
      <c r="E18" s="19">
        <v>75.727999999999994</v>
      </c>
      <c r="F18" s="19" t="s">
        <v>109</v>
      </c>
      <c r="G18" s="19">
        <v>8.1999999999999993</v>
      </c>
      <c r="H18" s="19">
        <v>67.528000000000006</v>
      </c>
      <c r="I18">
        <f t="shared" si="0"/>
        <v>10.649999999999999</v>
      </c>
      <c r="J18">
        <f t="shared" si="1"/>
        <v>12.555</v>
      </c>
      <c r="K18">
        <f t="shared" si="2"/>
        <v>63.173000000000002</v>
      </c>
      <c r="L18">
        <f t="shared" si="3"/>
        <v>65.078000000000003</v>
      </c>
      <c r="M18">
        <f t="shared" si="4"/>
        <v>1.9050000000000011</v>
      </c>
      <c r="N18">
        <f t="shared" si="5"/>
        <v>60.3155</v>
      </c>
      <c r="O18">
        <f t="shared" si="6"/>
        <v>67.935500000000005</v>
      </c>
      <c r="P18" t="str">
        <f t="shared" si="7"/>
        <v/>
      </c>
      <c r="V18" s="22" t="s">
        <v>49</v>
      </c>
      <c r="W18">
        <v>8</v>
      </c>
      <c r="X18">
        <v>9.2800000000000011</v>
      </c>
      <c r="Y18">
        <v>7.9350000000000005</v>
      </c>
      <c r="Z18">
        <v>9.0150000000000006</v>
      </c>
      <c r="AA18">
        <v>7.6749999999999998</v>
      </c>
      <c r="AB18">
        <v>9.0399999999999991</v>
      </c>
      <c r="AC18">
        <v>7.58</v>
      </c>
      <c r="AD18">
        <v>8.7850000000000001</v>
      </c>
      <c r="AE18">
        <v>7.625</v>
      </c>
      <c r="AF18">
        <v>8.8650000000000002</v>
      </c>
      <c r="AG18">
        <v>7.1225000000000005</v>
      </c>
      <c r="AH18">
        <v>8.6750000000000007</v>
      </c>
      <c r="AI18">
        <v>7.8625000000000007</v>
      </c>
      <c r="AJ18">
        <v>9.0150000000000006</v>
      </c>
      <c r="AK18">
        <v>7.9349999999999996</v>
      </c>
      <c r="AL18">
        <v>9.1775000000000002</v>
      </c>
      <c r="AM18">
        <v>8.1449999999999996</v>
      </c>
      <c r="AN18">
        <v>8.7850000000000001</v>
      </c>
      <c r="AO18">
        <v>8.2750000000000004</v>
      </c>
      <c r="AP18">
        <v>8.8874999999999993</v>
      </c>
      <c r="AQ18">
        <v>7.85</v>
      </c>
      <c r="AR18">
        <v>8.44</v>
      </c>
      <c r="AS18">
        <v>8.0399999999999991</v>
      </c>
      <c r="AT18">
        <v>8.94</v>
      </c>
    </row>
    <row r="19" spans="1:46">
      <c r="A19" s="19" t="s">
        <v>25</v>
      </c>
      <c r="B19" s="19" t="s">
        <v>26</v>
      </c>
      <c r="C19" s="19" t="s">
        <v>27</v>
      </c>
      <c r="D19" s="20">
        <v>42128</v>
      </c>
      <c r="E19" s="19">
        <v>75.727999999999994</v>
      </c>
      <c r="F19" s="19" t="s">
        <v>109</v>
      </c>
      <c r="G19" s="19">
        <v>8.76</v>
      </c>
      <c r="H19" s="19">
        <v>66.968000000000004</v>
      </c>
      <c r="I19">
        <f t="shared" si="0"/>
        <v>10.649999999999999</v>
      </c>
      <c r="J19">
        <f t="shared" si="1"/>
        <v>12.555</v>
      </c>
      <c r="K19">
        <f t="shared" si="2"/>
        <v>63.173000000000002</v>
      </c>
      <c r="L19">
        <f t="shared" si="3"/>
        <v>65.078000000000003</v>
      </c>
      <c r="M19">
        <f t="shared" si="4"/>
        <v>1.9050000000000011</v>
      </c>
      <c r="N19">
        <f t="shared" si="5"/>
        <v>60.3155</v>
      </c>
      <c r="O19">
        <f t="shared" si="6"/>
        <v>67.935500000000005</v>
      </c>
      <c r="P19" t="str">
        <f t="shared" si="7"/>
        <v/>
      </c>
      <c r="V19" s="22" t="s">
        <v>52</v>
      </c>
      <c r="Y19">
        <v>6.1150000000000002</v>
      </c>
      <c r="Z19">
        <v>6.47</v>
      </c>
      <c r="AE19">
        <v>5.82</v>
      </c>
      <c r="AF19">
        <v>6.05</v>
      </c>
      <c r="AG19">
        <v>6.5724999999999998</v>
      </c>
      <c r="AH19">
        <v>6.9175000000000004</v>
      </c>
      <c r="AI19">
        <v>6.1974999999999998</v>
      </c>
      <c r="AJ19">
        <v>6.7324999999999999</v>
      </c>
      <c r="AK19">
        <v>6.1675000000000004</v>
      </c>
      <c r="AL19">
        <v>6.9675000000000002</v>
      </c>
      <c r="AO19">
        <v>6.18</v>
      </c>
      <c r="AP19">
        <v>7.18</v>
      </c>
      <c r="AQ19">
        <v>6.1</v>
      </c>
      <c r="AR19">
        <v>6.2</v>
      </c>
    </row>
    <row r="20" spans="1:46">
      <c r="A20" s="19" t="s">
        <v>25</v>
      </c>
      <c r="B20" s="19" t="s">
        <v>26</v>
      </c>
      <c r="C20" s="19" t="s">
        <v>27</v>
      </c>
      <c r="D20" s="20">
        <v>42214</v>
      </c>
      <c r="E20" s="19">
        <v>75.727999999999994</v>
      </c>
      <c r="F20" s="19" t="s">
        <v>109</v>
      </c>
      <c r="G20" s="19">
        <v>9.83</v>
      </c>
      <c r="H20" s="19">
        <v>65.897999999999996</v>
      </c>
      <c r="I20">
        <f t="shared" si="0"/>
        <v>10.649999999999999</v>
      </c>
      <c r="J20">
        <f t="shared" si="1"/>
        <v>12.555</v>
      </c>
      <c r="K20">
        <f t="shared" si="2"/>
        <v>63.173000000000002</v>
      </c>
      <c r="L20">
        <f t="shared" si="3"/>
        <v>65.078000000000003</v>
      </c>
      <c r="M20">
        <f t="shared" si="4"/>
        <v>1.9050000000000011</v>
      </c>
      <c r="N20">
        <f t="shared" si="5"/>
        <v>60.3155</v>
      </c>
      <c r="O20">
        <f t="shared" si="6"/>
        <v>67.935500000000005</v>
      </c>
      <c r="P20" t="str">
        <f t="shared" si="7"/>
        <v/>
      </c>
      <c r="V20" s="22" t="s">
        <v>56</v>
      </c>
      <c r="W20">
        <v>1.9724999999999999</v>
      </c>
      <c r="X20">
        <v>2.5449999999999999</v>
      </c>
      <c r="Y20">
        <v>2</v>
      </c>
      <c r="Z20">
        <v>2.57</v>
      </c>
      <c r="AA20">
        <v>1.7</v>
      </c>
      <c r="AB20">
        <v>2.5949999999999998</v>
      </c>
      <c r="AC20">
        <v>1.9524999999999999</v>
      </c>
      <c r="AD20">
        <v>2.3624999999999998</v>
      </c>
      <c r="AE20">
        <v>1.9849999999999999</v>
      </c>
      <c r="AF20">
        <v>2.4649999999999999</v>
      </c>
      <c r="AG20">
        <v>2.0499999999999998</v>
      </c>
      <c r="AH20">
        <v>2.42</v>
      </c>
      <c r="AI20">
        <v>2.2000000000000002</v>
      </c>
      <c r="AJ20">
        <v>2.52</v>
      </c>
      <c r="AK20">
        <v>2.21</v>
      </c>
      <c r="AL20">
        <v>2.63</v>
      </c>
      <c r="AM20">
        <v>2.2200000000000002</v>
      </c>
      <c r="AN20">
        <v>2.61</v>
      </c>
      <c r="AO20">
        <v>2.2000000000000002</v>
      </c>
      <c r="AP20">
        <v>2.5</v>
      </c>
      <c r="AQ20">
        <v>2.15</v>
      </c>
      <c r="AR20">
        <v>2.5449999999999999</v>
      </c>
      <c r="AS20">
        <v>2.02</v>
      </c>
      <c r="AT20">
        <v>2.44</v>
      </c>
    </row>
    <row r="21" spans="1:46">
      <c r="A21" s="19" t="s">
        <v>25</v>
      </c>
      <c r="B21" s="19" t="s">
        <v>26</v>
      </c>
      <c r="C21" s="19" t="s">
        <v>27</v>
      </c>
      <c r="D21" s="20">
        <v>42317</v>
      </c>
      <c r="E21" s="19">
        <v>75.727999999999994</v>
      </c>
      <c r="F21" s="19" t="s">
        <v>109</v>
      </c>
      <c r="G21" s="19">
        <v>10.5</v>
      </c>
      <c r="H21" s="19">
        <v>65.227999999999994</v>
      </c>
      <c r="I21">
        <f t="shared" si="0"/>
        <v>10.649999999999999</v>
      </c>
      <c r="J21">
        <f t="shared" si="1"/>
        <v>12.555</v>
      </c>
      <c r="K21">
        <f t="shared" si="2"/>
        <v>63.173000000000002</v>
      </c>
      <c r="L21">
        <f t="shared" si="3"/>
        <v>65.078000000000003</v>
      </c>
      <c r="M21">
        <f t="shared" si="4"/>
        <v>1.9050000000000011</v>
      </c>
      <c r="N21">
        <f t="shared" si="5"/>
        <v>60.3155</v>
      </c>
      <c r="O21">
        <f t="shared" si="6"/>
        <v>67.935500000000005</v>
      </c>
      <c r="P21" t="str">
        <f t="shared" si="7"/>
        <v/>
      </c>
    </row>
    <row r="22" spans="1:46">
      <c r="A22" s="19" t="s">
        <v>25</v>
      </c>
      <c r="B22" s="19" t="s">
        <v>26</v>
      </c>
      <c r="C22" s="19" t="s">
        <v>27</v>
      </c>
      <c r="D22" s="20">
        <v>42430</v>
      </c>
      <c r="E22" s="19">
        <v>75.727999999999994</v>
      </c>
      <c r="F22" s="19" t="s">
        <v>109</v>
      </c>
      <c r="G22" s="19">
        <v>10.7</v>
      </c>
      <c r="H22" s="19">
        <v>65.028000000000006</v>
      </c>
      <c r="I22">
        <f t="shared" si="0"/>
        <v>10.649999999999999</v>
      </c>
      <c r="J22">
        <f t="shared" si="1"/>
        <v>12.555</v>
      </c>
      <c r="K22">
        <f t="shared" si="2"/>
        <v>63.173000000000002</v>
      </c>
      <c r="L22">
        <f t="shared" si="3"/>
        <v>65.078000000000003</v>
      </c>
      <c r="M22">
        <f t="shared" si="4"/>
        <v>1.9050000000000011</v>
      </c>
      <c r="N22">
        <f t="shared" si="5"/>
        <v>60.3155</v>
      </c>
      <c r="O22">
        <f t="shared" si="6"/>
        <v>67.935500000000005</v>
      </c>
      <c r="P22" t="str">
        <f t="shared" si="7"/>
        <v/>
      </c>
    </row>
    <row r="23" spans="1:46">
      <c r="A23" s="19" t="s">
        <v>25</v>
      </c>
      <c r="B23" s="19" t="s">
        <v>26</v>
      </c>
      <c r="C23" s="19" t="s">
        <v>27</v>
      </c>
      <c r="D23" s="20">
        <v>42478</v>
      </c>
      <c r="E23" s="19">
        <v>75.727999999999994</v>
      </c>
      <c r="F23" s="19" t="s">
        <v>109</v>
      </c>
      <c r="G23" s="19">
        <v>10.5</v>
      </c>
      <c r="H23" s="19">
        <v>65.227999999999994</v>
      </c>
      <c r="I23">
        <f t="shared" si="0"/>
        <v>10.649999999999999</v>
      </c>
      <c r="J23">
        <f t="shared" si="1"/>
        <v>12.555</v>
      </c>
      <c r="K23">
        <f t="shared" si="2"/>
        <v>63.173000000000002</v>
      </c>
      <c r="L23">
        <f t="shared" si="3"/>
        <v>65.078000000000003</v>
      </c>
      <c r="M23">
        <f t="shared" si="4"/>
        <v>1.9050000000000011</v>
      </c>
      <c r="N23">
        <f t="shared" si="5"/>
        <v>60.3155</v>
      </c>
      <c r="O23">
        <f t="shared" si="6"/>
        <v>67.935500000000005</v>
      </c>
      <c r="P23" t="str">
        <f t="shared" si="7"/>
        <v/>
      </c>
    </row>
    <row r="24" spans="1:46">
      <c r="A24" s="19" t="s">
        <v>25</v>
      </c>
      <c r="B24" s="19" t="s">
        <v>26</v>
      </c>
      <c r="C24" s="19" t="s">
        <v>27</v>
      </c>
      <c r="D24" s="20">
        <v>42495</v>
      </c>
      <c r="E24" s="19">
        <v>75.727999999999994</v>
      </c>
      <c r="F24" s="19" t="s">
        <v>109</v>
      </c>
      <c r="G24" s="19">
        <v>10.6</v>
      </c>
      <c r="H24" s="19">
        <v>65.128</v>
      </c>
      <c r="I24">
        <f t="shared" si="0"/>
        <v>10.649999999999999</v>
      </c>
      <c r="J24">
        <f t="shared" si="1"/>
        <v>12.555</v>
      </c>
      <c r="K24">
        <f t="shared" si="2"/>
        <v>63.173000000000002</v>
      </c>
      <c r="L24">
        <f t="shared" si="3"/>
        <v>65.078000000000003</v>
      </c>
      <c r="M24">
        <f t="shared" si="4"/>
        <v>1.9050000000000011</v>
      </c>
      <c r="N24">
        <f t="shared" si="5"/>
        <v>60.3155</v>
      </c>
      <c r="O24">
        <f t="shared" si="6"/>
        <v>67.935500000000005</v>
      </c>
      <c r="P24" t="str">
        <f t="shared" si="7"/>
        <v/>
      </c>
    </row>
    <row r="25" spans="1:46">
      <c r="A25" s="19" t="s">
        <v>25</v>
      </c>
      <c r="B25" s="19" t="s">
        <v>26</v>
      </c>
      <c r="C25" s="19" t="s">
        <v>27</v>
      </c>
      <c r="D25" s="20">
        <v>42543</v>
      </c>
      <c r="E25" s="19">
        <v>75.727999999999994</v>
      </c>
      <c r="F25" s="19" t="s">
        <v>109</v>
      </c>
      <c r="G25" s="19">
        <v>10.83</v>
      </c>
      <c r="H25" s="19">
        <v>64.897999999999996</v>
      </c>
      <c r="I25">
        <f t="shared" si="0"/>
        <v>10.649999999999999</v>
      </c>
      <c r="J25">
        <f t="shared" si="1"/>
        <v>12.555</v>
      </c>
      <c r="K25">
        <f t="shared" si="2"/>
        <v>63.173000000000002</v>
      </c>
      <c r="L25">
        <f t="shared" si="3"/>
        <v>65.078000000000003</v>
      </c>
      <c r="M25">
        <f t="shared" si="4"/>
        <v>1.9050000000000011</v>
      </c>
      <c r="N25">
        <f t="shared" si="5"/>
        <v>60.3155</v>
      </c>
      <c r="O25">
        <f t="shared" si="6"/>
        <v>67.935500000000005</v>
      </c>
      <c r="P25" t="str">
        <f t="shared" si="7"/>
        <v/>
      </c>
    </row>
    <row r="26" spans="1:46">
      <c r="A26" s="19" t="s">
        <v>25</v>
      </c>
      <c r="B26" s="19" t="s">
        <v>26</v>
      </c>
      <c r="C26" s="19" t="s">
        <v>27</v>
      </c>
      <c r="D26" s="20">
        <v>42572</v>
      </c>
      <c r="E26" s="19">
        <v>75.727999999999994</v>
      </c>
      <c r="F26" s="19" t="s">
        <v>109</v>
      </c>
      <c r="G26" s="19">
        <v>11.21</v>
      </c>
      <c r="H26" s="19">
        <v>64.518000000000001</v>
      </c>
      <c r="I26">
        <f t="shared" si="0"/>
        <v>10.649999999999999</v>
      </c>
      <c r="J26">
        <f t="shared" si="1"/>
        <v>12.555</v>
      </c>
      <c r="K26">
        <f t="shared" si="2"/>
        <v>63.173000000000002</v>
      </c>
      <c r="L26">
        <f t="shared" si="3"/>
        <v>65.078000000000003</v>
      </c>
      <c r="M26">
        <f t="shared" si="4"/>
        <v>1.9050000000000011</v>
      </c>
      <c r="N26">
        <f t="shared" si="5"/>
        <v>60.3155</v>
      </c>
      <c r="O26">
        <f t="shared" si="6"/>
        <v>67.935500000000005</v>
      </c>
      <c r="P26" t="str">
        <f t="shared" si="7"/>
        <v/>
      </c>
    </row>
    <row r="27" spans="1:46">
      <c r="A27" s="19" t="s">
        <v>25</v>
      </c>
      <c r="B27" s="19" t="s">
        <v>26</v>
      </c>
      <c r="C27" s="19" t="s">
        <v>27</v>
      </c>
      <c r="D27" s="20">
        <v>42592</v>
      </c>
      <c r="E27" s="19">
        <v>75.727999999999994</v>
      </c>
      <c r="F27" s="19" t="s">
        <v>109</v>
      </c>
      <c r="G27" s="19">
        <v>11.4</v>
      </c>
      <c r="H27" s="19">
        <v>64.328000000000003</v>
      </c>
      <c r="I27">
        <f t="shared" si="0"/>
        <v>10.649999999999999</v>
      </c>
      <c r="J27">
        <f t="shared" si="1"/>
        <v>12.555</v>
      </c>
      <c r="K27">
        <f t="shared" si="2"/>
        <v>63.173000000000002</v>
      </c>
      <c r="L27">
        <f t="shared" si="3"/>
        <v>65.078000000000003</v>
      </c>
      <c r="M27">
        <f t="shared" si="4"/>
        <v>1.9050000000000011</v>
      </c>
      <c r="N27">
        <f t="shared" si="5"/>
        <v>60.3155</v>
      </c>
      <c r="O27">
        <f t="shared" si="6"/>
        <v>67.935500000000005</v>
      </c>
      <c r="P27" t="str">
        <f t="shared" si="7"/>
        <v/>
      </c>
    </row>
    <row r="28" spans="1:46">
      <c r="A28" s="19" t="s">
        <v>25</v>
      </c>
      <c r="B28" s="19" t="s">
        <v>26</v>
      </c>
      <c r="C28" s="19" t="s">
        <v>27</v>
      </c>
      <c r="D28" s="20">
        <v>42628</v>
      </c>
      <c r="E28" s="19">
        <v>75.727999999999994</v>
      </c>
      <c r="F28" s="19" t="s">
        <v>109</v>
      </c>
      <c r="G28" s="19">
        <v>11.58</v>
      </c>
      <c r="H28" s="19">
        <v>64.147999999999996</v>
      </c>
      <c r="I28">
        <f t="shared" si="0"/>
        <v>10.649999999999999</v>
      </c>
      <c r="J28">
        <f t="shared" si="1"/>
        <v>12.555</v>
      </c>
      <c r="K28">
        <f t="shared" si="2"/>
        <v>63.173000000000002</v>
      </c>
      <c r="L28">
        <f t="shared" si="3"/>
        <v>65.078000000000003</v>
      </c>
      <c r="M28">
        <f t="shared" si="4"/>
        <v>1.9050000000000011</v>
      </c>
      <c r="N28">
        <f t="shared" si="5"/>
        <v>60.3155</v>
      </c>
      <c r="O28">
        <f t="shared" si="6"/>
        <v>67.935500000000005</v>
      </c>
      <c r="P28" t="str">
        <f t="shared" si="7"/>
        <v/>
      </c>
    </row>
    <row r="29" spans="1:46">
      <c r="A29" s="19" t="s">
        <v>25</v>
      </c>
      <c r="B29" s="19" t="s">
        <v>26</v>
      </c>
      <c r="C29" s="19" t="s">
        <v>27</v>
      </c>
      <c r="D29" s="20">
        <v>42656</v>
      </c>
      <c r="E29" s="19">
        <v>75.727999999999994</v>
      </c>
      <c r="F29" s="19" t="s">
        <v>109</v>
      </c>
      <c r="G29" s="19">
        <v>11.75</v>
      </c>
      <c r="H29" s="19">
        <v>63.978000000000002</v>
      </c>
      <c r="I29">
        <f t="shared" si="0"/>
        <v>10.649999999999999</v>
      </c>
      <c r="J29">
        <f t="shared" si="1"/>
        <v>12.555</v>
      </c>
      <c r="K29">
        <f t="shared" si="2"/>
        <v>63.173000000000002</v>
      </c>
      <c r="L29">
        <f t="shared" si="3"/>
        <v>65.078000000000003</v>
      </c>
      <c r="M29">
        <f t="shared" si="4"/>
        <v>1.9050000000000011</v>
      </c>
      <c r="N29">
        <f t="shared" si="5"/>
        <v>60.3155</v>
      </c>
      <c r="O29">
        <f t="shared" si="6"/>
        <v>67.935500000000005</v>
      </c>
      <c r="P29" t="str">
        <f t="shared" si="7"/>
        <v/>
      </c>
    </row>
    <row r="30" spans="1:46">
      <c r="A30" s="19" t="s">
        <v>25</v>
      </c>
      <c r="B30" s="19" t="s">
        <v>26</v>
      </c>
      <c r="C30" s="19" t="s">
        <v>27</v>
      </c>
      <c r="D30" s="20">
        <v>42677</v>
      </c>
      <c r="E30" s="19">
        <v>75.727999999999994</v>
      </c>
      <c r="F30" s="19" t="s">
        <v>109</v>
      </c>
      <c r="G30" s="19">
        <v>11.74</v>
      </c>
      <c r="H30" s="19">
        <v>63.988</v>
      </c>
      <c r="I30">
        <f t="shared" si="0"/>
        <v>10.649999999999999</v>
      </c>
      <c r="J30">
        <f t="shared" si="1"/>
        <v>12.555</v>
      </c>
      <c r="K30">
        <f t="shared" si="2"/>
        <v>63.173000000000002</v>
      </c>
      <c r="L30">
        <f t="shared" si="3"/>
        <v>65.078000000000003</v>
      </c>
      <c r="M30">
        <f t="shared" si="4"/>
        <v>1.9050000000000011</v>
      </c>
      <c r="N30">
        <f t="shared" si="5"/>
        <v>60.3155</v>
      </c>
      <c r="O30">
        <f t="shared" si="6"/>
        <v>67.935500000000005</v>
      </c>
      <c r="P30" t="str">
        <f t="shared" si="7"/>
        <v/>
      </c>
    </row>
    <row r="31" spans="1:46">
      <c r="A31" s="19" t="s">
        <v>25</v>
      </c>
      <c r="B31" s="19" t="s">
        <v>26</v>
      </c>
      <c r="C31" s="19" t="s">
        <v>27</v>
      </c>
      <c r="D31" s="20">
        <v>42724</v>
      </c>
      <c r="E31" s="19">
        <v>75.727999999999994</v>
      </c>
      <c r="F31" s="19" t="s">
        <v>109</v>
      </c>
      <c r="G31" s="19">
        <v>11.75</v>
      </c>
      <c r="H31" s="19">
        <v>63.978000000000002</v>
      </c>
      <c r="I31">
        <f t="shared" si="0"/>
        <v>10.649999999999999</v>
      </c>
      <c r="J31">
        <f t="shared" si="1"/>
        <v>12.555</v>
      </c>
      <c r="K31">
        <f t="shared" si="2"/>
        <v>63.173000000000002</v>
      </c>
      <c r="L31">
        <f t="shared" si="3"/>
        <v>65.078000000000003</v>
      </c>
      <c r="M31">
        <f t="shared" si="4"/>
        <v>1.9050000000000011</v>
      </c>
      <c r="N31">
        <f t="shared" si="5"/>
        <v>60.3155</v>
      </c>
      <c r="O31">
        <f t="shared" si="6"/>
        <v>67.935500000000005</v>
      </c>
      <c r="P31" t="str">
        <f t="shared" si="7"/>
        <v/>
      </c>
    </row>
    <row r="32" spans="1:46">
      <c r="A32" s="19" t="s">
        <v>25</v>
      </c>
      <c r="B32" s="19" t="s">
        <v>26</v>
      </c>
      <c r="C32" s="19" t="s">
        <v>27</v>
      </c>
      <c r="D32" s="20">
        <v>42766</v>
      </c>
      <c r="E32" s="19">
        <v>75.727999999999994</v>
      </c>
      <c r="F32" s="19" t="s">
        <v>109</v>
      </c>
      <c r="G32" s="19">
        <v>11.82</v>
      </c>
      <c r="H32" s="19">
        <v>63.908000000000001</v>
      </c>
      <c r="I32">
        <f t="shared" si="0"/>
        <v>10.649999999999999</v>
      </c>
      <c r="J32">
        <f t="shared" si="1"/>
        <v>12.555</v>
      </c>
      <c r="K32">
        <f t="shared" si="2"/>
        <v>63.173000000000002</v>
      </c>
      <c r="L32">
        <f t="shared" si="3"/>
        <v>65.078000000000003</v>
      </c>
      <c r="M32">
        <f t="shared" si="4"/>
        <v>1.9050000000000011</v>
      </c>
      <c r="N32">
        <f t="shared" si="5"/>
        <v>60.3155</v>
      </c>
      <c r="O32">
        <f t="shared" si="6"/>
        <v>67.935500000000005</v>
      </c>
      <c r="P32" t="str">
        <f t="shared" si="7"/>
        <v/>
      </c>
    </row>
    <row r="33" spans="1:16">
      <c r="A33" s="19" t="s">
        <v>25</v>
      </c>
      <c r="B33" s="19" t="s">
        <v>26</v>
      </c>
      <c r="C33" s="19" t="s">
        <v>27</v>
      </c>
      <c r="D33" s="20">
        <v>42789</v>
      </c>
      <c r="E33" s="19">
        <v>75.727999999999994</v>
      </c>
      <c r="F33" s="19" t="s">
        <v>109</v>
      </c>
      <c r="G33" s="19">
        <v>11.76</v>
      </c>
      <c r="H33" s="19">
        <v>63.968000000000004</v>
      </c>
      <c r="I33">
        <f t="shared" si="0"/>
        <v>10.649999999999999</v>
      </c>
      <c r="J33">
        <f t="shared" si="1"/>
        <v>12.555</v>
      </c>
      <c r="K33">
        <f t="shared" si="2"/>
        <v>63.173000000000002</v>
      </c>
      <c r="L33">
        <f t="shared" si="3"/>
        <v>65.078000000000003</v>
      </c>
      <c r="M33">
        <f t="shared" si="4"/>
        <v>1.9050000000000011</v>
      </c>
      <c r="N33">
        <f t="shared" si="5"/>
        <v>60.3155</v>
      </c>
      <c r="O33">
        <f t="shared" si="6"/>
        <v>67.935500000000005</v>
      </c>
      <c r="P33" t="str">
        <f t="shared" si="7"/>
        <v/>
      </c>
    </row>
    <row r="34" spans="1:16">
      <c r="A34" s="19" t="s">
        <v>25</v>
      </c>
      <c r="B34" s="19" t="s">
        <v>26</v>
      </c>
      <c r="C34" s="19" t="s">
        <v>27</v>
      </c>
      <c r="D34" s="20">
        <v>42817</v>
      </c>
      <c r="E34" s="19">
        <v>75.727999999999994</v>
      </c>
      <c r="F34" s="19" t="s">
        <v>109</v>
      </c>
      <c r="G34" s="19">
        <v>11.86</v>
      </c>
      <c r="H34" s="19">
        <v>63.868000000000002</v>
      </c>
      <c r="I34">
        <f t="shared" si="0"/>
        <v>10.649999999999999</v>
      </c>
      <c r="J34">
        <f t="shared" si="1"/>
        <v>12.555</v>
      </c>
      <c r="K34">
        <f t="shared" si="2"/>
        <v>63.173000000000002</v>
      </c>
      <c r="L34">
        <f t="shared" si="3"/>
        <v>65.078000000000003</v>
      </c>
      <c r="M34">
        <f t="shared" si="4"/>
        <v>1.9050000000000011</v>
      </c>
      <c r="N34">
        <f t="shared" si="5"/>
        <v>60.3155</v>
      </c>
      <c r="O34">
        <f t="shared" si="6"/>
        <v>67.935500000000005</v>
      </c>
      <c r="P34" t="str">
        <f t="shared" si="7"/>
        <v/>
      </c>
    </row>
    <row r="35" spans="1:16">
      <c r="A35" s="19" t="s">
        <v>25</v>
      </c>
      <c r="B35" s="19" t="s">
        <v>26</v>
      </c>
      <c r="C35" s="19" t="s">
        <v>27</v>
      </c>
      <c r="D35" s="20">
        <v>42838</v>
      </c>
      <c r="E35" s="19">
        <v>75.727999999999994</v>
      </c>
      <c r="F35" s="19" t="s">
        <v>109</v>
      </c>
      <c r="G35" s="19">
        <v>11.88</v>
      </c>
      <c r="H35" s="19">
        <v>63.847999999999999</v>
      </c>
      <c r="I35">
        <f t="shared" si="0"/>
        <v>10.649999999999999</v>
      </c>
      <c r="J35">
        <f t="shared" si="1"/>
        <v>12.555</v>
      </c>
      <c r="K35">
        <f t="shared" si="2"/>
        <v>63.173000000000002</v>
      </c>
      <c r="L35">
        <f t="shared" si="3"/>
        <v>65.078000000000003</v>
      </c>
      <c r="M35">
        <f t="shared" si="4"/>
        <v>1.9050000000000011</v>
      </c>
      <c r="N35">
        <f t="shared" si="5"/>
        <v>60.3155</v>
      </c>
      <c r="O35">
        <f t="shared" si="6"/>
        <v>67.935500000000005</v>
      </c>
      <c r="P35" t="str">
        <f t="shared" si="7"/>
        <v/>
      </c>
    </row>
    <row r="36" spans="1:16">
      <c r="A36" s="19" t="s">
        <v>25</v>
      </c>
      <c r="B36" s="19" t="s">
        <v>26</v>
      </c>
      <c r="C36" s="19" t="s">
        <v>27</v>
      </c>
      <c r="D36" s="20">
        <v>42859</v>
      </c>
      <c r="E36" s="19">
        <v>75.727999999999994</v>
      </c>
      <c r="F36" s="19" t="s">
        <v>109</v>
      </c>
      <c r="G36" s="19">
        <v>11.9</v>
      </c>
      <c r="H36" s="19">
        <v>63.828000000000003</v>
      </c>
      <c r="I36">
        <f t="shared" si="0"/>
        <v>10.649999999999999</v>
      </c>
      <c r="J36">
        <f t="shared" si="1"/>
        <v>12.555</v>
      </c>
      <c r="K36">
        <f t="shared" si="2"/>
        <v>63.173000000000002</v>
      </c>
      <c r="L36">
        <f t="shared" si="3"/>
        <v>65.078000000000003</v>
      </c>
      <c r="M36">
        <f t="shared" si="4"/>
        <v>1.9050000000000011</v>
      </c>
      <c r="N36">
        <f t="shared" si="5"/>
        <v>60.3155</v>
      </c>
      <c r="O36">
        <f t="shared" si="6"/>
        <v>67.935500000000005</v>
      </c>
      <c r="P36" t="str">
        <f t="shared" si="7"/>
        <v/>
      </c>
    </row>
    <row r="37" spans="1:16">
      <c r="A37" s="19" t="s">
        <v>25</v>
      </c>
      <c r="B37" s="19" t="s">
        <v>26</v>
      </c>
      <c r="C37" s="19" t="s">
        <v>27</v>
      </c>
      <c r="D37" s="20">
        <v>42915</v>
      </c>
      <c r="E37" s="19">
        <v>75.727999999999994</v>
      </c>
      <c r="F37" s="19" t="s">
        <v>109</v>
      </c>
      <c r="G37" s="19">
        <v>12.08</v>
      </c>
      <c r="H37" s="19">
        <v>63.648000000000003</v>
      </c>
      <c r="I37">
        <f t="shared" si="0"/>
        <v>10.649999999999999</v>
      </c>
      <c r="J37">
        <f t="shared" si="1"/>
        <v>12.555</v>
      </c>
      <c r="K37">
        <f t="shared" si="2"/>
        <v>63.173000000000002</v>
      </c>
      <c r="L37">
        <f t="shared" si="3"/>
        <v>65.078000000000003</v>
      </c>
      <c r="M37">
        <f t="shared" si="4"/>
        <v>1.9050000000000011</v>
      </c>
      <c r="N37">
        <f t="shared" si="5"/>
        <v>60.3155</v>
      </c>
      <c r="O37">
        <f t="shared" si="6"/>
        <v>67.935500000000005</v>
      </c>
      <c r="P37" t="str">
        <f t="shared" si="7"/>
        <v/>
      </c>
    </row>
    <row r="38" spans="1:16">
      <c r="A38" s="19" t="s">
        <v>25</v>
      </c>
      <c r="B38" s="19" t="s">
        <v>26</v>
      </c>
      <c r="C38" s="19" t="s">
        <v>27</v>
      </c>
      <c r="D38" s="20">
        <v>42943</v>
      </c>
      <c r="E38" s="19">
        <v>75.727999999999994</v>
      </c>
      <c r="F38" s="19" t="s">
        <v>109</v>
      </c>
      <c r="G38" s="19">
        <v>12.3</v>
      </c>
      <c r="H38" s="19">
        <v>63.427999999999997</v>
      </c>
      <c r="I38">
        <f t="shared" si="0"/>
        <v>10.649999999999999</v>
      </c>
      <c r="J38">
        <f t="shared" si="1"/>
        <v>12.555</v>
      </c>
      <c r="K38">
        <f t="shared" si="2"/>
        <v>63.173000000000002</v>
      </c>
      <c r="L38">
        <f t="shared" si="3"/>
        <v>65.078000000000003</v>
      </c>
      <c r="M38">
        <f t="shared" si="4"/>
        <v>1.9050000000000011</v>
      </c>
      <c r="N38">
        <f t="shared" si="5"/>
        <v>60.3155</v>
      </c>
      <c r="O38">
        <f t="shared" si="6"/>
        <v>67.935500000000005</v>
      </c>
      <c r="P38" t="str">
        <f t="shared" si="7"/>
        <v/>
      </c>
    </row>
    <row r="39" spans="1:16">
      <c r="A39" s="19" t="s">
        <v>25</v>
      </c>
      <c r="B39" s="19" t="s">
        <v>26</v>
      </c>
      <c r="C39" s="19" t="s">
        <v>27</v>
      </c>
      <c r="D39" s="20">
        <v>42964</v>
      </c>
      <c r="E39" s="19">
        <v>75.727999999999994</v>
      </c>
      <c r="F39" s="19" t="s">
        <v>109</v>
      </c>
      <c r="G39" s="19">
        <v>12.62</v>
      </c>
      <c r="H39" s="19">
        <v>63.107999999999997</v>
      </c>
      <c r="I39">
        <f t="shared" si="0"/>
        <v>10.649999999999999</v>
      </c>
      <c r="J39">
        <f t="shared" si="1"/>
        <v>12.555</v>
      </c>
      <c r="K39">
        <f t="shared" si="2"/>
        <v>63.173000000000002</v>
      </c>
      <c r="L39">
        <f t="shared" si="3"/>
        <v>65.078000000000003</v>
      </c>
      <c r="M39">
        <f t="shared" si="4"/>
        <v>1.9050000000000011</v>
      </c>
      <c r="N39">
        <f t="shared" si="5"/>
        <v>60.3155</v>
      </c>
      <c r="O39">
        <f t="shared" si="6"/>
        <v>67.935500000000005</v>
      </c>
      <c r="P39" t="str">
        <f t="shared" si="7"/>
        <v/>
      </c>
    </row>
    <row r="40" spans="1:16">
      <c r="A40" s="19" t="s">
        <v>25</v>
      </c>
      <c r="B40" s="19" t="s">
        <v>26</v>
      </c>
      <c r="C40" s="19" t="s">
        <v>27</v>
      </c>
      <c r="D40" s="20">
        <v>43005</v>
      </c>
      <c r="E40" s="19">
        <v>75.727999999999994</v>
      </c>
      <c r="F40" s="19" t="s">
        <v>109</v>
      </c>
      <c r="G40" s="19">
        <v>12.53</v>
      </c>
      <c r="H40" s="19">
        <v>63.198</v>
      </c>
      <c r="I40">
        <f t="shared" si="0"/>
        <v>10.649999999999999</v>
      </c>
      <c r="J40">
        <f t="shared" si="1"/>
        <v>12.555</v>
      </c>
      <c r="K40">
        <f t="shared" si="2"/>
        <v>63.173000000000002</v>
      </c>
      <c r="L40">
        <f t="shared" si="3"/>
        <v>65.078000000000003</v>
      </c>
      <c r="M40">
        <f t="shared" si="4"/>
        <v>1.9050000000000011</v>
      </c>
      <c r="N40">
        <f t="shared" si="5"/>
        <v>60.3155</v>
      </c>
      <c r="O40">
        <f t="shared" si="6"/>
        <v>67.935500000000005</v>
      </c>
      <c r="P40" t="str">
        <f t="shared" si="7"/>
        <v/>
      </c>
    </row>
    <row r="41" spans="1:16">
      <c r="A41" s="19" t="s">
        <v>25</v>
      </c>
      <c r="B41" s="19" t="s">
        <v>26</v>
      </c>
      <c r="C41" s="19" t="s">
        <v>27</v>
      </c>
      <c r="D41" s="20">
        <v>43026</v>
      </c>
      <c r="E41" s="19">
        <v>75.727999999999994</v>
      </c>
      <c r="F41" s="19" t="s">
        <v>109</v>
      </c>
      <c r="G41" s="19">
        <v>12.52</v>
      </c>
      <c r="H41" s="19">
        <v>63.207999999999998</v>
      </c>
      <c r="I41">
        <f t="shared" si="0"/>
        <v>10.649999999999999</v>
      </c>
      <c r="J41">
        <f t="shared" si="1"/>
        <v>12.555</v>
      </c>
      <c r="K41">
        <f t="shared" si="2"/>
        <v>63.173000000000002</v>
      </c>
      <c r="L41">
        <f t="shared" si="3"/>
        <v>65.078000000000003</v>
      </c>
      <c r="M41">
        <f t="shared" si="4"/>
        <v>1.9050000000000011</v>
      </c>
      <c r="N41">
        <f t="shared" si="5"/>
        <v>60.3155</v>
      </c>
      <c r="O41">
        <f t="shared" si="6"/>
        <v>67.935500000000005</v>
      </c>
      <c r="P41" t="str">
        <f t="shared" si="7"/>
        <v/>
      </c>
    </row>
    <row r="42" spans="1:16">
      <c r="A42" s="19" t="s">
        <v>25</v>
      </c>
      <c r="B42" s="19" t="s">
        <v>26</v>
      </c>
      <c r="C42" s="19" t="s">
        <v>27</v>
      </c>
      <c r="D42" s="20">
        <v>43046</v>
      </c>
      <c r="E42" s="19">
        <v>75.727999999999994</v>
      </c>
      <c r="F42" s="19" t="s">
        <v>109</v>
      </c>
      <c r="G42" s="19">
        <v>12.56</v>
      </c>
      <c r="H42" s="19">
        <v>63.167999999999999</v>
      </c>
      <c r="I42">
        <f t="shared" si="0"/>
        <v>10.649999999999999</v>
      </c>
      <c r="J42">
        <f t="shared" si="1"/>
        <v>12.555</v>
      </c>
      <c r="K42">
        <f t="shared" si="2"/>
        <v>63.173000000000002</v>
      </c>
      <c r="L42">
        <f t="shared" si="3"/>
        <v>65.078000000000003</v>
      </c>
      <c r="M42">
        <f t="shared" si="4"/>
        <v>1.9050000000000011</v>
      </c>
      <c r="N42">
        <f t="shared" si="5"/>
        <v>60.3155</v>
      </c>
      <c r="O42">
        <f t="shared" si="6"/>
        <v>67.935500000000005</v>
      </c>
      <c r="P42" t="str">
        <f t="shared" si="7"/>
        <v/>
      </c>
    </row>
    <row r="43" spans="1:16">
      <c r="A43" s="19" t="s">
        <v>25</v>
      </c>
      <c r="B43" s="19" t="s">
        <v>26</v>
      </c>
      <c r="C43" s="19" t="s">
        <v>27</v>
      </c>
      <c r="D43" s="20">
        <v>43089</v>
      </c>
      <c r="E43" s="19">
        <v>75.727999999999994</v>
      </c>
      <c r="F43" s="19" t="s">
        <v>109</v>
      </c>
      <c r="G43" s="19">
        <v>12.7</v>
      </c>
      <c r="H43" s="19">
        <v>63.027999999999999</v>
      </c>
      <c r="I43">
        <f t="shared" si="0"/>
        <v>10.649999999999999</v>
      </c>
      <c r="J43">
        <f t="shared" si="1"/>
        <v>12.555</v>
      </c>
      <c r="K43">
        <f t="shared" si="2"/>
        <v>63.173000000000002</v>
      </c>
      <c r="L43">
        <f t="shared" si="3"/>
        <v>65.078000000000003</v>
      </c>
      <c r="M43">
        <f t="shared" si="4"/>
        <v>1.9050000000000011</v>
      </c>
      <c r="N43">
        <f t="shared" si="5"/>
        <v>60.3155</v>
      </c>
      <c r="O43">
        <f t="shared" si="6"/>
        <v>67.935500000000005</v>
      </c>
      <c r="P43" t="str">
        <f t="shared" si="7"/>
        <v/>
      </c>
    </row>
    <row r="44" spans="1:16">
      <c r="A44" s="19" t="s">
        <v>25</v>
      </c>
      <c r="B44" s="19" t="s">
        <v>26</v>
      </c>
      <c r="C44" s="19" t="s">
        <v>27</v>
      </c>
      <c r="D44" s="20">
        <v>43131</v>
      </c>
      <c r="E44" s="19">
        <v>75.727999999999994</v>
      </c>
      <c r="F44" s="19" t="s">
        <v>109</v>
      </c>
      <c r="G44" s="19">
        <v>12.65</v>
      </c>
      <c r="H44" s="19">
        <v>63.078000000000003</v>
      </c>
      <c r="I44">
        <f t="shared" si="0"/>
        <v>10.649999999999999</v>
      </c>
      <c r="J44">
        <f t="shared" si="1"/>
        <v>12.555</v>
      </c>
      <c r="K44">
        <f t="shared" si="2"/>
        <v>63.173000000000002</v>
      </c>
      <c r="L44">
        <f t="shared" si="3"/>
        <v>65.078000000000003</v>
      </c>
      <c r="M44">
        <f t="shared" si="4"/>
        <v>1.9050000000000011</v>
      </c>
      <c r="N44">
        <f t="shared" si="5"/>
        <v>60.3155</v>
      </c>
      <c r="O44">
        <f t="shared" si="6"/>
        <v>67.935500000000005</v>
      </c>
      <c r="P44" t="str">
        <f t="shared" si="7"/>
        <v/>
      </c>
    </row>
    <row r="45" spans="1:16">
      <c r="A45" s="19" t="s">
        <v>25</v>
      </c>
      <c r="B45" s="19" t="s">
        <v>26</v>
      </c>
      <c r="C45" s="19" t="s">
        <v>27</v>
      </c>
      <c r="D45" s="20">
        <v>43151</v>
      </c>
      <c r="E45" s="19">
        <v>75.727999999999994</v>
      </c>
      <c r="F45" s="19" t="s">
        <v>109</v>
      </c>
      <c r="G45" s="19">
        <v>12.64</v>
      </c>
      <c r="H45" s="19">
        <v>63.088000000000001</v>
      </c>
      <c r="I45">
        <f t="shared" si="0"/>
        <v>10.649999999999999</v>
      </c>
      <c r="J45">
        <f t="shared" si="1"/>
        <v>12.555</v>
      </c>
      <c r="K45">
        <f t="shared" si="2"/>
        <v>63.173000000000002</v>
      </c>
      <c r="L45">
        <f t="shared" si="3"/>
        <v>65.078000000000003</v>
      </c>
      <c r="M45">
        <f t="shared" si="4"/>
        <v>1.9050000000000011</v>
      </c>
      <c r="N45">
        <f t="shared" si="5"/>
        <v>60.3155</v>
      </c>
      <c r="O45">
        <f t="shared" si="6"/>
        <v>67.935500000000005</v>
      </c>
      <c r="P45" t="str">
        <f t="shared" si="7"/>
        <v/>
      </c>
    </row>
    <row r="46" spans="1:16">
      <c r="A46" s="19" t="s">
        <v>25</v>
      </c>
      <c r="B46" s="19" t="s">
        <v>26</v>
      </c>
      <c r="C46" s="19" t="s">
        <v>27</v>
      </c>
      <c r="D46" s="20">
        <v>43182</v>
      </c>
      <c r="E46" s="19">
        <v>75.727999999999994</v>
      </c>
      <c r="F46" s="19" t="s">
        <v>109</v>
      </c>
      <c r="G46" s="19">
        <v>12.54</v>
      </c>
      <c r="H46" s="19">
        <v>63.188000000000002</v>
      </c>
      <c r="I46">
        <f t="shared" si="0"/>
        <v>10.649999999999999</v>
      </c>
      <c r="J46">
        <f t="shared" si="1"/>
        <v>12.555</v>
      </c>
      <c r="K46">
        <f t="shared" si="2"/>
        <v>63.173000000000002</v>
      </c>
      <c r="L46">
        <f t="shared" si="3"/>
        <v>65.078000000000003</v>
      </c>
      <c r="M46">
        <f t="shared" si="4"/>
        <v>1.9050000000000011</v>
      </c>
      <c r="N46">
        <f t="shared" si="5"/>
        <v>60.3155</v>
      </c>
      <c r="O46">
        <f t="shared" si="6"/>
        <v>67.935500000000005</v>
      </c>
      <c r="P46" t="str">
        <f t="shared" si="7"/>
        <v/>
      </c>
    </row>
    <row r="47" spans="1:16">
      <c r="A47" s="19" t="s">
        <v>25</v>
      </c>
      <c r="B47" s="19" t="s">
        <v>26</v>
      </c>
      <c r="C47" s="19" t="s">
        <v>27</v>
      </c>
      <c r="D47" s="20">
        <v>43228</v>
      </c>
      <c r="E47" s="19">
        <v>75.727999999999994</v>
      </c>
      <c r="F47" s="19" t="s">
        <v>109</v>
      </c>
      <c r="G47" s="19">
        <v>12.55</v>
      </c>
      <c r="H47" s="19">
        <v>63.177999999999997</v>
      </c>
      <c r="I47">
        <f t="shared" si="0"/>
        <v>10.649999999999999</v>
      </c>
      <c r="J47">
        <f t="shared" si="1"/>
        <v>12.555</v>
      </c>
      <c r="K47">
        <f t="shared" si="2"/>
        <v>63.173000000000002</v>
      </c>
      <c r="L47">
        <f t="shared" si="3"/>
        <v>65.078000000000003</v>
      </c>
      <c r="M47">
        <f t="shared" si="4"/>
        <v>1.9050000000000011</v>
      </c>
      <c r="N47">
        <f t="shared" si="5"/>
        <v>60.3155</v>
      </c>
      <c r="O47">
        <f t="shared" si="6"/>
        <v>67.935500000000005</v>
      </c>
      <c r="P47" t="str">
        <f t="shared" si="7"/>
        <v/>
      </c>
    </row>
    <row r="48" spans="1:16">
      <c r="A48" s="19" t="s">
        <v>25</v>
      </c>
      <c r="B48" s="19" t="s">
        <v>26</v>
      </c>
      <c r="C48" s="19" t="s">
        <v>27</v>
      </c>
      <c r="D48" s="20">
        <v>43286</v>
      </c>
      <c r="E48" s="19">
        <v>75.727999999999994</v>
      </c>
      <c r="F48" s="19" t="s">
        <v>109</v>
      </c>
      <c r="G48" s="19">
        <v>12.69</v>
      </c>
      <c r="H48" s="19">
        <v>63.037999999999997</v>
      </c>
      <c r="I48">
        <f t="shared" si="0"/>
        <v>10.649999999999999</v>
      </c>
      <c r="J48">
        <f t="shared" si="1"/>
        <v>12.555</v>
      </c>
      <c r="K48">
        <f t="shared" si="2"/>
        <v>63.173000000000002</v>
      </c>
      <c r="L48">
        <f t="shared" si="3"/>
        <v>65.078000000000003</v>
      </c>
      <c r="M48">
        <f t="shared" si="4"/>
        <v>1.9050000000000011</v>
      </c>
      <c r="N48">
        <f t="shared" si="5"/>
        <v>60.3155</v>
      </c>
      <c r="O48">
        <f t="shared" si="6"/>
        <v>67.935500000000005</v>
      </c>
      <c r="P48" t="str">
        <f t="shared" si="7"/>
        <v/>
      </c>
    </row>
    <row r="49" spans="1:16">
      <c r="A49" s="19" t="s">
        <v>25</v>
      </c>
      <c r="B49" s="19" t="s">
        <v>26</v>
      </c>
      <c r="C49" s="19" t="s">
        <v>27</v>
      </c>
      <c r="D49" s="20">
        <v>43335</v>
      </c>
      <c r="E49" s="19">
        <v>75.727999999999994</v>
      </c>
      <c r="F49" s="19" t="s">
        <v>109</v>
      </c>
      <c r="G49" s="19">
        <v>12.7</v>
      </c>
      <c r="H49" s="19">
        <v>63.027999999999999</v>
      </c>
      <c r="I49">
        <f t="shared" si="0"/>
        <v>10.649999999999999</v>
      </c>
      <c r="J49">
        <f t="shared" si="1"/>
        <v>12.555</v>
      </c>
      <c r="K49">
        <f t="shared" si="2"/>
        <v>63.173000000000002</v>
      </c>
      <c r="L49">
        <f t="shared" si="3"/>
        <v>65.078000000000003</v>
      </c>
      <c r="M49">
        <f t="shared" si="4"/>
        <v>1.9050000000000011</v>
      </c>
      <c r="N49">
        <f t="shared" si="5"/>
        <v>60.3155</v>
      </c>
      <c r="O49">
        <f t="shared" si="6"/>
        <v>67.935500000000005</v>
      </c>
      <c r="P49" t="str">
        <f t="shared" si="7"/>
        <v/>
      </c>
    </row>
    <row r="50" spans="1:16">
      <c r="A50" s="19" t="s">
        <v>25</v>
      </c>
      <c r="B50" s="19" t="s">
        <v>26</v>
      </c>
      <c r="C50" s="19" t="s">
        <v>27</v>
      </c>
      <c r="D50" s="20">
        <v>43377</v>
      </c>
      <c r="E50" s="19">
        <v>75.727999999999994</v>
      </c>
      <c r="F50" s="19" t="s">
        <v>109</v>
      </c>
      <c r="G50" s="19">
        <v>12.85</v>
      </c>
      <c r="H50" s="19">
        <v>62.878</v>
      </c>
      <c r="I50">
        <f t="shared" si="0"/>
        <v>10.649999999999999</v>
      </c>
      <c r="J50">
        <f t="shared" si="1"/>
        <v>12.555</v>
      </c>
      <c r="K50">
        <f t="shared" si="2"/>
        <v>63.173000000000002</v>
      </c>
      <c r="L50">
        <f t="shared" si="3"/>
        <v>65.078000000000003</v>
      </c>
      <c r="M50">
        <f t="shared" si="4"/>
        <v>1.9050000000000011</v>
      </c>
      <c r="N50">
        <f t="shared" si="5"/>
        <v>60.3155</v>
      </c>
      <c r="O50">
        <f t="shared" si="6"/>
        <v>67.935500000000005</v>
      </c>
      <c r="P50" t="str">
        <f t="shared" si="7"/>
        <v/>
      </c>
    </row>
    <row r="51" spans="1:16">
      <c r="A51" s="19" t="s">
        <v>25</v>
      </c>
      <c r="B51" s="19" t="s">
        <v>26</v>
      </c>
      <c r="C51" s="19" t="s">
        <v>27</v>
      </c>
      <c r="D51" s="20">
        <v>43439</v>
      </c>
      <c r="E51" s="19">
        <v>75.727999999999994</v>
      </c>
      <c r="F51" s="19" t="s">
        <v>109</v>
      </c>
      <c r="G51" s="19">
        <v>12.83</v>
      </c>
      <c r="H51" s="19">
        <v>62.898000000000003</v>
      </c>
      <c r="I51">
        <f t="shared" si="0"/>
        <v>10.649999999999999</v>
      </c>
      <c r="J51">
        <f t="shared" si="1"/>
        <v>12.555</v>
      </c>
      <c r="K51">
        <f t="shared" si="2"/>
        <v>63.173000000000002</v>
      </c>
      <c r="L51">
        <f t="shared" si="3"/>
        <v>65.078000000000003</v>
      </c>
      <c r="M51">
        <f t="shared" si="4"/>
        <v>1.9050000000000011</v>
      </c>
      <c r="N51">
        <f t="shared" si="5"/>
        <v>60.3155</v>
      </c>
      <c r="O51">
        <f t="shared" si="6"/>
        <v>67.935500000000005</v>
      </c>
      <c r="P51" t="str">
        <f t="shared" si="7"/>
        <v/>
      </c>
    </row>
    <row r="52" spans="1:16">
      <c r="A52" s="19" t="s">
        <v>25</v>
      </c>
      <c r="B52" s="19" t="s">
        <v>26</v>
      </c>
      <c r="C52" s="19" t="s">
        <v>27</v>
      </c>
      <c r="D52" s="20">
        <v>43488</v>
      </c>
      <c r="E52" s="19">
        <v>75.727999999999994</v>
      </c>
      <c r="F52" s="19" t="s">
        <v>109</v>
      </c>
      <c r="G52" s="19">
        <v>12.65</v>
      </c>
      <c r="H52" s="19">
        <v>63.078000000000003</v>
      </c>
      <c r="I52">
        <f t="shared" si="0"/>
        <v>10.649999999999999</v>
      </c>
      <c r="J52">
        <f t="shared" si="1"/>
        <v>12.555</v>
      </c>
      <c r="K52">
        <f t="shared" si="2"/>
        <v>63.173000000000002</v>
      </c>
      <c r="L52">
        <f t="shared" si="3"/>
        <v>65.078000000000003</v>
      </c>
      <c r="M52">
        <f t="shared" si="4"/>
        <v>1.9050000000000011</v>
      </c>
      <c r="N52">
        <f t="shared" si="5"/>
        <v>60.3155</v>
      </c>
      <c r="O52">
        <f t="shared" si="6"/>
        <v>67.935500000000005</v>
      </c>
      <c r="P52" t="str">
        <f t="shared" si="7"/>
        <v/>
      </c>
    </row>
    <row r="53" spans="1:16">
      <c r="A53" s="19" t="s">
        <v>25</v>
      </c>
      <c r="B53" s="19" t="s">
        <v>26</v>
      </c>
      <c r="C53" s="19" t="s">
        <v>27</v>
      </c>
      <c r="D53" s="20">
        <v>43515</v>
      </c>
      <c r="E53" s="19">
        <v>75.727999999999994</v>
      </c>
      <c r="F53" s="19" t="s">
        <v>109</v>
      </c>
      <c r="G53" s="19">
        <v>12.77</v>
      </c>
      <c r="H53" s="19">
        <v>62.957999999999998</v>
      </c>
      <c r="I53">
        <f t="shared" si="0"/>
        <v>10.649999999999999</v>
      </c>
      <c r="J53">
        <f t="shared" si="1"/>
        <v>12.555</v>
      </c>
      <c r="K53">
        <f t="shared" si="2"/>
        <v>63.173000000000002</v>
      </c>
      <c r="L53">
        <f t="shared" si="3"/>
        <v>65.078000000000003</v>
      </c>
      <c r="M53">
        <f t="shared" si="4"/>
        <v>1.9050000000000011</v>
      </c>
      <c r="N53">
        <f t="shared" si="5"/>
        <v>60.3155</v>
      </c>
      <c r="O53">
        <f t="shared" si="6"/>
        <v>67.935500000000005</v>
      </c>
      <c r="P53" t="str">
        <f t="shared" si="7"/>
        <v/>
      </c>
    </row>
    <row r="54" spans="1:16">
      <c r="A54" s="19" t="s">
        <v>25</v>
      </c>
      <c r="B54" s="19" t="s">
        <v>26</v>
      </c>
      <c r="C54" s="19" t="s">
        <v>27</v>
      </c>
      <c r="D54" s="20">
        <v>43550</v>
      </c>
      <c r="E54" s="19">
        <v>75.727999999999994</v>
      </c>
      <c r="F54" s="19" t="s">
        <v>109</v>
      </c>
      <c r="G54" s="19">
        <v>12.8</v>
      </c>
      <c r="H54" s="19">
        <v>62.927999999999997</v>
      </c>
      <c r="I54">
        <f t="shared" si="0"/>
        <v>10.649999999999999</v>
      </c>
      <c r="J54">
        <f t="shared" si="1"/>
        <v>12.555</v>
      </c>
      <c r="K54">
        <f t="shared" si="2"/>
        <v>63.173000000000002</v>
      </c>
      <c r="L54">
        <f t="shared" si="3"/>
        <v>65.078000000000003</v>
      </c>
      <c r="M54">
        <f t="shared" si="4"/>
        <v>1.9050000000000011</v>
      </c>
      <c r="N54">
        <f t="shared" si="5"/>
        <v>60.3155</v>
      </c>
      <c r="O54">
        <f t="shared" si="6"/>
        <v>67.935500000000005</v>
      </c>
      <c r="P54" t="str">
        <f t="shared" si="7"/>
        <v/>
      </c>
    </row>
    <row r="55" spans="1:16">
      <c r="A55" s="19" t="s">
        <v>25</v>
      </c>
      <c r="B55" s="19" t="s">
        <v>26</v>
      </c>
      <c r="C55" s="19" t="s">
        <v>27</v>
      </c>
      <c r="D55" s="20">
        <v>43594</v>
      </c>
      <c r="E55" s="19">
        <v>75.727999999999994</v>
      </c>
      <c r="F55" s="19" t="s">
        <v>109</v>
      </c>
      <c r="G55" s="19">
        <v>12.78</v>
      </c>
      <c r="H55" s="19">
        <v>62.948</v>
      </c>
      <c r="I55">
        <f t="shared" si="0"/>
        <v>10.649999999999999</v>
      </c>
      <c r="J55">
        <f t="shared" si="1"/>
        <v>12.555</v>
      </c>
      <c r="K55">
        <f t="shared" si="2"/>
        <v>63.173000000000002</v>
      </c>
      <c r="L55">
        <f t="shared" si="3"/>
        <v>65.078000000000003</v>
      </c>
      <c r="M55">
        <f t="shared" si="4"/>
        <v>1.9050000000000011</v>
      </c>
      <c r="N55">
        <f t="shared" si="5"/>
        <v>60.3155</v>
      </c>
      <c r="O55">
        <f t="shared" si="6"/>
        <v>67.935500000000005</v>
      </c>
      <c r="P55" t="str">
        <f t="shared" si="7"/>
        <v/>
      </c>
    </row>
    <row r="56" spans="1:16">
      <c r="A56" s="19" t="s">
        <v>25</v>
      </c>
      <c r="B56" s="19" t="s">
        <v>26</v>
      </c>
      <c r="C56" s="19" t="s">
        <v>27</v>
      </c>
      <c r="D56" s="20">
        <v>43671</v>
      </c>
      <c r="E56" s="19">
        <v>75.727999999999994</v>
      </c>
      <c r="F56" s="19" t="s">
        <v>109</v>
      </c>
      <c r="G56" s="19">
        <v>12.95</v>
      </c>
      <c r="H56" s="19">
        <v>62.777999999999999</v>
      </c>
      <c r="I56">
        <f t="shared" si="0"/>
        <v>10.649999999999999</v>
      </c>
      <c r="J56">
        <f t="shared" si="1"/>
        <v>12.555</v>
      </c>
      <c r="K56">
        <f t="shared" si="2"/>
        <v>63.173000000000002</v>
      </c>
      <c r="L56">
        <f t="shared" si="3"/>
        <v>65.078000000000003</v>
      </c>
      <c r="M56">
        <f t="shared" si="4"/>
        <v>1.9050000000000011</v>
      </c>
      <c r="N56">
        <f t="shared" si="5"/>
        <v>60.3155</v>
      </c>
      <c r="O56">
        <f t="shared" si="6"/>
        <v>67.935500000000005</v>
      </c>
      <c r="P56" t="str">
        <f t="shared" si="7"/>
        <v/>
      </c>
    </row>
    <row r="57" spans="1:16">
      <c r="A57" s="19" t="s">
        <v>25</v>
      </c>
      <c r="B57" s="19" t="s">
        <v>26</v>
      </c>
      <c r="C57" s="19" t="s">
        <v>27</v>
      </c>
      <c r="D57" s="20">
        <v>43705</v>
      </c>
      <c r="E57" s="19">
        <v>75.727999999999994</v>
      </c>
      <c r="F57" s="19" t="s">
        <v>109</v>
      </c>
      <c r="G57" s="19">
        <v>13.09</v>
      </c>
      <c r="H57" s="19">
        <v>62.637999999999998</v>
      </c>
      <c r="I57">
        <f t="shared" si="0"/>
        <v>10.649999999999999</v>
      </c>
      <c r="J57">
        <f t="shared" si="1"/>
        <v>12.555</v>
      </c>
      <c r="K57">
        <f t="shared" si="2"/>
        <v>63.173000000000002</v>
      </c>
      <c r="L57">
        <f t="shared" si="3"/>
        <v>65.078000000000003</v>
      </c>
      <c r="M57">
        <f t="shared" si="4"/>
        <v>1.9050000000000011</v>
      </c>
      <c r="N57">
        <f t="shared" si="5"/>
        <v>60.3155</v>
      </c>
      <c r="O57">
        <f t="shared" si="6"/>
        <v>67.935500000000005</v>
      </c>
      <c r="P57" t="str">
        <f t="shared" si="7"/>
        <v/>
      </c>
    </row>
    <row r="58" spans="1:16">
      <c r="A58" s="19" t="s">
        <v>25</v>
      </c>
      <c r="B58" s="19" t="s">
        <v>26</v>
      </c>
      <c r="C58" s="19" t="s">
        <v>27</v>
      </c>
      <c r="D58" s="20">
        <v>43741</v>
      </c>
      <c r="E58" s="19">
        <v>75.727999999999994</v>
      </c>
      <c r="F58" s="19" t="s">
        <v>109</v>
      </c>
      <c r="G58" s="19">
        <v>13.14</v>
      </c>
      <c r="H58" s="19">
        <v>62.588000000000001</v>
      </c>
      <c r="I58">
        <f t="shared" si="0"/>
        <v>10.649999999999999</v>
      </c>
      <c r="J58">
        <f t="shared" si="1"/>
        <v>12.555</v>
      </c>
      <c r="K58">
        <f t="shared" si="2"/>
        <v>63.173000000000002</v>
      </c>
      <c r="L58">
        <f t="shared" si="3"/>
        <v>65.078000000000003</v>
      </c>
      <c r="M58">
        <f t="shared" si="4"/>
        <v>1.9050000000000011</v>
      </c>
      <c r="N58">
        <f t="shared" si="5"/>
        <v>60.3155</v>
      </c>
      <c r="O58">
        <f t="shared" si="6"/>
        <v>67.935500000000005</v>
      </c>
      <c r="P58" t="str">
        <f t="shared" si="7"/>
        <v/>
      </c>
    </row>
    <row r="59" spans="1:16">
      <c r="A59" s="19" t="s">
        <v>25</v>
      </c>
      <c r="B59" s="19" t="s">
        <v>26</v>
      </c>
      <c r="C59" s="19" t="s">
        <v>27</v>
      </c>
      <c r="D59" s="20">
        <v>43818</v>
      </c>
      <c r="E59" s="19">
        <v>75.727999999999994</v>
      </c>
      <c r="F59" s="19" t="s">
        <v>109</v>
      </c>
      <c r="G59" s="19">
        <v>12.18</v>
      </c>
      <c r="H59" s="19">
        <v>63.548000000000002</v>
      </c>
      <c r="I59">
        <f t="shared" si="0"/>
        <v>10.649999999999999</v>
      </c>
      <c r="J59">
        <f t="shared" si="1"/>
        <v>12.555</v>
      </c>
      <c r="K59">
        <f t="shared" si="2"/>
        <v>63.173000000000002</v>
      </c>
      <c r="L59">
        <f t="shared" si="3"/>
        <v>65.078000000000003</v>
      </c>
      <c r="M59">
        <f t="shared" si="4"/>
        <v>1.9050000000000011</v>
      </c>
      <c r="N59">
        <f t="shared" si="5"/>
        <v>60.3155</v>
      </c>
      <c r="O59">
        <f t="shared" si="6"/>
        <v>67.935500000000005</v>
      </c>
      <c r="P59" t="str">
        <f t="shared" si="7"/>
        <v/>
      </c>
    </row>
    <row r="60" spans="1:16">
      <c r="A60" s="19" t="s">
        <v>25</v>
      </c>
      <c r="B60" s="19" t="s">
        <v>26</v>
      </c>
      <c r="C60" s="19" t="s">
        <v>27</v>
      </c>
      <c r="D60" s="20">
        <v>44005</v>
      </c>
      <c r="E60" s="19">
        <v>75.727999999999994</v>
      </c>
      <c r="F60" s="19" t="s">
        <v>109</v>
      </c>
      <c r="G60" s="19">
        <v>11.57</v>
      </c>
      <c r="H60" s="19">
        <v>64.158000000000001</v>
      </c>
      <c r="I60">
        <f t="shared" si="0"/>
        <v>10.649999999999999</v>
      </c>
      <c r="J60">
        <f t="shared" si="1"/>
        <v>12.555</v>
      </c>
      <c r="K60">
        <f t="shared" si="2"/>
        <v>63.173000000000002</v>
      </c>
      <c r="L60">
        <f t="shared" si="3"/>
        <v>65.078000000000003</v>
      </c>
      <c r="M60">
        <f t="shared" si="4"/>
        <v>1.9050000000000011</v>
      </c>
      <c r="N60">
        <f t="shared" si="5"/>
        <v>60.3155</v>
      </c>
      <c r="O60">
        <f t="shared" si="6"/>
        <v>67.935500000000005</v>
      </c>
      <c r="P60" t="str">
        <f t="shared" si="7"/>
        <v/>
      </c>
    </row>
    <row r="61" spans="1:16">
      <c r="A61" s="19" t="s">
        <v>25</v>
      </c>
      <c r="B61" s="19" t="s">
        <v>26</v>
      </c>
      <c r="C61" s="19" t="s">
        <v>27</v>
      </c>
      <c r="D61" s="20">
        <v>44028</v>
      </c>
      <c r="E61" s="19">
        <v>75.727999999999994</v>
      </c>
      <c r="F61" s="19" t="s">
        <v>109</v>
      </c>
      <c r="G61" s="19">
        <v>11.68</v>
      </c>
      <c r="H61" s="19">
        <v>64.048000000000002</v>
      </c>
      <c r="I61">
        <f t="shared" si="0"/>
        <v>10.649999999999999</v>
      </c>
      <c r="J61">
        <f t="shared" si="1"/>
        <v>12.555</v>
      </c>
      <c r="K61">
        <f t="shared" si="2"/>
        <v>63.173000000000002</v>
      </c>
      <c r="L61">
        <f t="shared" si="3"/>
        <v>65.078000000000003</v>
      </c>
      <c r="M61">
        <f t="shared" si="4"/>
        <v>1.9050000000000011</v>
      </c>
      <c r="N61">
        <f t="shared" si="5"/>
        <v>60.3155</v>
      </c>
      <c r="O61">
        <f t="shared" si="6"/>
        <v>67.935500000000005</v>
      </c>
      <c r="P61" t="str">
        <f t="shared" si="7"/>
        <v/>
      </c>
    </row>
    <row r="62" spans="1:16">
      <c r="A62" s="19" t="s">
        <v>25</v>
      </c>
      <c r="B62" s="19" t="s">
        <v>26</v>
      </c>
      <c r="C62" s="19" t="s">
        <v>27</v>
      </c>
      <c r="D62" s="20">
        <v>44068</v>
      </c>
      <c r="E62" s="19">
        <v>75.727999999999994</v>
      </c>
      <c r="F62" s="19" t="s">
        <v>109</v>
      </c>
      <c r="G62" s="19">
        <v>11.97</v>
      </c>
      <c r="H62" s="19">
        <v>63.758000000000003</v>
      </c>
      <c r="I62">
        <f t="shared" si="0"/>
        <v>10.649999999999999</v>
      </c>
      <c r="J62">
        <f t="shared" si="1"/>
        <v>12.555</v>
      </c>
      <c r="K62">
        <f t="shared" si="2"/>
        <v>63.173000000000002</v>
      </c>
      <c r="L62">
        <f t="shared" si="3"/>
        <v>65.078000000000003</v>
      </c>
      <c r="M62">
        <f t="shared" si="4"/>
        <v>1.9050000000000011</v>
      </c>
      <c r="N62">
        <f t="shared" si="5"/>
        <v>60.3155</v>
      </c>
      <c r="O62">
        <f t="shared" si="6"/>
        <v>67.935500000000005</v>
      </c>
      <c r="P62" t="str">
        <f t="shared" si="7"/>
        <v/>
      </c>
    </row>
    <row r="63" spans="1:16">
      <c r="A63" s="19" t="s">
        <v>25</v>
      </c>
      <c r="B63" s="19" t="s">
        <v>26</v>
      </c>
      <c r="C63" s="19" t="s">
        <v>27</v>
      </c>
      <c r="D63" s="20">
        <v>44138</v>
      </c>
      <c r="E63" s="19">
        <v>75.727999999999994</v>
      </c>
      <c r="F63" s="19" t="s">
        <v>109</v>
      </c>
      <c r="G63" s="19">
        <v>11.58</v>
      </c>
      <c r="H63" s="19">
        <v>64.147999999999996</v>
      </c>
      <c r="I63">
        <f t="shared" si="0"/>
        <v>10.649999999999999</v>
      </c>
      <c r="J63">
        <f t="shared" si="1"/>
        <v>12.555</v>
      </c>
      <c r="K63">
        <f t="shared" si="2"/>
        <v>63.173000000000002</v>
      </c>
      <c r="L63">
        <f t="shared" si="3"/>
        <v>65.078000000000003</v>
      </c>
      <c r="M63">
        <f t="shared" si="4"/>
        <v>1.9050000000000011</v>
      </c>
      <c r="N63">
        <f t="shared" si="5"/>
        <v>60.3155</v>
      </c>
      <c r="O63">
        <f t="shared" si="6"/>
        <v>67.935500000000005</v>
      </c>
      <c r="P63" t="str">
        <f t="shared" si="7"/>
        <v/>
      </c>
    </row>
    <row r="64" spans="1:16">
      <c r="A64" s="19" t="s">
        <v>25</v>
      </c>
      <c r="B64" s="19" t="s">
        <v>26</v>
      </c>
      <c r="C64" s="19" t="s">
        <v>27</v>
      </c>
      <c r="D64" s="20">
        <v>44187</v>
      </c>
      <c r="E64" s="19">
        <v>75.727999999999994</v>
      </c>
      <c r="F64" s="19" t="s">
        <v>109</v>
      </c>
      <c r="G64" s="19">
        <v>11.8</v>
      </c>
      <c r="H64" s="19">
        <v>63.927999999999997</v>
      </c>
      <c r="I64">
        <f t="shared" si="0"/>
        <v>10.649999999999999</v>
      </c>
      <c r="J64">
        <f t="shared" si="1"/>
        <v>12.555</v>
      </c>
      <c r="K64">
        <f t="shared" si="2"/>
        <v>63.173000000000002</v>
      </c>
      <c r="L64">
        <f t="shared" si="3"/>
        <v>65.078000000000003</v>
      </c>
      <c r="M64">
        <f t="shared" si="4"/>
        <v>1.9050000000000011</v>
      </c>
      <c r="N64">
        <f t="shared" si="5"/>
        <v>60.3155</v>
      </c>
      <c r="O64">
        <f t="shared" si="6"/>
        <v>67.935500000000005</v>
      </c>
      <c r="P64" t="str">
        <f t="shared" si="7"/>
        <v/>
      </c>
    </row>
    <row r="65" spans="1:16">
      <c r="A65" s="19" t="s">
        <v>25</v>
      </c>
      <c r="B65" s="19" t="s">
        <v>36</v>
      </c>
      <c r="C65" s="19" t="s">
        <v>37</v>
      </c>
      <c r="D65" s="40">
        <v>39468</v>
      </c>
      <c r="E65" s="19">
        <v>74.588999999999999</v>
      </c>
      <c r="F65" s="19" t="s">
        <v>109</v>
      </c>
      <c r="G65" s="19">
        <v>8.1999999999999993</v>
      </c>
      <c r="H65" s="19">
        <v>66.388999999999996</v>
      </c>
      <c r="I65">
        <f t="shared" si="0"/>
        <v>4.5599999999999996</v>
      </c>
      <c r="J65">
        <f t="shared" si="1"/>
        <v>6.7874999999999996</v>
      </c>
      <c r="K65">
        <f t="shared" si="2"/>
        <v>67.801500000000004</v>
      </c>
      <c r="L65">
        <f t="shared" si="3"/>
        <v>70.028999999999996</v>
      </c>
      <c r="M65">
        <f t="shared" si="4"/>
        <v>2.227499999999992</v>
      </c>
      <c r="N65">
        <f t="shared" si="5"/>
        <v>64.460250000000016</v>
      </c>
      <c r="O65">
        <f t="shared" si="6"/>
        <v>73.370249999999984</v>
      </c>
      <c r="P65" t="str">
        <f t="shared" si="7"/>
        <v/>
      </c>
    </row>
    <row r="66" spans="1:16">
      <c r="A66" s="19" t="s">
        <v>25</v>
      </c>
      <c r="B66" s="19" t="s">
        <v>36</v>
      </c>
      <c r="C66" s="19" t="s">
        <v>37</v>
      </c>
      <c r="D66" s="40">
        <v>39496</v>
      </c>
      <c r="E66" s="19">
        <v>74.588999999999999</v>
      </c>
      <c r="F66" s="19" t="s">
        <v>109</v>
      </c>
      <c r="G66" s="19">
        <v>8.16</v>
      </c>
      <c r="H66" s="19">
        <v>66.429000000000002</v>
      </c>
      <c r="I66">
        <f t="shared" si="0"/>
        <v>4.5599999999999996</v>
      </c>
      <c r="J66">
        <f t="shared" si="1"/>
        <v>6.7874999999999996</v>
      </c>
      <c r="K66">
        <f t="shared" si="2"/>
        <v>67.801500000000004</v>
      </c>
      <c r="L66">
        <f t="shared" si="3"/>
        <v>70.028999999999996</v>
      </c>
      <c r="M66">
        <f t="shared" si="4"/>
        <v>2.227499999999992</v>
      </c>
      <c r="N66">
        <f t="shared" si="5"/>
        <v>64.460250000000016</v>
      </c>
      <c r="O66">
        <f t="shared" si="6"/>
        <v>73.370249999999984</v>
      </c>
      <c r="P66" t="str">
        <f t="shared" si="7"/>
        <v/>
      </c>
    </row>
    <row r="67" spans="1:16">
      <c r="A67" s="19" t="s">
        <v>25</v>
      </c>
      <c r="B67" s="19" t="s">
        <v>36</v>
      </c>
      <c r="C67" s="19" t="s">
        <v>37</v>
      </c>
      <c r="D67" s="40">
        <v>39524</v>
      </c>
      <c r="E67" s="19">
        <v>74.588999999999999</v>
      </c>
      <c r="F67" s="19" t="s">
        <v>109</v>
      </c>
      <c r="G67" s="19">
        <v>8.1300000000000008</v>
      </c>
      <c r="H67" s="19">
        <v>66.459000000000003</v>
      </c>
      <c r="I67">
        <f t="shared" ref="I67:I130" si="8">VLOOKUP($C67,$V$1:$Z$42,2,FALSE)</f>
        <v>4.5599999999999996</v>
      </c>
      <c r="J67">
        <f t="shared" ref="J67:J130" si="9">VLOOKUP($C67,$V$1:$Z$42,3,FALSE)</f>
        <v>6.7874999999999996</v>
      </c>
      <c r="K67">
        <f t="shared" ref="K67:K130" si="10">VLOOKUP($C67,$V$1:$Z$42,4,FALSE)</f>
        <v>67.801500000000004</v>
      </c>
      <c r="L67">
        <f t="shared" ref="L67:L130" si="11">VLOOKUP($C67,$V$1:$Z$42,5,FALSE)</f>
        <v>70.028999999999996</v>
      </c>
      <c r="M67">
        <f t="shared" ref="M67:M130" si="12">L67-K67</f>
        <v>2.227499999999992</v>
      </c>
      <c r="N67">
        <f t="shared" ref="N67:N130" si="13">K67-M67*1.5</f>
        <v>64.460250000000016</v>
      </c>
      <c r="O67">
        <f t="shared" ref="O67:O130" si="14">L67+M67*1.5</f>
        <v>73.370249999999984</v>
      </c>
      <c r="P67" t="str">
        <f t="shared" ref="P67:P130" si="15">IF(OR(H67&lt;N67,H67&gt;O67), "OUTLIER", "")</f>
        <v/>
      </c>
    </row>
    <row r="68" spans="1:16">
      <c r="A68" s="19" t="s">
        <v>25</v>
      </c>
      <c r="B68" s="19" t="s">
        <v>36</v>
      </c>
      <c r="C68" s="19" t="s">
        <v>37</v>
      </c>
      <c r="D68" s="40">
        <v>39559</v>
      </c>
      <c r="E68" s="19">
        <v>74.588999999999999</v>
      </c>
      <c r="F68" s="19" t="s">
        <v>109</v>
      </c>
      <c r="G68" s="19">
        <v>8.1</v>
      </c>
      <c r="H68" s="19">
        <v>66.489000000000004</v>
      </c>
      <c r="I68">
        <f t="shared" si="8"/>
        <v>4.5599999999999996</v>
      </c>
      <c r="J68">
        <f t="shared" si="9"/>
        <v>6.7874999999999996</v>
      </c>
      <c r="K68">
        <f t="shared" si="10"/>
        <v>67.801500000000004</v>
      </c>
      <c r="L68">
        <f t="shared" si="11"/>
        <v>70.028999999999996</v>
      </c>
      <c r="M68">
        <f t="shared" si="12"/>
        <v>2.227499999999992</v>
      </c>
      <c r="N68">
        <f t="shared" si="13"/>
        <v>64.460250000000016</v>
      </c>
      <c r="O68">
        <f t="shared" si="14"/>
        <v>73.370249999999984</v>
      </c>
      <c r="P68" t="str">
        <f t="shared" si="15"/>
        <v/>
      </c>
    </row>
    <row r="69" spans="1:16">
      <c r="A69" s="19" t="s">
        <v>25</v>
      </c>
      <c r="B69" s="19" t="s">
        <v>36</v>
      </c>
      <c r="C69" s="19" t="s">
        <v>37</v>
      </c>
      <c r="D69" s="40">
        <v>39573</v>
      </c>
      <c r="E69" s="19">
        <v>74.588999999999999</v>
      </c>
      <c r="F69" s="19" t="s">
        <v>109</v>
      </c>
      <c r="G69" s="19">
        <v>8.06</v>
      </c>
      <c r="H69" s="19">
        <v>66.528999999999996</v>
      </c>
      <c r="I69">
        <f t="shared" si="8"/>
        <v>4.5599999999999996</v>
      </c>
      <c r="J69">
        <f t="shared" si="9"/>
        <v>6.7874999999999996</v>
      </c>
      <c r="K69">
        <f t="shared" si="10"/>
        <v>67.801500000000004</v>
      </c>
      <c r="L69">
        <f t="shared" si="11"/>
        <v>70.028999999999996</v>
      </c>
      <c r="M69">
        <f t="shared" si="12"/>
        <v>2.227499999999992</v>
      </c>
      <c r="N69">
        <f t="shared" si="13"/>
        <v>64.460250000000016</v>
      </c>
      <c r="O69">
        <f t="shared" si="14"/>
        <v>73.370249999999984</v>
      </c>
      <c r="P69" t="str">
        <f t="shared" si="15"/>
        <v/>
      </c>
    </row>
    <row r="70" spans="1:16">
      <c r="A70" s="19" t="s">
        <v>25</v>
      </c>
      <c r="B70" s="19" t="s">
        <v>36</v>
      </c>
      <c r="C70" s="19" t="s">
        <v>37</v>
      </c>
      <c r="D70" s="40">
        <v>39619</v>
      </c>
      <c r="E70" s="19">
        <v>74.588999999999999</v>
      </c>
      <c r="F70" s="19" t="s">
        <v>109</v>
      </c>
      <c r="G70" s="19">
        <v>7.92</v>
      </c>
      <c r="H70" s="19">
        <v>66.668999999999997</v>
      </c>
      <c r="I70">
        <f t="shared" si="8"/>
        <v>4.5599999999999996</v>
      </c>
      <c r="J70">
        <f t="shared" si="9"/>
        <v>6.7874999999999996</v>
      </c>
      <c r="K70">
        <f t="shared" si="10"/>
        <v>67.801500000000004</v>
      </c>
      <c r="L70">
        <f t="shared" si="11"/>
        <v>70.028999999999996</v>
      </c>
      <c r="M70">
        <f t="shared" si="12"/>
        <v>2.227499999999992</v>
      </c>
      <c r="N70">
        <f t="shared" si="13"/>
        <v>64.460250000000016</v>
      </c>
      <c r="O70">
        <f t="shared" si="14"/>
        <v>73.370249999999984</v>
      </c>
      <c r="P70" t="str">
        <f t="shared" si="15"/>
        <v/>
      </c>
    </row>
    <row r="71" spans="1:16">
      <c r="A71" s="19" t="s">
        <v>25</v>
      </c>
      <c r="B71" s="19" t="s">
        <v>36</v>
      </c>
      <c r="C71" s="19" t="s">
        <v>37</v>
      </c>
      <c r="D71" s="40">
        <v>39643</v>
      </c>
      <c r="E71" s="19">
        <v>74.588999999999999</v>
      </c>
      <c r="F71" s="19" t="s">
        <v>109</v>
      </c>
      <c r="G71" s="19">
        <v>7.81</v>
      </c>
      <c r="H71" s="19">
        <v>66.778999999999996</v>
      </c>
      <c r="I71">
        <f t="shared" si="8"/>
        <v>4.5599999999999996</v>
      </c>
      <c r="J71">
        <f t="shared" si="9"/>
        <v>6.7874999999999996</v>
      </c>
      <c r="K71">
        <f t="shared" si="10"/>
        <v>67.801500000000004</v>
      </c>
      <c r="L71">
        <f t="shared" si="11"/>
        <v>70.028999999999996</v>
      </c>
      <c r="M71">
        <f t="shared" si="12"/>
        <v>2.227499999999992</v>
      </c>
      <c r="N71">
        <f t="shared" si="13"/>
        <v>64.460250000000016</v>
      </c>
      <c r="O71">
        <f t="shared" si="14"/>
        <v>73.370249999999984</v>
      </c>
      <c r="P71" t="str">
        <f t="shared" si="15"/>
        <v/>
      </c>
    </row>
    <row r="72" spans="1:16">
      <c r="A72" s="19" t="s">
        <v>25</v>
      </c>
      <c r="B72" s="19" t="s">
        <v>36</v>
      </c>
      <c r="C72" s="19" t="s">
        <v>37</v>
      </c>
      <c r="D72" s="40">
        <v>39682</v>
      </c>
      <c r="E72" s="19">
        <v>74.588999999999999</v>
      </c>
      <c r="F72" s="19" t="s">
        <v>109</v>
      </c>
      <c r="G72" s="19">
        <v>7.85</v>
      </c>
      <c r="H72" s="19">
        <v>66.739000000000004</v>
      </c>
      <c r="I72">
        <f t="shared" si="8"/>
        <v>4.5599999999999996</v>
      </c>
      <c r="J72">
        <f t="shared" si="9"/>
        <v>6.7874999999999996</v>
      </c>
      <c r="K72">
        <f t="shared" si="10"/>
        <v>67.801500000000004</v>
      </c>
      <c r="L72">
        <f t="shared" si="11"/>
        <v>70.028999999999996</v>
      </c>
      <c r="M72">
        <f t="shared" si="12"/>
        <v>2.227499999999992</v>
      </c>
      <c r="N72">
        <f t="shared" si="13"/>
        <v>64.460250000000016</v>
      </c>
      <c r="O72">
        <f t="shared" si="14"/>
        <v>73.370249999999984</v>
      </c>
      <c r="P72" t="str">
        <f t="shared" si="15"/>
        <v/>
      </c>
    </row>
    <row r="73" spans="1:16">
      <c r="A73" s="19" t="s">
        <v>25</v>
      </c>
      <c r="B73" s="19" t="s">
        <v>36</v>
      </c>
      <c r="C73" s="19" t="s">
        <v>37</v>
      </c>
      <c r="D73" s="40">
        <v>39711</v>
      </c>
      <c r="E73" s="19">
        <v>74.588999999999999</v>
      </c>
      <c r="F73" s="19" t="s">
        <v>109</v>
      </c>
      <c r="G73" s="19">
        <v>7.88</v>
      </c>
      <c r="H73" s="19">
        <v>66.709000000000003</v>
      </c>
      <c r="I73">
        <f t="shared" si="8"/>
        <v>4.5599999999999996</v>
      </c>
      <c r="J73">
        <f t="shared" si="9"/>
        <v>6.7874999999999996</v>
      </c>
      <c r="K73">
        <f t="shared" si="10"/>
        <v>67.801500000000004</v>
      </c>
      <c r="L73">
        <f t="shared" si="11"/>
        <v>70.028999999999996</v>
      </c>
      <c r="M73">
        <f t="shared" si="12"/>
        <v>2.227499999999992</v>
      </c>
      <c r="N73">
        <f t="shared" si="13"/>
        <v>64.460250000000016</v>
      </c>
      <c r="O73">
        <f t="shared" si="14"/>
        <v>73.370249999999984</v>
      </c>
      <c r="P73" t="str">
        <f t="shared" si="15"/>
        <v/>
      </c>
    </row>
    <row r="74" spans="1:16">
      <c r="A74" s="19" t="s">
        <v>25</v>
      </c>
      <c r="B74" s="19" t="s">
        <v>36</v>
      </c>
      <c r="C74" s="19" t="s">
        <v>37</v>
      </c>
      <c r="D74" s="40">
        <v>39741</v>
      </c>
      <c r="E74" s="19">
        <v>74.588999999999999</v>
      </c>
      <c r="F74" s="19" t="s">
        <v>109</v>
      </c>
      <c r="G74" s="19">
        <v>7.92</v>
      </c>
      <c r="H74" s="19">
        <v>66.668999999999997</v>
      </c>
      <c r="I74">
        <f t="shared" si="8"/>
        <v>4.5599999999999996</v>
      </c>
      <c r="J74">
        <f t="shared" si="9"/>
        <v>6.7874999999999996</v>
      </c>
      <c r="K74">
        <f t="shared" si="10"/>
        <v>67.801500000000004</v>
      </c>
      <c r="L74">
        <f t="shared" si="11"/>
        <v>70.028999999999996</v>
      </c>
      <c r="M74">
        <f t="shared" si="12"/>
        <v>2.227499999999992</v>
      </c>
      <c r="N74">
        <f t="shared" si="13"/>
        <v>64.460250000000016</v>
      </c>
      <c r="O74">
        <f t="shared" si="14"/>
        <v>73.370249999999984</v>
      </c>
      <c r="P74" t="str">
        <f t="shared" si="15"/>
        <v/>
      </c>
    </row>
    <row r="75" spans="1:16">
      <c r="A75" s="19" t="s">
        <v>25</v>
      </c>
      <c r="B75" s="19" t="s">
        <v>36</v>
      </c>
      <c r="C75" s="19" t="s">
        <v>37</v>
      </c>
      <c r="D75" s="40">
        <v>39832</v>
      </c>
      <c r="E75" s="19">
        <v>74.588999999999999</v>
      </c>
      <c r="F75" s="19" t="s">
        <v>109</v>
      </c>
      <c r="G75" s="19">
        <v>6.92</v>
      </c>
      <c r="H75" s="19">
        <v>67.668999999999997</v>
      </c>
      <c r="I75">
        <f t="shared" si="8"/>
        <v>4.5599999999999996</v>
      </c>
      <c r="J75">
        <f t="shared" si="9"/>
        <v>6.7874999999999996</v>
      </c>
      <c r="K75">
        <f t="shared" si="10"/>
        <v>67.801500000000004</v>
      </c>
      <c r="L75">
        <f t="shared" si="11"/>
        <v>70.028999999999996</v>
      </c>
      <c r="M75">
        <f t="shared" si="12"/>
        <v>2.227499999999992</v>
      </c>
      <c r="N75">
        <f t="shared" si="13"/>
        <v>64.460250000000016</v>
      </c>
      <c r="O75">
        <f t="shared" si="14"/>
        <v>73.370249999999984</v>
      </c>
      <c r="P75" t="str">
        <f t="shared" si="15"/>
        <v/>
      </c>
    </row>
    <row r="76" spans="1:16">
      <c r="A76" s="19" t="s">
        <v>25</v>
      </c>
      <c r="B76" s="19" t="s">
        <v>36</v>
      </c>
      <c r="C76" s="19" t="s">
        <v>37</v>
      </c>
      <c r="D76" s="40">
        <v>39864</v>
      </c>
      <c r="E76" s="19">
        <v>74.588999999999999</v>
      </c>
      <c r="F76" s="19" t="s">
        <v>109</v>
      </c>
      <c r="G76" s="19">
        <v>6.72</v>
      </c>
      <c r="H76" s="19">
        <v>67.869</v>
      </c>
      <c r="I76">
        <f t="shared" si="8"/>
        <v>4.5599999999999996</v>
      </c>
      <c r="J76">
        <f t="shared" si="9"/>
        <v>6.7874999999999996</v>
      </c>
      <c r="K76">
        <f t="shared" si="10"/>
        <v>67.801500000000004</v>
      </c>
      <c r="L76">
        <f t="shared" si="11"/>
        <v>70.028999999999996</v>
      </c>
      <c r="M76">
        <f t="shared" si="12"/>
        <v>2.227499999999992</v>
      </c>
      <c r="N76">
        <f t="shared" si="13"/>
        <v>64.460250000000016</v>
      </c>
      <c r="O76">
        <f t="shared" si="14"/>
        <v>73.370249999999984</v>
      </c>
      <c r="P76" t="str">
        <f t="shared" si="15"/>
        <v/>
      </c>
    </row>
    <row r="77" spans="1:16">
      <c r="A77" s="19" t="s">
        <v>25</v>
      </c>
      <c r="B77" s="19" t="s">
        <v>36</v>
      </c>
      <c r="C77" s="19" t="s">
        <v>37</v>
      </c>
      <c r="D77" s="40">
        <v>40114</v>
      </c>
      <c r="E77" s="19">
        <v>74.588999999999999</v>
      </c>
      <c r="F77" s="19" t="s">
        <v>109</v>
      </c>
      <c r="G77" s="19">
        <v>6.45</v>
      </c>
      <c r="H77" s="19">
        <v>68.138999999999996</v>
      </c>
      <c r="I77">
        <f t="shared" si="8"/>
        <v>4.5599999999999996</v>
      </c>
      <c r="J77">
        <f t="shared" si="9"/>
        <v>6.7874999999999996</v>
      </c>
      <c r="K77">
        <f t="shared" si="10"/>
        <v>67.801500000000004</v>
      </c>
      <c r="L77">
        <f t="shared" si="11"/>
        <v>70.028999999999996</v>
      </c>
      <c r="M77">
        <f t="shared" si="12"/>
        <v>2.227499999999992</v>
      </c>
      <c r="N77">
        <f t="shared" si="13"/>
        <v>64.460250000000016</v>
      </c>
      <c r="O77">
        <f t="shared" si="14"/>
        <v>73.370249999999984</v>
      </c>
      <c r="P77" t="str">
        <f t="shared" si="15"/>
        <v/>
      </c>
    </row>
    <row r="78" spans="1:16">
      <c r="A78" s="19" t="s">
        <v>25</v>
      </c>
      <c r="B78" s="19" t="s">
        <v>36</v>
      </c>
      <c r="C78" s="19" t="s">
        <v>37</v>
      </c>
      <c r="D78" s="40">
        <v>40224</v>
      </c>
      <c r="E78" s="19">
        <v>74.588999999999999</v>
      </c>
      <c r="F78" s="19" t="s">
        <v>109</v>
      </c>
      <c r="G78" s="19">
        <v>5.65</v>
      </c>
      <c r="H78" s="19">
        <v>68.938999999999993</v>
      </c>
      <c r="I78">
        <f t="shared" si="8"/>
        <v>4.5599999999999996</v>
      </c>
      <c r="J78">
        <f t="shared" si="9"/>
        <v>6.7874999999999996</v>
      </c>
      <c r="K78">
        <f t="shared" si="10"/>
        <v>67.801500000000004</v>
      </c>
      <c r="L78">
        <f t="shared" si="11"/>
        <v>70.028999999999996</v>
      </c>
      <c r="M78">
        <f t="shared" si="12"/>
        <v>2.227499999999992</v>
      </c>
      <c r="N78">
        <f t="shared" si="13"/>
        <v>64.460250000000016</v>
      </c>
      <c r="O78">
        <f t="shared" si="14"/>
        <v>73.370249999999984</v>
      </c>
      <c r="P78" t="str">
        <f t="shared" si="15"/>
        <v/>
      </c>
    </row>
    <row r="79" spans="1:16">
      <c r="A79" s="19" t="s">
        <v>25</v>
      </c>
      <c r="B79" s="19" t="s">
        <v>36</v>
      </c>
      <c r="C79" s="19" t="s">
        <v>37</v>
      </c>
      <c r="D79" s="40">
        <v>40308</v>
      </c>
      <c r="E79" s="19">
        <v>74.588999999999999</v>
      </c>
      <c r="F79" s="19" t="s">
        <v>109</v>
      </c>
      <c r="G79" s="19">
        <v>3.9</v>
      </c>
      <c r="H79" s="19">
        <v>70.688999999999993</v>
      </c>
      <c r="I79">
        <f t="shared" si="8"/>
        <v>4.5599999999999996</v>
      </c>
      <c r="J79">
        <f t="shared" si="9"/>
        <v>6.7874999999999996</v>
      </c>
      <c r="K79">
        <f t="shared" si="10"/>
        <v>67.801500000000004</v>
      </c>
      <c r="L79">
        <f t="shared" si="11"/>
        <v>70.028999999999996</v>
      </c>
      <c r="M79">
        <f t="shared" si="12"/>
        <v>2.227499999999992</v>
      </c>
      <c r="N79">
        <f t="shared" si="13"/>
        <v>64.460250000000016</v>
      </c>
      <c r="O79">
        <f t="shared" si="14"/>
        <v>73.370249999999984</v>
      </c>
      <c r="P79" t="str">
        <f t="shared" si="15"/>
        <v/>
      </c>
    </row>
    <row r="80" spans="1:16">
      <c r="A80" s="19" t="s">
        <v>25</v>
      </c>
      <c r="B80" s="19" t="s">
        <v>36</v>
      </c>
      <c r="C80" s="19" t="s">
        <v>37</v>
      </c>
      <c r="D80" s="40">
        <v>40413</v>
      </c>
      <c r="E80" s="19">
        <v>74.588999999999999</v>
      </c>
      <c r="F80" s="19" t="s">
        <v>109</v>
      </c>
      <c r="G80" s="19">
        <v>5.0999999999999996</v>
      </c>
      <c r="H80" s="19">
        <v>69.489000000000004</v>
      </c>
      <c r="I80">
        <f t="shared" si="8"/>
        <v>4.5599999999999996</v>
      </c>
      <c r="J80">
        <f t="shared" si="9"/>
        <v>6.7874999999999996</v>
      </c>
      <c r="K80">
        <f t="shared" si="10"/>
        <v>67.801500000000004</v>
      </c>
      <c r="L80">
        <f t="shared" si="11"/>
        <v>70.028999999999996</v>
      </c>
      <c r="M80">
        <f t="shared" si="12"/>
        <v>2.227499999999992</v>
      </c>
      <c r="N80">
        <f t="shared" si="13"/>
        <v>64.460250000000016</v>
      </c>
      <c r="O80">
        <f t="shared" si="14"/>
        <v>73.370249999999984</v>
      </c>
      <c r="P80" t="str">
        <f t="shared" si="15"/>
        <v/>
      </c>
    </row>
    <row r="81" spans="1:16">
      <c r="A81" s="19" t="s">
        <v>25</v>
      </c>
      <c r="B81" s="19" t="s">
        <v>36</v>
      </c>
      <c r="C81" s="19" t="s">
        <v>37</v>
      </c>
      <c r="D81" s="40">
        <v>40498</v>
      </c>
      <c r="E81" s="19">
        <v>74.588999999999999</v>
      </c>
      <c r="F81" s="19" t="s">
        <v>109</v>
      </c>
      <c r="G81" s="19">
        <v>4.4000000000000004</v>
      </c>
      <c r="H81" s="19">
        <v>70.188999999999993</v>
      </c>
      <c r="I81">
        <f t="shared" si="8"/>
        <v>4.5599999999999996</v>
      </c>
      <c r="J81">
        <f t="shared" si="9"/>
        <v>6.7874999999999996</v>
      </c>
      <c r="K81">
        <f t="shared" si="10"/>
        <v>67.801500000000004</v>
      </c>
      <c r="L81">
        <f t="shared" si="11"/>
        <v>70.028999999999996</v>
      </c>
      <c r="M81">
        <f t="shared" si="12"/>
        <v>2.227499999999992</v>
      </c>
      <c r="N81">
        <f t="shared" si="13"/>
        <v>64.460250000000016</v>
      </c>
      <c r="O81">
        <f t="shared" si="14"/>
        <v>73.370249999999984</v>
      </c>
      <c r="P81" t="str">
        <f t="shared" si="15"/>
        <v/>
      </c>
    </row>
    <row r="82" spans="1:16">
      <c r="A82" s="19" t="s">
        <v>25</v>
      </c>
      <c r="B82" s="19" t="s">
        <v>36</v>
      </c>
      <c r="C82" s="19" t="s">
        <v>37</v>
      </c>
      <c r="D82" s="40">
        <v>40546</v>
      </c>
      <c r="E82" s="19">
        <v>74.588999999999999</v>
      </c>
      <c r="F82" s="19" t="s">
        <v>109</v>
      </c>
      <c r="G82" s="19">
        <v>3.2</v>
      </c>
      <c r="H82" s="19">
        <v>71.388999999999996</v>
      </c>
      <c r="I82">
        <f t="shared" si="8"/>
        <v>4.5599999999999996</v>
      </c>
      <c r="J82">
        <f t="shared" si="9"/>
        <v>6.7874999999999996</v>
      </c>
      <c r="K82">
        <f t="shared" si="10"/>
        <v>67.801500000000004</v>
      </c>
      <c r="L82">
        <f t="shared" si="11"/>
        <v>70.028999999999996</v>
      </c>
      <c r="M82">
        <f t="shared" si="12"/>
        <v>2.227499999999992</v>
      </c>
      <c r="N82">
        <f t="shared" si="13"/>
        <v>64.460250000000016</v>
      </c>
      <c r="O82">
        <f t="shared" si="14"/>
        <v>73.370249999999984</v>
      </c>
      <c r="P82" t="str">
        <f t="shared" si="15"/>
        <v/>
      </c>
    </row>
    <row r="83" spans="1:16">
      <c r="A83" s="19" t="s">
        <v>25</v>
      </c>
      <c r="B83" s="19" t="s">
        <v>36</v>
      </c>
      <c r="C83" s="19" t="s">
        <v>37</v>
      </c>
      <c r="D83" s="40">
        <v>40623</v>
      </c>
      <c r="E83" s="19">
        <v>74.588999999999999</v>
      </c>
      <c r="F83" s="19" t="s">
        <v>109</v>
      </c>
      <c r="G83" s="19">
        <v>2.6</v>
      </c>
      <c r="H83" s="19">
        <v>71.989000000000004</v>
      </c>
      <c r="I83">
        <f t="shared" si="8"/>
        <v>4.5599999999999996</v>
      </c>
      <c r="J83">
        <f t="shared" si="9"/>
        <v>6.7874999999999996</v>
      </c>
      <c r="K83">
        <f t="shared" si="10"/>
        <v>67.801500000000004</v>
      </c>
      <c r="L83">
        <f t="shared" si="11"/>
        <v>70.028999999999996</v>
      </c>
      <c r="M83">
        <f t="shared" si="12"/>
        <v>2.227499999999992</v>
      </c>
      <c r="N83">
        <f t="shared" si="13"/>
        <v>64.460250000000016</v>
      </c>
      <c r="O83">
        <f t="shared" si="14"/>
        <v>73.370249999999984</v>
      </c>
      <c r="P83" t="str">
        <f t="shared" si="15"/>
        <v/>
      </c>
    </row>
    <row r="84" spans="1:16">
      <c r="A84" s="19" t="s">
        <v>25</v>
      </c>
      <c r="B84" s="19" t="s">
        <v>36</v>
      </c>
      <c r="C84" s="19" t="s">
        <v>37</v>
      </c>
      <c r="D84" s="40">
        <v>40816</v>
      </c>
      <c r="E84" s="19">
        <v>74.588999999999999</v>
      </c>
      <c r="F84" s="19" t="s">
        <v>109</v>
      </c>
      <c r="G84" s="19">
        <v>3.4</v>
      </c>
      <c r="H84" s="19">
        <v>71.188999999999993</v>
      </c>
      <c r="I84">
        <f t="shared" si="8"/>
        <v>4.5599999999999996</v>
      </c>
      <c r="J84">
        <f t="shared" si="9"/>
        <v>6.7874999999999996</v>
      </c>
      <c r="K84">
        <f t="shared" si="10"/>
        <v>67.801500000000004</v>
      </c>
      <c r="L84">
        <f t="shared" si="11"/>
        <v>70.028999999999996</v>
      </c>
      <c r="M84">
        <f t="shared" si="12"/>
        <v>2.227499999999992</v>
      </c>
      <c r="N84">
        <f t="shared" si="13"/>
        <v>64.460250000000016</v>
      </c>
      <c r="O84">
        <f t="shared" si="14"/>
        <v>73.370249999999984</v>
      </c>
      <c r="P84" t="str">
        <f t="shared" si="15"/>
        <v/>
      </c>
    </row>
    <row r="85" spans="1:16">
      <c r="A85" s="19" t="s">
        <v>25</v>
      </c>
      <c r="B85" s="19" t="s">
        <v>36</v>
      </c>
      <c r="C85" s="19" t="s">
        <v>37</v>
      </c>
      <c r="D85" s="40">
        <v>40817</v>
      </c>
      <c r="E85" s="19">
        <v>74.588999999999999</v>
      </c>
      <c r="F85" s="19" t="s">
        <v>109</v>
      </c>
      <c r="G85" s="19">
        <v>3.3</v>
      </c>
      <c r="H85" s="19">
        <v>71.289000000000001</v>
      </c>
      <c r="I85">
        <f t="shared" si="8"/>
        <v>4.5599999999999996</v>
      </c>
      <c r="J85">
        <f t="shared" si="9"/>
        <v>6.7874999999999996</v>
      </c>
      <c r="K85">
        <f t="shared" si="10"/>
        <v>67.801500000000004</v>
      </c>
      <c r="L85">
        <f t="shared" si="11"/>
        <v>70.028999999999996</v>
      </c>
      <c r="M85">
        <f t="shared" si="12"/>
        <v>2.227499999999992</v>
      </c>
      <c r="N85">
        <f t="shared" si="13"/>
        <v>64.460250000000016</v>
      </c>
      <c r="O85">
        <f t="shared" si="14"/>
        <v>73.370249999999984</v>
      </c>
      <c r="P85" t="str">
        <f t="shared" si="15"/>
        <v/>
      </c>
    </row>
    <row r="86" spans="1:16">
      <c r="A86" s="19" t="s">
        <v>25</v>
      </c>
      <c r="B86" s="19" t="s">
        <v>36</v>
      </c>
      <c r="C86" s="19" t="s">
        <v>37</v>
      </c>
      <c r="D86" s="40">
        <v>40862</v>
      </c>
      <c r="E86" s="19">
        <v>74.588999999999999</v>
      </c>
      <c r="F86" s="19" t="s">
        <v>109</v>
      </c>
      <c r="G86" s="19">
        <v>4.4000000000000004</v>
      </c>
      <c r="H86" s="19">
        <v>70.188999999999993</v>
      </c>
      <c r="I86">
        <f t="shared" si="8"/>
        <v>4.5599999999999996</v>
      </c>
      <c r="J86">
        <f t="shared" si="9"/>
        <v>6.7874999999999996</v>
      </c>
      <c r="K86">
        <f t="shared" si="10"/>
        <v>67.801500000000004</v>
      </c>
      <c r="L86">
        <f t="shared" si="11"/>
        <v>70.028999999999996</v>
      </c>
      <c r="M86">
        <f t="shared" si="12"/>
        <v>2.227499999999992</v>
      </c>
      <c r="N86">
        <f t="shared" si="13"/>
        <v>64.460250000000016</v>
      </c>
      <c r="O86">
        <f t="shared" si="14"/>
        <v>73.370249999999984</v>
      </c>
      <c r="P86" t="str">
        <f t="shared" si="15"/>
        <v/>
      </c>
    </row>
    <row r="87" spans="1:16">
      <c r="A87" s="19" t="s">
        <v>25</v>
      </c>
      <c r="B87" s="19" t="s">
        <v>36</v>
      </c>
      <c r="C87" s="19" t="s">
        <v>37</v>
      </c>
      <c r="D87" s="40">
        <v>40994</v>
      </c>
      <c r="E87" s="19">
        <v>74.588999999999999</v>
      </c>
      <c r="F87" s="19" t="s">
        <v>109</v>
      </c>
      <c r="G87" s="19">
        <v>3.9</v>
      </c>
      <c r="H87" s="19">
        <v>70.688999999999993</v>
      </c>
      <c r="I87">
        <f t="shared" si="8"/>
        <v>4.5599999999999996</v>
      </c>
      <c r="J87">
        <f t="shared" si="9"/>
        <v>6.7874999999999996</v>
      </c>
      <c r="K87">
        <f t="shared" si="10"/>
        <v>67.801500000000004</v>
      </c>
      <c r="L87">
        <f t="shared" si="11"/>
        <v>70.028999999999996</v>
      </c>
      <c r="M87">
        <f t="shared" si="12"/>
        <v>2.227499999999992</v>
      </c>
      <c r="N87">
        <f t="shared" si="13"/>
        <v>64.460250000000016</v>
      </c>
      <c r="O87">
        <f t="shared" si="14"/>
        <v>73.370249999999984</v>
      </c>
      <c r="P87" t="str">
        <f t="shared" si="15"/>
        <v/>
      </c>
    </row>
    <row r="88" spans="1:16">
      <c r="A88" s="19" t="s">
        <v>25</v>
      </c>
      <c r="B88" s="19" t="s">
        <v>36</v>
      </c>
      <c r="C88" s="19" t="s">
        <v>37</v>
      </c>
      <c r="D88" s="40">
        <v>41047</v>
      </c>
      <c r="E88" s="19">
        <v>74.588999999999999</v>
      </c>
      <c r="F88" s="19" t="s">
        <v>109</v>
      </c>
      <c r="G88" s="19">
        <v>3.8</v>
      </c>
      <c r="H88" s="19">
        <v>70.789000000000001</v>
      </c>
      <c r="I88">
        <f t="shared" si="8"/>
        <v>4.5599999999999996</v>
      </c>
      <c r="J88">
        <f t="shared" si="9"/>
        <v>6.7874999999999996</v>
      </c>
      <c r="K88">
        <f t="shared" si="10"/>
        <v>67.801500000000004</v>
      </c>
      <c r="L88">
        <f t="shared" si="11"/>
        <v>70.028999999999996</v>
      </c>
      <c r="M88">
        <f t="shared" si="12"/>
        <v>2.227499999999992</v>
      </c>
      <c r="N88">
        <f t="shared" si="13"/>
        <v>64.460250000000016</v>
      </c>
      <c r="O88">
        <f t="shared" si="14"/>
        <v>73.370249999999984</v>
      </c>
      <c r="P88" t="str">
        <f t="shared" si="15"/>
        <v/>
      </c>
    </row>
    <row r="89" spans="1:16">
      <c r="A89" s="19" t="s">
        <v>25</v>
      </c>
      <c r="B89" s="19" t="s">
        <v>36</v>
      </c>
      <c r="C89" s="19" t="s">
        <v>37</v>
      </c>
      <c r="D89" s="40">
        <v>41142</v>
      </c>
      <c r="E89" s="19">
        <v>74.588999999999999</v>
      </c>
      <c r="F89" s="19" t="s">
        <v>109</v>
      </c>
      <c r="G89" s="19">
        <v>4.8</v>
      </c>
      <c r="H89" s="19">
        <v>69.789000000000001</v>
      </c>
      <c r="I89">
        <f t="shared" si="8"/>
        <v>4.5599999999999996</v>
      </c>
      <c r="J89">
        <f t="shared" si="9"/>
        <v>6.7874999999999996</v>
      </c>
      <c r="K89">
        <f t="shared" si="10"/>
        <v>67.801500000000004</v>
      </c>
      <c r="L89">
        <f t="shared" si="11"/>
        <v>70.028999999999996</v>
      </c>
      <c r="M89">
        <f t="shared" si="12"/>
        <v>2.227499999999992</v>
      </c>
      <c r="N89">
        <f t="shared" si="13"/>
        <v>64.460250000000016</v>
      </c>
      <c r="O89">
        <f t="shared" si="14"/>
        <v>73.370249999999984</v>
      </c>
      <c r="P89" t="str">
        <f t="shared" si="15"/>
        <v/>
      </c>
    </row>
    <row r="90" spans="1:16">
      <c r="A90" s="19" t="s">
        <v>25</v>
      </c>
      <c r="B90" s="19" t="s">
        <v>36</v>
      </c>
      <c r="C90" s="19" t="s">
        <v>37</v>
      </c>
      <c r="D90" s="40">
        <v>41225</v>
      </c>
      <c r="E90" s="19">
        <v>74.588999999999999</v>
      </c>
      <c r="F90" s="19" t="s">
        <v>109</v>
      </c>
      <c r="G90" s="19">
        <v>6.1</v>
      </c>
      <c r="H90" s="19">
        <v>68.489000000000004</v>
      </c>
      <c r="I90">
        <f t="shared" si="8"/>
        <v>4.5599999999999996</v>
      </c>
      <c r="J90">
        <f t="shared" si="9"/>
        <v>6.7874999999999996</v>
      </c>
      <c r="K90">
        <f t="shared" si="10"/>
        <v>67.801500000000004</v>
      </c>
      <c r="L90">
        <f t="shared" si="11"/>
        <v>70.028999999999996</v>
      </c>
      <c r="M90">
        <f t="shared" si="12"/>
        <v>2.227499999999992</v>
      </c>
      <c r="N90">
        <f t="shared" si="13"/>
        <v>64.460250000000016</v>
      </c>
      <c r="O90">
        <f t="shared" si="14"/>
        <v>73.370249999999984</v>
      </c>
      <c r="P90" t="str">
        <f t="shared" si="15"/>
        <v/>
      </c>
    </row>
    <row r="91" spans="1:16">
      <c r="A91" s="19" t="s">
        <v>25</v>
      </c>
      <c r="B91" s="19" t="s">
        <v>36</v>
      </c>
      <c r="C91" s="19" t="s">
        <v>37</v>
      </c>
      <c r="D91" s="40">
        <v>41323</v>
      </c>
      <c r="E91" s="19">
        <v>74.588999999999999</v>
      </c>
      <c r="F91" s="19" t="s">
        <v>109</v>
      </c>
      <c r="G91" s="19">
        <v>5.6</v>
      </c>
      <c r="H91" s="19">
        <v>68.989000000000004</v>
      </c>
      <c r="I91">
        <f t="shared" si="8"/>
        <v>4.5599999999999996</v>
      </c>
      <c r="J91">
        <f t="shared" si="9"/>
        <v>6.7874999999999996</v>
      </c>
      <c r="K91">
        <f t="shared" si="10"/>
        <v>67.801500000000004</v>
      </c>
      <c r="L91">
        <f t="shared" si="11"/>
        <v>70.028999999999996</v>
      </c>
      <c r="M91">
        <f t="shared" si="12"/>
        <v>2.227499999999992</v>
      </c>
      <c r="N91">
        <f t="shared" si="13"/>
        <v>64.460250000000016</v>
      </c>
      <c r="O91">
        <f t="shared" si="14"/>
        <v>73.370249999999984</v>
      </c>
      <c r="P91" t="str">
        <f t="shared" si="15"/>
        <v/>
      </c>
    </row>
    <row r="92" spans="1:16">
      <c r="A92" s="19" t="s">
        <v>25</v>
      </c>
      <c r="B92" s="19" t="s">
        <v>36</v>
      </c>
      <c r="C92" s="19" t="s">
        <v>37</v>
      </c>
      <c r="D92" s="40">
        <v>41506</v>
      </c>
      <c r="E92" s="19">
        <v>74.588999999999999</v>
      </c>
      <c r="F92" s="19" t="s">
        <v>109</v>
      </c>
      <c r="G92" s="19">
        <v>4.3499999999999996</v>
      </c>
      <c r="H92" s="19">
        <v>70.239000000000004</v>
      </c>
      <c r="I92">
        <f t="shared" si="8"/>
        <v>4.5599999999999996</v>
      </c>
      <c r="J92">
        <f t="shared" si="9"/>
        <v>6.7874999999999996</v>
      </c>
      <c r="K92">
        <f t="shared" si="10"/>
        <v>67.801500000000004</v>
      </c>
      <c r="L92">
        <f t="shared" si="11"/>
        <v>70.028999999999996</v>
      </c>
      <c r="M92">
        <f t="shared" si="12"/>
        <v>2.227499999999992</v>
      </c>
      <c r="N92">
        <f t="shared" si="13"/>
        <v>64.460250000000016</v>
      </c>
      <c r="O92">
        <f t="shared" si="14"/>
        <v>73.370249999999984</v>
      </c>
      <c r="P92" t="str">
        <f t="shared" si="15"/>
        <v/>
      </c>
    </row>
    <row r="93" spans="1:16">
      <c r="A93" s="19" t="s">
        <v>25</v>
      </c>
      <c r="B93" s="19" t="s">
        <v>36</v>
      </c>
      <c r="C93" s="19" t="s">
        <v>37</v>
      </c>
      <c r="D93" s="40">
        <v>41577</v>
      </c>
      <c r="E93" s="19">
        <v>74.588999999999999</v>
      </c>
      <c r="F93" s="19" t="s">
        <v>109</v>
      </c>
      <c r="G93" s="19">
        <v>4.5999999999999996</v>
      </c>
      <c r="H93" s="19">
        <v>69.989000000000004</v>
      </c>
      <c r="I93">
        <f t="shared" si="8"/>
        <v>4.5599999999999996</v>
      </c>
      <c r="J93">
        <f t="shared" si="9"/>
        <v>6.7874999999999996</v>
      </c>
      <c r="K93">
        <f t="shared" si="10"/>
        <v>67.801500000000004</v>
      </c>
      <c r="L93">
        <f t="shared" si="11"/>
        <v>70.028999999999996</v>
      </c>
      <c r="M93">
        <f t="shared" si="12"/>
        <v>2.227499999999992</v>
      </c>
      <c r="N93">
        <f t="shared" si="13"/>
        <v>64.460250000000016</v>
      </c>
      <c r="O93">
        <f t="shared" si="14"/>
        <v>73.370249999999984</v>
      </c>
      <c r="P93" t="str">
        <f t="shared" si="15"/>
        <v/>
      </c>
    </row>
    <row r="94" spans="1:16">
      <c r="A94" s="19" t="s">
        <v>25</v>
      </c>
      <c r="B94" s="19" t="s">
        <v>36</v>
      </c>
      <c r="C94" s="19" t="s">
        <v>37</v>
      </c>
      <c r="D94" s="40">
        <v>41696</v>
      </c>
      <c r="E94" s="19">
        <v>74.588999999999999</v>
      </c>
      <c r="F94" s="19" t="s">
        <v>109</v>
      </c>
      <c r="G94" s="19">
        <v>3.8</v>
      </c>
      <c r="H94" s="19">
        <v>70.789000000000001</v>
      </c>
      <c r="I94">
        <f t="shared" si="8"/>
        <v>4.5599999999999996</v>
      </c>
      <c r="J94">
        <f t="shared" si="9"/>
        <v>6.7874999999999996</v>
      </c>
      <c r="K94">
        <f t="shared" si="10"/>
        <v>67.801500000000004</v>
      </c>
      <c r="L94">
        <f t="shared" si="11"/>
        <v>70.028999999999996</v>
      </c>
      <c r="M94">
        <f t="shared" si="12"/>
        <v>2.227499999999992</v>
      </c>
      <c r="N94">
        <f t="shared" si="13"/>
        <v>64.460250000000016</v>
      </c>
      <c r="O94">
        <f t="shared" si="14"/>
        <v>73.370249999999984</v>
      </c>
      <c r="P94" t="str">
        <f t="shared" si="15"/>
        <v/>
      </c>
    </row>
    <row r="95" spans="1:16">
      <c r="A95" s="19" t="s">
        <v>25</v>
      </c>
      <c r="B95" s="19" t="s">
        <v>36</v>
      </c>
      <c r="C95" s="19" t="s">
        <v>37</v>
      </c>
      <c r="D95" s="40">
        <v>41878</v>
      </c>
      <c r="E95" s="19">
        <v>74.588999999999999</v>
      </c>
      <c r="F95" s="19" t="s">
        <v>109</v>
      </c>
      <c r="G95" s="19">
        <v>2.4</v>
      </c>
      <c r="H95" s="19">
        <v>72.188999999999993</v>
      </c>
      <c r="I95">
        <f t="shared" si="8"/>
        <v>4.5599999999999996</v>
      </c>
      <c r="J95">
        <f t="shared" si="9"/>
        <v>6.7874999999999996</v>
      </c>
      <c r="K95">
        <f t="shared" si="10"/>
        <v>67.801500000000004</v>
      </c>
      <c r="L95">
        <f t="shared" si="11"/>
        <v>70.028999999999996</v>
      </c>
      <c r="M95">
        <f t="shared" si="12"/>
        <v>2.227499999999992</v>
      </c>
      <c r="N95">
        <f t="shared" si="13"/>
        <v>64.460250000000016</v>
      </c>
      <c r="O95">
        <f t="shared" si="14"/>
        <v>73.370249999999984</v>
      </c>
      <c r="P95" t="str">
        <f t="shared" si="15"/>
        <v/>
      </c>
    </row>
    <row r="96" spans="1:16">
      <c r="A96" s="19" t="s">
        <v>25</v>
      </c>
      <c r="B96" s="19" t="s">
        <v>36</v>
      </c>
      <c r="C96" s="19" t="s">
        <v>37</v>
      </c>
      <c r="D96" s="40">
        <v>41941</v>
      </c>
      <c r="E96" s="19">
        <v>74.588999999999999</v>
      </c>
      <c r="F96" s="19" t="s">
        <v>109</v>
      </c>
      <c r="G96" s="19">
        <v>3.4</v>
      </c>
      <c r="H96" s="19">
        <v>71.188999999999993</v>
      </c>
      <c r="I96">
        <f t="shared" si="8"/>
        <v>4.5599999999999996</v>
      </c>
      <c r="J96">
        <f t="shared" si="9"/>
        <v>6.7874999999999996</v>
      </c>
      <c r="K96">
        <f t="shared" si="10"/>
        <v>67.801500000000004</v>
      </c>
      <c r="L96">
        <f t="shared" si="11"/>
        <v>70.028999999999996</v>
      </c>
      <c r="M96">
        <f t="shared" si="12"/>
        <v>2.227499999999992</v>
      </c>
      <c r="N96">
        <f t="shared" si="13"/>
        <v>64.460250000000016</v>
      </c>
      <c r="O96">
        <f t="shared" si="14"/>
        <v>73.370249999999984</v>
      </c>
      <c r="P96" t="str">
        <f t="shared" si="15"/>
        <v/>
      </c>
    </row>
    <row r="97" spans="1:16">
      <c r="A97" s="19" t="s">
        <v>25</v>
      </c>
      <c r="B97" s="19" t="s">
        <v>36</v>
      </c>
      <c r="C97" s="19" t="s">
        <v>37</v>
      </c>
      <c r="D97" s="40">
        <v>42062</v>
      </c>
      <c r="E97" s="19">
        <v>74.588999999999999</v>
      </c>
      <c r="F97" s="19" t="s">
        <v>109</v>
      </c>
      <c r="G97" s="19">
        <v>1.4</v>
      </c>
      <c r="H97" s="19">
        <v>73.188999999999993</v>
      </c>
      <c r="I97">
        <f t="shared" si="8"/>
        <v>4.5599999999999996</v>
      </c>
      <c r="J97">
        <f t="shared" si="9"/>
        <v>6.7874999999999996</v>
      </c>
      <c r="K97">
        <f t="shared" si="10"/>
        <v>67.801500000000004</v>
      </c>
      <c r="L97">
        <f t="shared" si="11"/>
        <v>70.028999999999996</v>
      </c>
      <c r="M97">
        <f t="shared" si="12"/>
        <v>2.227499999999992</v>
      </c>
      <c r="N97">
        <f t="shared" si="13"/>
        <v>64.460250000000016</v>
      </c>
      <c r="O97">
        <f t="shared" si="14"/>
        <v>73.370249999999984</v>
      </c>
      <c r="P97" t="str">
        <f t="shared" si="15"/>
        <v/>
      </c>
    </row>
    <row r="98" spans="1:16">
      <c r="A98" s="19" t="s">
        <v>25</v>
      </c>
      <c r="B98" s="19" t="s">
        <v>36</v>
      </c>
      <c r="C98" s="19" t="s">
        <v>37</v>
      </c>
      <c r="D98" s="40">
        <v>42159</v>
      </c>
      <c r="E98" s="19">
        <v>74.588999999999999</v>
      </c>
      <c r="F98" s="19" t="s">
        <v>109</v>
      </c>
      <c r="G98" s="19">
        <v>2.9</v>
      </c>
      <c r="H98" s="19">
        <v>71.688999999999993</v>
      </c>
      <c r="I98">
        <f t="shared" si="8"/>
        <v>4.5599999999999996</v>
      </c>
      <c r="J98">
        <f t="shared" si="9"/>
        <v>6.7874999999999996</v>
      </c>
      <c r="K98">
        <f t="shared" si="10"/>
        <v>67.801500000000004</v>
      </c>
      <c r="L98">
        <f t="shared" si="11"/>
        <v>70.028999999999996</v>
      </c>
      <c r="M98">
        <f t="shared" si="12"/>
        <v>2.227499999999992</v>
      </c>
      <c r="N98">
        <f t="shared" si="13"/>
        <v>64.460250000000016</v>
      </c>
      <c r="O98">
        <f t="shared" si="14"/>
        <v>73.370249999999984</v>
      </c>
      <c r="P98" t="str">
        <f t="shared" si="15"/>
        <v/>
      </c>
    </row>
    <row r="99" spans="1:16">
      <c r="A99" s="19" t="s">
        <v>25</v>
      </c>
      <c r="B99" s="19" t="s">
        <v>36</v>
      </c>
      <c r="C99" s="19" t="s">
        <v>37</v>
      </c>
      <c r="D99" s="40">
        <v>42214</v>
      </c>
      <c r="E99" s="19">
        <v>74.588999999999999</v>
      </c>
      <c r="F99" s="19" t="s">
        <v>109</v>
      </c>
      <c r="G99" s="19">
        <v>2.2999999999999998</v>
      </c>
      <c r="H99" s="19">
        <v>72.289000000000001</v>
      </c>
      <c r="I99">
        <f t="shared" si="8"/>
        <v>4.5599999999999996</v>
      </c>
      <c r="J99">
        <f t="shared" si="9"/>
        <v>6.7874999999999996</v>
      </c>
      <c r="K99">
        <f t="shared" si="10"/>
        <v>67.801500000000004</v>
      </c>
      <c r="L99">
        <f t="shared" si="11"/>
        <v>70.028999999999996</v>
      </c>
      <c r="M99">
        <f t="shared" si="12"/>
        <v>2.227499999999992</v>
      </c>
      <c r="N99">
        <f t="shared" si="13"/>
        <v>64.460250000000016</v>
      </c>
      <c r="O99">
        <f t="shared" si="14"/>
        <v>73.370249999999984</v>
      </c>
      <c r="P99" t="str">
        <f t="shared" si="15"/>
        <v/>
      </c>
    </row>
    <row r="100" spans="1:16">
      <c r="A100" s="19" t="s">
        <v>25</v>
      </c>
      <c r="B100" s="19" t="s">
        <v>36</v>
      </c>
      <c r="C100" s="19" t="s">
        <v>37</v>
      </c>
      <c r="D100" s="40">
        <v>42318</v>
      </c>
      <c r="E100" s="19">
        <v>74.588999999999999</v>
      </c>
      <c r="F100" s="19" t="s">
        <v>109</v>
      </c>
      <c r="G100" s="19">
        <v>4.3</v>
      </c>
      <c r="H100" s="19">
        <v>70.289000000000001</v>
      </c>
      <c r="I100">
        <f t="shared" si="8"/>
        <v>4.5599999999999996</v>
      </c>
      <c r="J100">
        <f t="shared" si="9"/>
        <v>6.7874999999999996</v>
      </c>
      <c r="K100">
        <f t="shared" si="10"/>
        <v>67.801500000000004</v>
      </c>
      <c r="L100">
        <f t="shared" si="11"/>
        <v>70.028999999999996</v>
      </c>
      <c r="M100">
        <f t="shared" si="12"/>
        <v>2.227499999999992</v>
      </c>
      <c r="N100">
        <f t="shared" si="13"/>
        <v>64.460250000000016</v>
      </c>
      <c r="O100">
        <f t="shared" si="14"/>
        <v>73.370249999999984</v>
      </c>
      <c r="P100" t="str">
        <f t="shared" si="15"/>
        <v/>
      </c>
    </row>
    <row r="101" spans="1:16">
      <c r="A101" s="19" t="s">
        <v>25</v>
      </c>
      <c r="B101" s="19" t="s">
        <v>36</v>
      </c>
      <c r="C101" s="19" t="s">
        <v>37</v>
      </c>
      <c r="D101" s="40">
        <v>42408</v>
      </c>
      <c r="E101" s="19">
        <v>74.588999999999999</v>
      </c>
      <c r="F101" s="19" t="s">
        <v>109</v>
      </c>
      <c r="G101" s="19">
        <v>4.5</v>
      </c>
      <c r="H101" s="19">
        <v>70.088999999999999</v>
      </c>
      <c r="I101">
        <f t="shared" si="8"/>
        <v>4.5599999999999996</v>
      </c>
      <c r="J101">
        <f t="shared" si="9"/>
        <v>6.7874999999999996</v>
      </c>
      <c r="K101">
        <f t="shared" si="10"/>
        <v>67.801500000000004</v>
      </c>
      <c r="L101">
        <f t="shared" si="11"/>
        <v>70.028999999999996</v>
      </c>
      <c r="M101">
        <f t="shared" si="12"/>
        <v>2.227499999999992</v>
      </c>
      <c r="N101">
        <f t="shared" si="13"/>
        <v>64.460250000000016</v>
      </c>
      <c r="O101">
        <f t="shared" si="14"/>
        <v>73.370249999999984</v>
      </c>
      <c r="P101" t="str">
        <f t="shared" si="15"/>
        <v/>
      </c>
    </row>
    <row r="102" spans="1:16">
      <c r="A102" s="19" t="s">
        <v>25</v>
      </c>
      <c r="B102" s="19" t="s">
        <v>36</v>
      </c>
      <c r="C102" s="19" t="s">
        <v>37</v>
      </c>
      <c r="D102" s="40">
        <v>42433</v>
      </c>
      <c r="E102" s="19">
        <v>74.588999999999999</v>
      </c>
      <c r="F102" s="19" t="s">
        <v>109</v>
      </c>
      <c r="G102" s="19">
        <v>4.4400000000000004</v>
      </c>
      <c r="H102" s="19">
        <v>70.149000000000001</v>
      </c>
      <c r="I102">
        <f t="shared" si="8"/>
        <v>4.5599999999999996</v>
      </c>
      <c r="J102">
        <f t="shared" si="9"/>
        <v>6.7874999999999996</v>
      </c>
      <c r="K102">
        <f t="shared" si="10"/>
        <v>67.801500000000004</v>
      </c>
      <c r="L102">
        <f t="shared" si="11"/>
        <v>70.028999999999996</v>
      </c>
      <c r="M102">
        <f t="shared" si="12"/>
        <v>2.227499999999992</v>
      </c>
      <c r="N102">
        <f t="shared" si="13"/>
        <v>64.460250000000016</v>
      </c>
      <c r="O102">
        <f t="shared" si="14"/>
        <v>73.370249999999984</v>
      </c>
      <c r="P102" t="str">
        <f t="shared" si="15"/>
        <v/>
      </c>
    </row>
    <row r="103" spans="1:16">
      <c r="A103" s="19" t="s">
        <v>25</v>
      </c>
      <c r="B103" s="19" t="s">
        <v>36</v>
      </c>
      <c r="C103" s="19" t="s">
        <v>37</v>
      </c>
      <c r="D103" s="40">
        <v>42465</v>
      </c>
      <c r="E103" s="19">
        <v>74.588999999999999</v>
      </c>
      <c r="F103" s="19" t="s">
        <v>109</v>
      </c>
      <c r="G103" s="19">
        <v>4.34</v>
      </c>
      <c r="H103" s="19">
        <v>70.248999999999995</v>
      </c>
      <c r="I103">
        <f t="shared" si="8"/>
        <v>4.5599999999999996</v>
      </c>
      <c r="J103">
        <f t="shared" si="9"/>
        <v>6.7874999999999996</v>
      </c>
      <c r="K103">
        <f t="shared" si="10"/>
        <v>67.801500000000004</v>
      </c>
      <c r="L103">
        <f t="shared" si="11"/>
        <v>70.028999999999996</v>
      </c>
      <c r="M103">
        <f t="shared" si="12"/>
        <v>2.227499999999992</v>
      </c>
      <c r="N103">
        <f t="shared" si="13"/>
        <v>64.460250000000016</v>
      </c>
      <c r="O103">
        <f t="shared" si="14"/>
        <v>73.370249999999984</v>
      </c>
      <c r="P103" t="str">
        <f t="shared" si="15"/>
        <v/>
      </c>
    </row>
    <row r="104" spans="1:16">
      <c r="A104" s="19" t="s">
        <v>25</v>
      </c>
      <c r="B104" s="19" t="s">
        <v>36</v>
      </c>
      <c r="C104" s="19" t="s">
        <v>37</v>
      </c>
      <c r="D104" s="40">
        <v>42499</v>
      </c>
      <c r="E104" s="19">
        <v>74.588999999999999</v>
      </c>
      <c r="F104" s="19" t="s">
        <v>109</v>
      </c>
      <c r="G104" s="19">
        <v>4.5599999999999996</v>
      </c>
      <c r="H104" s="19">
        <v>70.028999999999996</v>
      </c>
      <c r="I104">
        <f t="shared" si="8"/>
        <v>4.5599999999999996</v>
      </c>
      <c r="J104">
        <f t="shared" si="9"/>
        <v>6.7874999999999996</v>
      </c>
      <c r="K104">
        <f t="shared" si="10"/>
        <v>67.801500000000004</v>
      </c>
      <c r="L104">
        <f t="shared" si="11"/>
        <v>70.028999999999996</v>
      </c>
      <c r="M104">
        <f t="shared" si="12"/>
        <v>2.227499999999992</v>
      </c>
      <c r="N104">
        <f t="shared" si="13"/>
        <v>64.460250000000016</v>
      </c>
      <c r="O104">
        <f t="shared" si="14"/>
        <v>73.370249999999984</v>
      </c>
      <c r="P104" t="str">
        <f t="shared" si="15"/>
        <v/>
      </c>
    </row>
    <row r="105" spans="1:16">
      <c r="A105" s="19" t="s">
        <v>25</v>
      </c>
      <c r="B105" s="19" t="s">
        <v>36</v>
      </c>
      <c r="C105" s="19" t="s">
        <v>37</v>
      </c>
      <c r="D105" s="40">
        <v>42522</v>
      </c>
      <c r="E105" s="19">
        <v>74.588999999999999</v>
      </c>
      <c r="F105" s="19" t="s">
        <v>109</v>
      </c>
      <c r="G105" s="19">
        <v>4.49</v>
      </c>
      <c r="H105" s="19">
        <v>70.099000000000004</v>
      </c>
      <c r="I105">
        <f t="shared" si="8"/>
        <v>4.5599999999999996</v>
      </c>
      <c r="J105">
        <f t="shared" si="9"/>
        <v>6.7874999999999996</v>
      </c>
      <c r="K105">
        <f t="shared" si="10"/>
        <v>67.801500000000004</v>
      </c>
      <c r="L105">
        <f t="shared" si="11"/>
        <v>70.028999999999996</v>
      </c>
      <c r="M105">
        <f t="shared" si="12"/>
        <v>2.227499999999992</v>
      </c>
      <c r="N105">
        <f t="shared" si="13"/>
        <v>64.460250000000016</v>
      </c>
      <c r="O105">
        <f t="shared" si="14"/>
        <v>73.370249999999984</v>
      </c>
      <c r="P105" t="str">
        <f t="shared" si="15"/>
        <v/>
      </c>
    </row>
    <row r="106" spans="1:16">
      <c r="A106" s="19" t="s">
        <v>25</v>
      </c>
      <c r="B106" s="19" t="s">
        <v>36</v>
      </c>
      <c r="C106" s="19" t="s">
        <v>37</v>
      </c>
      <c r="D106" s="40">
        <v>42556</v>
      </c>
      <c r="E106" s="19">
        <v>74.588999999999999</v>
      </c>
      <c r="F106" s="19" t="s">
        <v>109</v>
      </c>
      <c r="G106" s="19">
        <v>4.8499999999999996</v>
      </c>
      <c r="H106" s="19">
        <v>69.739000000000004</v>
      </c>
      <c r="I106">
        <f t="shared" si="8"/>
        <v>4.5599999999999996</v>
      </c>
      <c r="J106">
        <f t="shared" si="9"/>
        <v>6.7874999999999996</v>
      </c>
      <c r="K106">
        <f t="shared" si="10"/>
        <v>67.801500000000004</v>
      </c>
      <c r="L106">
        <f t="shared" si="11"/>
        <v>70.028999999999996</v>
      </c>
      <c r="M106">
        <f t="shared" si="12"/>
        <v>2.227499999999992</v>
      </c>
      <c r="N106">
        <f t="shared" si="13"/>
        <v>64.460250000000016</v>
      </c>
      <c r="O106">
        <f t="shared" si="14"/>
        <v>73.370249999999984</v>
      </c>
      <c r="P106" t="str">
        <f t="shared" si="15"/>
        <v/>
      </c>
    </row>
    <row r="107" spans="1:16">
      <c r="A107" s="19" t="s">
        <v>25</v>
      </c>
      <c r="B107" s="19" t="s">
        <v>36</v>
      </c>
      <c r="C107" s="19" t="s">
        <v>37</v>
      </c>
      <c r="D107" s="40">
        <v>42584</v>
      </c>
      <c r="E107" s="19">
        <v>74.588999999999999</v>
      </c>
      <c r="F107" s="19" t="s">
        <v>109</v>
      </c>
      <c r="G107" s="19">
        <v>5.24</v>
      </c>
      <c r="H107" s="19">
        <v>69.349000000000004</v>
      </c>
      <c r="I107">
        <f t="shared" si="8"/>
        <v>4.5599999999999996</v>
      </c>
      <c r="J107">
        <f t="shared" si="9"/>
        <v>6.7874999999999996</v>
      </c>
      <c r="K107">
        <f t="shared" si="10"/>
        <v>67.801500000000004</v>
      </c>
      <c r="L107">
        <f t="shared" si="11"/>
        <v>70.028999999999996</v>
      </c>
      <c r="M107">
        <f t="shared" si="12"/>
        <v>2.227499999999992</v>
      </c>
      <c r="N107">
        <f t="shared" si="13"/>
        <v>64.460250000000016</v>
      </c>
      <c r="O107">
        <f t="shared" si="14"/>
        <v>73.370249999999984</v>
      </c>
      <c r="P107" t="str">
        <f t="shared" si="15"/>
        <v/>
      </c>
    </row>
    <row r="108" spans="1:16">
      <c r="A108" s="19" t="s">
        <v>25</v>
      </c>
      <c r="B108" s="19" t="s">
        <v>36</v>
      </c>
      <c r="C108" s="19" t="s">
        <v>37</v>
      </c>
      <c r="D108" s="40">
        <v>42619</v>
      </c>
      <c r="E108" s="19">
        <v>74.588999999999999</v>
      </c>
      <c r="F108" s="19" t="s">
        <v>109</v>
      </c>
      <c r="G108" s="19">
        <v>5.45</v>
      </c>
      <c r="H108" s="19">
        <v>69.138999999999996</v>
      </c>
      <c r="I108">
        <f t="shared" si="8"/>
        <v>4.5599999999999996</v>
      </c>
      <c r="J108">
        <f t="shared" si="9"/>
        <v>6.7874999999999996</v>
      </c>
      <c r="K108">
        <f t="shared" si="10"/>
        <v>67.801500000000004</v>
      </c>
      <c r="L108">
        <f t="shared" si="11"/>
        <v>70.028999999999996</v>
      </c>
      <c r="M108">
        <f t="shared" si="12"/>
        <v>2.227499999999992</v>
      </c>
      <c r="N108">
        <f t="shared" si="13"/>
        <v>64.460250000000016</v>
      </c>
      <c r="O108">
        <f t="shared" si="14"/>
        <v>73.370249999999984</v>
      </c>
      <c r="P108" t="str">
        <f t="shared" si="15"/>
        <v/>
      </c>
    </row>
    <row r="109" spans="1:16">
      <c r="A109" s="19" t="s">
        <v>25</v>
      </c>
      <c r="B109" s="19" t="s">
        <v>36</v>
      </c>
      <c r="C109" s="19" t="s">
        <v>37</v>
      </c>
      <c r="D109" s="40">
        <v>42647</v>
      </c>
      <c r="E109" s="19">
        <v>74.588999999999999</v>
      </c>
      <c r="F109" s="19" t="s">
        <v>109</v>
      </c>
      <c r="G109" s="19">
        <v>5.64</v>
      </c>
      <c r="H109" s="19">
        <v>68.948999999999998</v>
      </c>
      <c r="I109">
        <f t="shared" si="8"/>
        <v>4.5599999999999996</v>
      </c>
      <c r="J109">
        <f t="shared" si="9"/>
        <v>6.7874999999999996</v>
      </c>
      <c r="K109">
        <f t="shared" si="10"/>
        <v>67.801500000000004</v>
      </c>
      <c r="L109">
        <f t="shared" si="11"/>
        <v>70.028999999999996</v>
      </c>
      <c r="M109">
        <f t="shared" si="12"/>
        <v>2.227499999999992</v>
      </c>
      <c r="N109">
        <f t="shared" si="13"/>
        <v>64.460250000000016</v>
      </c>
      <c r="O109">
        <f t="shared" si="14"/>
        <v>73.370249999999984</v>
      </c>
      <c r="P109" t="str">
        <f t="shared" si="15"/>
        <v/>
      </c>
    </row>
    <row r="110" spans="1:16">
      <c r="A110" s="19" t="s">
        <v>25</v>
      </c>
      <c r="B110" s="19" t="s">
        <v>36</v>
      </c>
      <c r="C110" s="19" t="s">
        <v>37</v>
      </c>
      <c r="D110" s="40">
        <v>42677</v>
      </c>
      <c r="E110" s="19">
        <v>74.588999999999999</v>
      </c>
      <c r="F110" s="19" t="s">
        <v>109</v>
      </c>
      <c r="G110" s="19">
        <v>5.75</v>
      </c>
      <c r="H110" s="19">
        <v>68.838999999999999</v>
      </c>
      <c r="I110">
        <f t="shared" si="8"/>
        <v>4.5599999999999996</v>
      </c>
      <c r="J110">
        <f t="shared" si="9"/>
        <v>6.7874999999999996</v>
      </c>
      <c r="K110">
        <f t="shared" si="10"/>
        <v>67.801500000000004</v>
      </c>
      <c r="L110">
        <f t="shared" si="11"/>
        <v>70.028999999999996</v>
      </c>
      <c r="M110">
        <f t="shared" si="12"/>
        <v>2.227499999999992</v>
      </c>
      <c r="N110">
        <f t="shared" si="13"/>
        <v>64.460250000000016</v>
      </c>
      <c r="O110">
        <f t="shared" si="14"/>
        <v>73.370249999999984</v>
      </c>
      <c r="P110" t="str">
        <f t="shared" si="15"/>
        <v/>
      </c>
    </row>
    <row r="111" spans="1:16">
      <c r="A111" s="19" t="s">
        <v>25</v>
      </c>
      <c r="B111" s="19" t="s">
        <v>36</v>
      </c>
      <c r="C111" s="19" t="s">
        <v>37</v>
      </c>
      <c r="D111" s="40">
        <v>42710</v>
      </c>
      <c r="E111" s="19">
        <v>74.588999999999999</v>
      </c>
      <c r="F111" s="19" t="s">
        <v>109</v>
      </c>
      <c r="G111" s="19">
        <v>5.78</v>
      </c>
      <c r="H111" s="19">
        <v>68.808999999999997</v>
      </c>
      <c r="I111">
        <f t="shared" si="8"/>
        <v>4.5599999999999996</v>
      </c>
      <c r="J111">
        <f t="shared" si="9"/>
        <v>6.7874999999999996</v>
      </c>
      <c r="K111">
        <f t="shared" si="10"/>
        <v>67.801500000000004</v>
      </c>
      <c r="L111">
        <f t="shared" si="11"/>
        <v>70.028999999999996</v>
      </c>
      <c r="M111">
        <f t="shared" si="12"/>
        <v>2.227499999999992</v>
      </c>
      <c r="N111">
        <f t="shared" si="13"/>
        <v>64.460250000000016</v>
      </c>
      <c r="O111">
        <f t="shared" si="14"/>
        <v>73.370249999999984</v>
      </c>
      <c r="P111" t="str">
        <f t="shared" si="15"/>
        <v/>
      </c>
    </row>
    <row r="112" spans="1:16">
      <c r="A112" s="19" t="s">
        <v>25</v>
      </c>
      <c r="B112" s="19" t="s">
        <v>36</v>
      </c>
      <c r="C112" s="19" t="s">
        <v>37</v>
      </c>
      <c r="D112" s="40">
        <v>42739</v>
      </c>
      <c r="E112" s="19">
        <v>74.588999999999999</v>
      </c>
      <c r="F112" s="19" t="s">
        <v>109</v>
      </c>
      <c r="G112" s="19">
        <v>5.79</v>
      </c>
      <c r="H112" s="19">
        <v>68.799000000000007</v>
      </c>
      <c r="I112">
        <f t="shared" si="8"/>
        <v>4.5599999999999996</v>
      </c>
      <c r="J112">
        <f t="shared" si="9"/>
        <v>6.7874999999999996</v>
      </c>
      <c r="K112">
        <f t="shared" si="10"/>
        <v>67.801500000000004</v>
      </c>
      <c r="L112">
        <f t="shared" si="11"/>
        <v>70.028999999999996</v>
      </c>
      <c r="M112">
        <f t="shared" si="12"/>
        <v>2.227499999999992</v>
      </c>
      <c r="N112">
        <f t="shared" si="13"/>
        <v>64.460250000000016</v>
      </c>
      <c r="O112">
        <f t="shared" si="14"/>
        <v>73.370249999999984</v>
      </c>
      <c r="P112" t="str">
        <f t="shared" si="15"/>
        <v/>
      </c>
    </row>
    <row r="113" spans="1:16">
      <c r="A113" s="19" t="s">
        <v>25</v>
      </c>
      <c r="B113" s="19" t="s">
        <v>36</v>
      </c>
      <c r="C113" s="19" t="s">
        <v>37</v>
      </c>
      <c r="D113" s="40">
        <v>42767</v>
      </c>
      <c r="E113" s="19">
        <v>74.588999999999999</v>
      </c>
      <c r="F113" s="19" t="s">
        <v>109</v>
      </c>
      <c r="G113" s="19">
        <v>5.88</v>
      </c>
      <c r="H113" s="19">
        <v>68.709000000000003</v>
      </c>
      <c r="I113">
        <f t="shared" si="8"/>
        <v>4.5599999999999996</v>
      </c>
      <c r="J113">
        <f t="shared" si="9"/>
        <v>6.7874999999999996</v>
      </c>
      <c r="K113">
        <f t="shared" si="10"/>
        <v>67.801500000000004</v>
      </c>
      <c r="L113">
        <f t="shared" si="11"/>
        <v>70.028999999999996</v>
      </c>
      <c r="M113">
        <f t="shared" si="12"/>
        <v>2.227499999999992</v>
      </c>
      <c r="N113">
        <f t="shared" si="13"/>
        <v>64.460250000000016</v>
      </c>
      <c r="O113">
        <f t="shared" si="14"/>
        <v>73.370249999999984</v>
      </c>
      <c r="P113" t="str">
        <f t="shared" si="15"/>
        <v/>
      </c>
    </row>
    <row r="114" spans="1:16">
      <c r="A114" s="19" t="s">
        <v>25</v>
      </c>
      <c r="B114" s="19" t="s">
        <v>36</v>
      </c>
      <c r="C114" s="19" t="s">
        <v>37</v>
      </c>
      <c r="D114" s="40">
        <v>42795</v>
      </c>
      <c r="E114" s="19">
        <v>74.588999999999999</v>
      </c>
      <c r="F114" s="19" t="s">
        <v>109</v>
      </c>
      <c r="G114" s="19">
        <v>5.8</v>
      </c>
      <c r="H114" s="19">
        <v>68.789000000000001</v>
      </c>
      <c r="I114">
        <f t="shared" si="8"/>
        <v>4.5599999999999996</v>
      </c>
      <c r="J114">
        <f t="shared" si="9"/>
        <v>6.7874999999999996</v>
      </c>
      <c r="K114">
        <f t="shared" si="10"/>
        <v>67.801500000000004</v>
      </c>
      <c r="L114">
        <f t="shared" si="11"/>
        <v>70.028999999999996</v>
      </c>
      <c r="M114">
        <f t="shared" si="12"/>
        <v>2.227499999999992</v>
      </c>
      <c r="N114">
        <f t="shared" si="13"/>
        <v>64.460250000000016</v>
      </c>
      <c r="O114">
        <f t="shared" si="14"/>
        <v>73.370249999999984</v>
      </c>
      <c r="P114" t="str">
        <f t="shared" si="15"/>
        <v/>
      </c>
    </row>
    <row r="115" spans="1:16">
      <c r="A115" s="19" t="s">
        <v>25</v>
      </c>
      <c r="B115" s="19" t="s">
        <v>36</v>
      </c>
      <c r="C115" s="19" t="s">
        <v>37</v>
      </c>
      <c r="D115" s="40">
        <v>42829</v>
      </c>
      <c r="E115" s="19">
        <v>74.588999999999999</v>
      </c>
      <c r="F115" s="19" t="s">
        <v>109</v>
      </c>
      <c r="G115" s="19">
        <v>5.9</v>
      </c>
      <c r="H115" s="19">
        <v>68.688999999999993</v>
      </c>
      <c r="I115">
        <f t="shared" si="8"/>
        <v>4.5599999999999996</v>
      </c>
      <c r="J115">
        <f t="shared" si="9"/>
        <v>6.7874999999999996</v>
      </c>
      <c r="K115">
        <f t="shared" si="10"/>
        <v>67.801500000000004</v>
      </c>
      <c r="L115">
        <f t="shared" si="11"/>
        <v>70.028999999999996</v>
      </c>
      <c r="M115">
        <f t="shared" si="12"/>
        <v>2.227499999999992</v>
      </c>
      <c r="N115">
        <f t="shared" si="13"/>
        <v>64.460250000000016</v>
      </c>
      <c r="O115">
        <f t="shared" si="14"/>
        <v>73.370249999999984</v>
      </c>
      <c r="P115" t="str">
        <f t="shared" si="15"/>
        <v/>
      </c>
    </row>
    <row r="116" spans="1:16">
      <c r="A116" s="19" t="s">
        <v>25</v>
      </c>
      <c r="B116" s="19" t="s">
        <v>36</v>
      </c>
      <c r="C116" s="19" t="s">
        <v>37</v>
      </c>
      <c r="D116" s="40">
        <v>42859</v>
      </c>
      <c r="E116" s="19">
        <v>74.588999999999999</v>
      </c>
      <c r="F116" s="19" t="s">
        <v>109</v>
      </c>
      <c r="G116" s="19">
        <v>5.93</v>
      </c>
      <c r="H116" s="19">
        <v>68.659000000000006</v>
      </c>
      <c r="I116">
        <f t="shared" si="8"/>
        <v>4.5599999999999996</v>
      </c>
      <c r="J116">
        <f t="shared" si="9"/>
        <v>6.7874999999999996</v>
      </c>
      <c r="K116">
        <f t="shared" si="10"/>
        <v>67.801500000000004</v>
      </c>
      <c r="L116">
        <f t="shared" si="11"/>
        <v>70.028999999999996</v>
      </c>
      <c r="M116">
        <f t="shared" si="12"/>
        <v>2.227499999999992</v>
      </c>
      <c r="N116">
        <f t="shared" si="13"/>
        <v>64.460250000000016</v>
      </c>
      <c r="O116">
        <f t="shared" si="14"/>
        <v>73.370249999999984</v>
      </c>
      <c r="P116" t="str">
        <f t="shared" si="15"/>
        <v/>
      </c>
    </row>
    <row r="117" spans="1:16">
      <c r="A117" s="19" t="s">
        <v>25</v>
      </c>
      <c r="B117" s="19" t="s">
        <v>36</v>
      </c>
      <c r="C117" s="19" t="s">
        <v>37</v>
      </c>
      <c r="D117" s="40">
        <v>42887</v>
      </c>
      <c r="E117" s="19">
        <v>74.588999999999999</v>
      </c>
      <c r="F117" s="19" t="s">
        <v>109</v>
      </c>
      <c r="G117" s="19">
        <v>5.93</v>
      </c>
      <c r="H117" s="19">
        <v>68.659000000000006</v>
      </c>
      <c r="I117">
        <f t="shared" si="8"/>
        <v>4.5599999999999996</v>
      </c>
      <c r="J117">
        <f t="shared" si="9"/>
        <v>6.7874999999999996</v>
      </c>
      <c r="K117">
        <f t="shared" si="10"/>
        <v>67.801500000000004</v>
      </c>
      <c r="L117">
        <f t="shared" si="11"/>
        <v>70.028999999999996</v>
      </c>
      <c r="M117">
        <f t="shared" si="12"/>
        <v>2.227499999999992</v>
      </c>
      <c r="N117">
        <f t="shared" si="13"/>
        <v>64.460250000000016</v>
      </c>
      <c r="O117">
        <f t="shared" si="14"/>
        <v>73.370249999999984</v>
      </c>
      <c r="P117" t="str">
        <f t="shared" si="15"/>
        <v/>
      </c>
    </row>
    <row r="118" spans="1:16">
      <c r="A118" s="19" t="s">
        <v>25</v>
      </c>
      <c r="B118" s="19" t="s">
        <v>36</v>
      </c>
      <c r="C118" s="19" t="s">
        <v>37</v>
      </c>
      <c r="D118" s="40">
        <v>42920</v>
      </c>
      <c r="E118" s="19">
        <v>74.588999999999999</v>
      </c>
      <c r="F118" s="19" t="s">
        <v>109</v>
      </c>
      <c r="G118" s="19">
        <v>6.28</v>
      </c>
      <c r="H118" s="19">
        <v>68.308999999999997</v>
      </c>
      <c r="I118">
        <f t="shared" si="8"/>
        <v>4.5599999999999996</v>
      </c>
      <c r="J118">
        <f t="shared" si="9"/>
        <v>6.7874999999999996</v>
      </c>
      <c r="K118">
        <f t="shared" si="10"/>
        <v>67.801500000000004</v>
      </c>
      <c r="L118">
        <f t="shared" si="11"/>
        <v>70.028999999999996</v>
      </c>
      <c r="M118">
        <f t="shared" si="12"/>
        <v>2.227499999999992</v>
      </c>
      <c r="N118">
        <f t="shared" si="13"/>
        <v>64.460250000000016</v>
      </c>
      <c r="O118">
        <f t="shared" si="14"/>
        <v>73.370249999999984</v>
      </c>
      <c r="P118" t="str">
        <f t="shared" si="15"/>
        <v/>
      </c>
    </row>
    <row r="119" spans="1:16">
      <c r="A119" s="19" t="s">
        <v>25</v>
      </c>
      <c r="B119" s="19" t="s">
        <v>36</v>
      </c>
      <c r="C119" s="19" t="s">
        <v>37</v>
      </c>
      <c r="D119" s="40">
        <v>42948</v>
      </c>
      <c r="E119" s="19">
        <v>74.588999999999999</v>
      </c>
      <c r="F119" s="19" t="s">
        <v>109</v>
      </c>
      <c r="G119" s="19">
        <v>6.58</v>
      </c>
      <c r="H119" s="19">
        <v>68.009</v>
      </c>
      <c r="I119">
        <f t="shared" si="8"/>
        <v>4.5599999999999996</v>
      </c>
      <c r="J119">
        <f t="shared" si="9"/>
        <v>6.7874999999999996</v>
      </c>
      <c r="K119">
        <f t="shared" si="10"/>
        <v>67.801500000000004</v>
      </c>
      <c r="L119">
        <f t="shared" si="11"/>
        <v>70.028999999999996</v>
      </c>
      <c r="M119">
        <f t="shared" si="12"/>
        <v>2.227499999999992</v>
      </c>
      <c r="N119">
        <f t="shared" si="13"/>
        <v>64.460250000000016</v>
      </c>
      <c r="O119">
        <f t="shared" si="14"/>
        <v>73.370249999999984</v>
      </c>
      <c r="P119" t="str">
        <f t="shared" si="15"/>
        <v/>
      </c>
    </row>
    <row r="120" spans="1:16">
      <c r="A120" s="19" t="s">
        <v>25</v>
      </c>
      <c r="B120" s="19" t="s">
        <v>36</v>
      </c>
      <c r="C120" s="19" t="s">
        <v>37</v>
      </c>
      <c r="D120" s="40">
        <v>42984</v>
      </c>
      <c r="E120" s="19">
        <v>74.588999999999999</v>
      </c>
      <c r="F120" s="19" t="s">
        <v>109</v>
      </c>
      <c r="G120" s="19">
        <v>6.75</v>
      </c>
      <c r="H120" s="19">
        <v>67.838999999999999</v>
      </c>
      <c r="I120">
        <f t="shared" si="8"/>
        <v>4.5599999999999996</v>
      </c>
      <c r="J120">
        <f t="shared" si="9"/>
        <v>6.7874999999999996</v>
      </c>
      <c r="K120">
        <f t="shared" si="10"/>
        <v>67.801500000000004</v>
      </c>
      <c r="L120">
        <f t="shared" si="11"/>
        <v>70.028999999999996</v>
      </c>
      <c r="M120">
        <f t="shared" si="12"/>
        <v>2.227499999999992</v>
      </c>
      <c r="N120">
        <f t="shared" si="13"/>
        <v>64.460250000000016</v>
      </c>
      <c r="O120">
        <f t="shared" si="14"/>
        <v>73.370249999999984</v>
      </c>
      <c r="P120" t="str">
        <f t="shared" si="15"/>
        <v/>
      </c>
    </row>
    <row r="121" spans="1:16">
      <c r="A121" s="19" t="s">
        <v>25</v>
      </c>
      <c r="B121" s="19" t="s">
        <v>36</v>
      </c>
      <c r="C121" s="19" t="s">
        <v>37</v>
      </c>
      <c r="D121" s="40">
        <v>43011</v>
      </c>
      <c r="E121" s="19">
        <v>74.588999999999999</v>
      </c>
      <c r="F121" s="19" t="s">
        <v>109</v>
      </c>
      <c r="G121" s="19">
        <v>6.89</v>
      </c>
      <c r="H121" s="19">
        <v>67.698999999999998</v>
      </c>
      <c r="I121">
        <f t="shared" si="8"/>
        <v>4.5599999999999996</v>
      </c>
      <c r="J121">
        <f t="shared" si="9"/>
        <v>6.7874999999999996</v>
      </c>
      <c r="K121">
        <f t="shared" si="10"/>
        <v>67.801500000000004</v>
      </c>
      <c r="L121">
        <f t="shared" si="11"/>
        <v>70.028999999999996</v>
      </c>
      <c r="M121">
        <f t="shared" si="12"/>
        <v>2.227499999999992</v>
      </c>
      <c r="N121">
        <f t="shared" si="13"/>
        <v>64.460250000000016</v>
      </c>
      <c r="O121">
        <f t="shared" si="14"/>
        <v>73.370249999999984</v>
      </c>
      <c r="P121" t="str">
        <f t="shared" si="15"/>
        <v/>
      </c>
    </row>
    <row r="122" spans="1:16">
      <c r="A122" s="19" t="s">
        <v>25</v>
      </c>
      <c r="B122" s="19" t="s">
        <v>36</v>
      </c>
      <c r="C122" s="19" t="s">
        <v>37</v>
      </c>
      <c r="D122" s="40">
        <v>43047</v>
      </c>
      <c r="E122" s="19">
        <v>74.588999999999999</v>
      </c>
      <c r="F122" s="19" t="s">
        <v>109</v>
      </c>
      <c r="G122" s="19">
        <v>7.03</v>
      </c>
      <c r="H122" s="19">
        <v>67.558999999999997</v>
      </c>
      <c r="I122">
        <f t="shared" si="8"/>
        <v>4.5599999999999996</v>
      </c>
      <c r="J122">
        <f t="shared" si="9"/>
        <v>6.7874999999999996</v>
      </c>
      <c r="K122">
        <f t="shared" si="10"/>
        <v>67.801500000000004</v>
      </c>
      <c r="L122">
        <f t="shared" si="11"/>
        <v>70.028999999999996</v>
      </c>
      <c r="M122">
        <f t="shared" si="12"/>
        <v>2.227499999999992</v>
      </c>
      <c r="N122">
        <f t="shared" si="13"/>
        <v>64.460250000000016</v>
      </c>
      <c r="O122">
        <f t="shared" si="14"/>
        <v>73.370249999999984</v>
      </c>
      <c r="P122" t="str">
        <f t="shared" si="15"/>
        <v/>
      </c>
    </row>
    <row r="123" spans="1:16">
      <c r="A123" s="19" t="s">
        <v>25</v>
      </c>
      <c r="B123" s="19" t="s">
        <v>36</v>
      </c>
      <c r="C123" s="19" t="s">
        <v>37</v>
      </c>
      <c r="D123" s="40">
        <v>43074</v>
      </c>
      <c r="E123" s="19">
        <v>74.588999999999999</v>
      </c>
      <c r="F123" s="19" t="s">
        <v>109</v>
      </c>
      <c r="G123" s="19">
        <v>6.95</v>
      </c>
      <c r="H123" s="19">
        <v>67.638999999999996</v>
      </c>
      <c r="I123">
        <f t="shared" si="8"/>
        <v>4.5599999999999996</v>
      </c>
      <c r="J123">
        <f t="shared" si="9"/>
        <v>6.7874999999999996</v>
      </c>
      <c r="K123">
        <f t="shared" si="10"/>
        <v>67.801500000000004</v>
      </c>
      <c r="L123">
        <f t="shared" si="11"/>
        <v>70.028999999999996</v>
      </c>
      <c r="M123">
        <f t="shared" si="12"/>
        <v>2.227499999999992</v>
      </c>
      <c r="N123">
        <f t="shared" si="13"/>
        <v>64.460250000000016</v>
      </c>
      <c r="O123">
        <f t="shared" si="14"/>
        <v>73.370249999999984</v>
      </c>
      <c r="P123" t="str">
        <f t="shared" si="15"/>
        <v/>
      </c>
    </row>
    <row r="124" spans="1:16">
      <c r="A124" s="19" t="s">
        <v>25</v>
      </c>
      <c r="B124" s="19" t="s">
        <v>36</v>
      </c>
      <c r="C124" s="19" t="s">
        <v>37</v>
      </c>
      <c r="D124" s="40">
        <v>43109</v>
      </c>
      <c r="E124" s="19">
        <v>74.588999999999999</v>
      </c>
      <c r="F124" s="19" t="s">
        <v>109</v>
      </c>
      <c r="G124" s="19">
        <v>7.21</v>
      </c>
      <c r="H124" s="19">
        <v>67.379000000000005</v>
      </c>
      <c r="I124">
        <f t="shared" si="8"/>
        <v>4.5599999999999996</v>
      </c>
      <c r="J124">
        <f t="shared" si="9"/>
        <v>6.7874999999999996</v>
      </c>
      <c r="K124">
        <f t="shared" si="10"/>
        <v>67.801500000000004</v>
      </c>
      <c r="L124">
        <f t="shared" si="11"/>
        <v>70.028999999999996</v>
      </c>
      <c r="M124">
        <f t="shared" si="12"/>
        <v>2.227499999999992</v>
      </c>
      <c r="N124">
        <f t="shared" si="13"/>
        <v>64.460250000000016</v>
      </c>
      <c r="O124">
        <f t="shared" si="14"/>
        <v>73.370249999999984</v>
      </c>
      <c r="P124" t="str">
        <f t="shared" si="15"/>
        <v/>
      </c>
    </row>
    <row r="125" spans="1:16">
      <c r="A125" s="19" t="s">
        <v>25</v>
      </c>
      <c r="B125" s="19" t="s">
        <v>36</v>
      </c>
      <c r="C125" s="19" t="s">
        <v>37</v>
      </c>
      <c r="D125" s="40">
        <v>43132</v>
      </c>
      <c r="E125" s="19">
        <v>74.588999999999999</v>
      </c>
      <c r="F125" s="19" t="s">
        <v>109</v>
      </c>
      <c r="G125" s="19">
        <v>6.93</v>
      </c>
      <c r="H125" s="19">
        <v>67.659000000000006</v>
      </c>
      <c r="I125">
        <f t="shared" si="8"/>
        <v>4.5599999999999996</v>
      </c>
      <c r="J125">
        <f t="shared" si="9"/>
        <v>6.7874999999999996</v>
      </c>
      <c r="K125">
        <f t="shared" si="10"/>
        <v>67.801500000000004</v>
      </c>
      <c r="L125">
        <f t="shared" si="11"/>
        <v>70.028999999999996</v>
      </c>
      <c r="M125">
        <f t="shared" si="12"/>
        <v>2.227499999999992</v>
      </c>
      <c r="N125">
        <f t="shared" si="13"/>
        <v>64.460250000000016</v>
      </c>
      <c r="O125">
        <f t="shared" si="14"/>
        <v>73.370249999999984</v>
      </c>
      <c r="P125" t="str">
        <f t="shared" si="15"/>
        <v/>
      </c>
    </row>
    <row r="126" spans="1:16">
      <c r="A126" s="19" t="s">
        <v>25</v>
      </c>
      <c r="B126" s="19" t="s">
        <v>36</v>
      </c>
      <c r="C126" s="19" t="s">
        <v>37</v>
      </c>
      <c r="D126" s="40">
        <v>43160</v>
      </c>
      <c r="E126" s="19">
        <v>74.588999999999999</v>
      </c>
      <c r="F126" s="19" t="s">
        <v>109</v>
      </c>
      <c r="G126" s="19">
        <v>7.18</v>
      </c>
      <c r="H126" s="19">
        <v>67.409000000000006</v>
      </c>
      <c r="I126">
        <f t="shared" si="8"/>
        <v>4.5599999999999996</v>
      </c>
      <c r="J126">
        <f t="shared" si="9"/>
        <v>6.7874999999999996</v>
      </c>
      <c r="K126">
        <f t="shared" si="10"/>
        <v>67.801500000000004</v>
      </c>
      <c r="L126">
        <f t="shared" si="11"/>
        <v>70.028999999999996</v>
      </c>
      <c r="M126">
        <f t="shared" si="12"/>
        <v>2.227499999999992</v>
      </c>
      <c r="N126">
        <f t="shared" si="13"/>
        <v>64.460250000000016</v>
      </c>
      <c r="O126">
        <f t="shared" si="14"/>
        <v>73.370249999999984</v>
      </c>
      <c r="P126" t="str">
        <f t="shared" si="15"/>
        <v/>
      </c>
    </row>
    <row r="127" spans="1:16">
      <c r="A127" s="19" t="s">
        <v>25</v>
      </c>
      <c r="B127" s="19" t="s">
        <v>36</v>
      </c>
      <c r="C127" s="19" t="s">
        <v>37</v>
      </c>
      <c r="D127" s="40">
        <v>43191</v>
      </c>
      <c r="E127" s="19">
        <v>74.588999999999999</v>
      </c>
      <c r="F127" s="19" t="s">
        <v>109</v>
      </c>
      <c r="G127" s="19">
        <v>7.02</v>
      </c>
      <c r="H127" s="19">
        <v>67.569000000000003</v>
      </c>
      <c r="I127">
        <f t="shared" si="8"/>
        <v>4.5599999999999996</v>
      </c>
      <c r="J127">
        <f t="shared" si="9"/>
        <v>6.7874999999999996</v>
      </c>
      <c r="K127">
        <f t="shared" si="10"/>
        <v>67.801500000000004</v>
      </c>
      <c r="L127">
        <f t="shared" si="11"/>
        <v>70.028999999999996</v>
      </c>
      <c r="M127">
        <f t="shared" si="12"/>
        <v>2.227499999999992</v>
      </c>
      <c r="N127">
        <f t="shared" si="13"/>
        <v>64.460250000000016</v>
      </c>
      <c r="O127">
        <f t="shared" si="14"/>
        <v>73.370249999999984</v>
      </c>
      <c r="P127" t="str">
        <f t="shared" si="15"/>
        <v/>
      </c>
    </row>
    <row r="128" spans="1:16">
      <c r="A128" s="19" t="s">
        <v>25</v>
      </c>
      <c r="B128" s="19" t="s">
        <v>36</v>
      </c>
      <c r="C128" s="19" t="s">
        <v>37</v>
      </c>
      <c r="D128" s="40">
        <v>43223</v>
      </c>
      <c r="E128" s="19">
        <v>74.588999999999999</v>
      </c>
      <c r="F128" s="19" t="s">
        <v>109</v>
      </c>
      <c r="G128" s="19">
        <v>6.77</v>
      </c>
      <c r="H128" s="19">
        <v>67.819000000000003</v>
      </c>
      <c r="I128">
        <f t="shared" si="8"/>
        <v>4.5599999999999996</v>
      </c>
      <c r="J128">
        <f t="shared" si="9"/>
        <v>6.7874999999999996</v>
      </c>
      <c r="K128">
        <f t="shared" si="10"/>
        <v>67.801500000000004</v>
      </c>
      <c r="L128">
        <f t="shared" si="11"/>
        <v>70.028999999999996</v>
      </c>
      <c r="M128">
        <f t="shared" si="12"/>
        <v>2.227499999999992</v>
      </c>
      <c r="N128">
        <f t="shared" si="13"/>
        <v>64.460250000000016</v>
      </c>
      <c r="O128">
        <f t="shared" si="14"/>
        <v>73.370249999999984</v>
      </c>
      <c r="P128" t="str">
        <f t="shared" si="15"/>
        <v/>
      </c>
    </row>
    <row r="129" spans="1:16">
      <c r="A129" s="19" t="s">
        <v>25</v>
      </c>
      <c r="B129" s="19" t="s">
        <v>36</v>
      </c>
      <c r="C129" s="19" t="s">
        <v>37</v>
      </c>
      <c r="D129" s="40">
        <v>43252</v>
      </c>
      <c r="E129" s="19">
        <v>74.588999999999999</v>
      </c>
      <c r="F129" s="19" t="s">
        <v>109</v>
      </c>
      <c r="G129" s="19">
        <v>6.59</v>
      </c>
      <c r="H129" s="19">
        <v>67.998999999999995</v>
      </c>
      <c r="I129">
        <f t="shared" si="8"/>
        <v>4.5599999999999996</v>
      </c>
      <c r="J129">
        <f t="shared" si="9"/>
        <v>6.7874999999999996</v>
      </c>
      <c r="K129">
        <f t="shared" si="10"/>
        <v>67.801500000000004</v>
      </c>
      <c r="L129">
        <f t="shared" si="11"/>
        <v>70.028999999999996</v>
      </c>
      <c r="M129">
        <f t="shared" si="12"/>
        <v>2.227499999999992</v>
      </c>
      <c r="N129">
        <f t="shared" si="13"/>
        <v>64.460250000000016</v>
      </c>
      <c r="O129">
        <f t="shared" si="14"/>
        <v>73.370249999999984</v>
      </c>
      <c r="P129" t="str">
        <f t="shared" si="15"/>
        <v/>
      </c>
    </row>
    <row r="130" spans="1:16">
      <c r="A130" s="19" t="s">
        <v>25</v>
      </c>
      <c r="B130" s="19" t="s">
        <v>36</v>
      </c>
      <c r="C130" s="19" t="s">
        <v>37</v>
      </c>
      <c r="D130" s="40">
        <v>43286</v>
      </c>
      <c r="E130" s="19">
        <v>74.588999999999999</v>
      </c>
      <c r="F130" s="19" t="s">
        <v>109</v>
      </c>
      <c r="G130" s="19">
        <v>6.75</v>
      </c>
      <c r="H130" s="19">
        <v>67.838999999999999</v>
      </c>
      <c r="I130">
        <f t="shared" si="8"/>
        <v>4.5599999999999996</v>
      </c>
      <c r="J130">
        <f t="shared" si="9"/>
        <v>6.7874999999999996</v>
      </c>
      <c r="K130">
        <f t="shared" si="10"/>
        <v>67.801500000000004</v>
      </c>
      <c r="L130">
        <f t="shared" si="11"/>
        <v>70.028999999999996</v>
      </c>
      <c r="M130">
        <f t="shared" si="12"/>
        <v>2.227499999999992</v>
      </c>
      <c r="N130">
        <f t="shared" si="13"/>
        <v>64.460250000000016</v>
      </c>
      <c r="O130">
        <f t="shared" si="14"/>
        <v>73.370249999999984</v>
      </c>
      <c r="P130" t="str">
        <f t="shared" si="15"/>
        <v/>
      </c>
    </row>
    <row r="131" spans="1:16">
      <c r="A131" s="19" t="s">
        <v>25</v>
      </c>
      <c r="B131" s="19" t="s">
        <v>36</v>
      </c>
      <c r="C131" s="19" t="s">
        <v>37</v>
      </c>
      <c r="D131" s="40">
        <v>43313</v>
      </c>
      <c r="E131" s="19">
        <v>74.588999999999999</v>
      </c>
      <c r="F131" s="19" t="s">
        <v>109</v>
      </c>
      <c r="G131" s="19">
        <v>6.62</v>
      </c>
      <c r="H131" s="19">
        <v>67.968999999999994</v>
      </c>
      <c r="I131">
        <f t="shared" ref="I131:I194" si="16">VLOOKUP($C131,$V$1:$Z$42,2,FALSE)</f>
        <v>4.5599999999999996</v>
      </c>
      <c r="J131">
        <f t="shared" ref="J131:J194" si="17">VLOOKUP($C131,$V$1:$Z$42,3,FALSE)</f>
        <v>6.7874999999999996</v>
      </c>
      <c r="K131">
        <f t="shared" ref="K131:K194" si="18">VLOOKUP($C131,$V$1:$Z$42,4,FALSE)</f>
        <v>67.801500000000004</v>
      </c>
      <c r="L131">
        <f t="shared" ref="L131:L194" si="19">VLOOKUP($C131,$V$1:$Z$42,5,FALSE)</f>
        <v>70.028999999999996</v>
      </c>
      <c r="M131">
        <f t="shared" ref="M131:M194" si="20">L131-K131</f>
        <v>2.227499999999992</v>
      </c>
      <c r="N131">
        <f t="shared" ref="N131:N194" si="21">K131-M131*1.5</f>
        <v>64.460250000000016</v>
      </c>
      <c r="O131">
        <f t="shared" ref="O131:O194" si="22">L131+M131*1.5</f>
        <v>73.370249999999984</v>
      </c>
      <c r="P131" t="str">
        <f t="shared" ref="P131:P194" si="23">IF(OR(H131&lt;N131,H131&gt;O131), "OUTLIER", "")</f>
        <v/>
      </c>
    </row>
    <row r="132" spans="1:16">
      <c r="A132" s="19" t="s">
        <v>25</v>
      </c>
      <c r="B132" s="19" t="s">
        <v>36</v>
      </c>
      <c r="C132" s="19" t="s">
        <v>37</v>
      </c>
      <c r="D132" s="40">
        <v>43347</v>
      </c>
      <c r="E132" s="19">
        <v>74.588999999999999</v>
      </c>
      <c r="F132" s="19" t="s">
        <v>109</v>
      </c>
      <c r="G132" s="19">
        <v>6.72</v>
      </c>
      <c r="H132" s="19">
        <v>67.869</v>
      </c>
      <c r="I132">
        <f t="shared" si="16"/>
        <v>4.5599999999999996</v>
      </c>
      <c r="J132">
        <f t="shared" si="17"/>
        <v>6.7874999999999996</v>
      </c>
      <c r="K132">
        <f t="shared" si="18"/>
        <v>67.801500000000004</v>
      </c>
      <c r="L132">
        <f t="shared" si="19"/>
        <v>70.028999999999996</v>
      </c>
      <c r="M132">
        <f t="shared" si="20"/>
        <v>2.227499999999992</v>
      </c>
      <c r="N132">
        <f t="shared" si="21"/>
        <v>64.460250000000016</v>
      </c>
      <c r="O132">
        <f t="shared" si="22"/>
        <v>73.370249999999984</v>
      </c>
      <c r="P132" t="str">
        <f t="shared" si="23"/>
        <v/>
      </c>
    </row>
    <row r="133" spans="1:16">
      <c r="A133" s="19" t="s">
        <v>25</v>
      </c>
      <c r="B133" s="19" t="s">
        <v>36</v>
      </c>
      <c r="C133" s="19" t="s">
        <v>37</v>
      </c>
      <c r="D133" s="40">
        <v>43377</v>
      </c>
      <c r="E133" s="19">
        <v>74.588999999999999</v>
      </c>
      <c r="F133" s="19" t="s">
        <v>109</v>
      </c>
      <c r="G133" s="19">
        <v>6.78</v>
      </c>
      <c r="H133" s="19">
        <v>67.808999999999997</v>
      </c>
      <c r="I133">
        <f t="shared" si="16"/>
        <v>4.5599999999999996</v>
      </c>
      <c r="J133">
        <f t="shared" si="17"/>
        <v>6.7874999999999996</v>
      </c>
      <c r="K133">
        <f t="shared" si="18"/>
        <v>67.801500000000004</v>
      </c>
      <c r="L133">
        <f t="shared" si="19"/>
        <v>70.028999999999996</v>
      </c>
      <c r="M133">
        <f t="shared" si="20"/>
        <v>2.227499999999992</v>
      </c>
      <c r="N133">
        <f t="shared" si="21"/>
        <v>64.460250000000016</v>
      </c>
      <c r="O133">
        <f t="shared" si="22"/>
        <v>73.370249999999984</v>
      </c>
      <c r="P133" t="str">
        <f t="shared" si="23"/>
        <v/>
      </c>
    </row>
    <row r="134" spans="1:16">
      <c r="A134" s="19" t="s">
        <v>25</v>
      </c>
      <c r="B134" s="19" t="s">
        <v>36</v>
      </c>
      <c r="C134" s="19" t="s">
        <v>37</v>
      </c>
      <c r="D134" s="40">
        <v>43405</v>
      </c>
      <c r="E134" s="19">
        <v>74.588999999999999</v>
      </c>
      <c r="F134" s="19" t="s">
        <v>109</v>
      </c>
      <c r="G134" s="19">
        <v>6.87</v>
      </c>
      <c r="H134" s="19">
        <v>67.718999999999994</v>
      </c>
      <c r="I134">
        <f t="shared" si="16"/>
        <v>4.5599999999999996</v>
      </c>
      <c r="J134">
        <f t="shared" si="17"/>
        <v>6.7874999999999996</v>
      </c>
      <c r="K134">
        <f t="shared" si="18"/>
        <v>67.801500000000004</v>
      </c>
      <c r="L134">
        <f t="shared" si="19"/>
        <v>70.028999999999996</v>
      </c>
      <c r="M134">
        <f t="shared" si="20"/>
        <v>2.227499999999992</v>
      </c>
      <c r="N134">
        <f t="shared" si="21"/>
        <v>64.460250000000016</v>
      </c>
      <c r="O134">
        <f t="shared" si="22"/>
        <v>73.370249999999984</v>
      </c>
      <c r="P134" t="str">
        <f t="shared" si="23"/>
        <v/>
      </c>
    </row>
    <row r="135" spans="1:16">
      <c r="A135" s="19" t="s">
        <v>25</v>
      </c>
      <c r="B135" s="19" t="s">
        <v>36</v>
      </c>
      <c r="C135" s="19" t="s">
        <v>37</v>
      </c>
      <c r="D135" s="40">
        <v>43438</v>
      </c>
      <c r="E135" s="19">
        <v>74.588999999999999</v>
      </c>
      <c r="F135" s="19" t="s">
        <v>109</v>
      </c>
      <c r="G135" s="19">
        <v>6.77</v>
      </c>
      <c r="H135" s="19">
        <v>67.819000000000003</v>
      </c>
      <c r="I135">
        <f t="shared" si="16"/>
        <v>4.5599999999999996</v>
      </c>
      <c r="J135">
        <f t="shared" si="17"/>
        <v>6.7874999999999996</v>
      </c>
      <c r="K135">
        <f t="shared" si="18"/>
        <v>67.801500000000004</v>
      </c>
      <c r="L135">
        <f t="shared" si="19"/>
        <v>70.028999999999996</v>
      </c>
      <c r="M135">
        <f t="shared" si="20"/>
        <v>2.227499999999992</v>
      </c>
      <c r="N135">
        <f t="shared" si="21"/>
        <v>64.460250000000016</v>
      </c>
      <c r="O135">
        <f t="shared" si="22"/>
        <v>73.370249999999984</v>
      </c>
      <c r="P135" t="str">
        <f t="shared" si="23"/>
        <v/>
      </c>
    </row>
    <row r="136" spans="1:16">
      <c r="A136" s="19" t="s">
        <v>25</v>
      </c>
      <c r="B136" s="19" t="s">
        <v>36</v>
      </c>
      <c r="C136" s="19" t="s">
        <v>37</v>
      </c>
      <c r="D136" s="40">
        <v>43467</v>
      </c>
      <c r="E136" s="19">
        <v>74.588999999999999</v>
      </c>
      <c r="F136" s="19" t="s">
        <v>109</v>
      </c>
      <c r="G136" s="19">
        <v>6.78</v>
      </c>
      <c r="H136" s="19">
        <v>67.808999999999997</v>
      </c>
      <c r="I136">
        <f t="shared" si="16"/>
        <v>4.5599999999999996</v>
      </c>
      <c r="J136">
        <f t="shared" si="17"/>
        <v>6.7874999999999996</v>
      </c>
      <c r="K136">
        <f t="shared" si="18"/>
        <v>67.801500000000004</v>
      </c>
      <c r="L136">
        <f t="shared" si="19"/>
        <v>70.028999999999996</v>
      </c>
      <c r="M136">
        <f t="shared" si="20"/>
        <v>2.227499999999992</v>
      </c>
      <c r="N136">
        <f t="shared" si="21"/>
        <v>64.460250000000016</v>
      </c>
      <c r="O136">
        <f t="shared" si="22"/>
        <v>73.370249999999984</v>
      </c>
      <c r="P136" t="str">
        <f t="shared" si="23"/>
        <v/>
      </c>
    </row>
    <row r="137" spans="1:16">
      <c r="A137" s="19" t="s">
        <v>25</v>
      </c>
      <c r="B137" s="19" t="s">
        <v>36</v>
      </c>
      <c r="C137" s="19" t="s">
        <v>37</v>
      </c>
      <c r="D137" s="40">
        <v>43497</v>
      </c>
      <c r="E137" s="19">
        <v>74.588999999999999</v>
      </c>
      <c r="F137" s="19" t="s">
        <v>109</v>
      </c>
      <c r="G137" s="19">
        <v>6.79</v>
      </c>
      <c r="H137" s="19">
        <v>67.799000000000007</v>
      </c>
      <c r="I137">
        <f t="shared" si="16"/>
        <v>4.5599999999999996</v>
      </c>
      <c r="J137">
        <f t="shared" si="17"/>
        <v>6.7874999999999996</v>
      </c>
      <c r="K137">
        <f t="shared" si="18"/>
        <v>67.801500000000004</v>
      </c>
      <c r="L137">
        <f t="shared" si="19"/>
        <v>70.028999999999996</v>
      </c>
      <c r="M137">
        <f t="shared" si="20"/>
        <v>2.227499999999992</v>
      </c>
      <c r="N137">
        <f t="shared" si="21"/>
        <v>64.460250000000016</v>
      </c>
      <c r="O137">
        <f t="shared" si="22"/>
        <v>73.370249999999984</v>
      </c>
      <c r="P137" t="str">
        <f t="shared" si="23"/>
        <v/>
      </c>
    </row>
    <row r="138" spans="1:16">
      <c r="A138" s="19" t="s">
        <v>25</v>
      </c>
      <c r="B138" s="19" t="s">
        <v>36</v>
      </c>
      <c r="C138" s="19" t="s">
        <v>37</v>
      </c>
      <c r="D138" s="40">
        <v>43529</v>
      </c>
      <c r="E138" s="19">
        <v>74.588999999999999</v>
      </c>
      <c r="F138" s="19" t="s">
        <v>109</v>
      </c>
      <c r="G138" s="19">
        <v>6.63</v>
      </c>
      <c r="H138" s="19">
        <v>67.959000000000003</v>
      </c>
      <c r="I138">
        <f t="shared" si="16"/>
        <v>4.5599999999999996</v>
      </c>
      <c r="J138">
        <f t="shared" si="17"/>
        <v>6.7874999999999996</v>
      </c>
      <c r="K138">
        <f t="shared" si="18"/>
        <v>67.801500000000004</v>
      </c>
      <c r="L138">
        <f t="shared" si="19"/>
        <v>70.028999999999996</v>
      </c>
      <c r="M138">
        <f t="shared" si="20"/>
        <v>2.227499999999992</v>
      </c>
      <c r="N138">
        <f t="shared" si="21"/>
        <v>64.460250000000016</v>
      </c>
      <c r="O138">
        <f t="shared" si="22"/>
        <v>73.370249999999984</v>
      </c>
      <c r="P138" t="str">
        <f t="shared" si="23"/>
        <v/>
      </c>
    </row>
    <row r="139" spans="1:16">
      <c r="A139" s="19" t="s">
        <v>25</v>
      </c>
      <c r="B139" s="19" t="s">
        <v>36</v>
      </c>
      <c r="C139" s="19" t="s">
        <v>37</v>
      </c>
      <c r="D139" s="40">
        <v>43557</v>
      </c>
      <c r="E139" s="19">
        <v>74.588999999999999</v>
      </c>
      <c r="F139" s="19" t="s">
        <v>109</v>
      </c>
      <c r="G139" s="19">
        <v>6.67</v>
      </c>
      <c r="H139" s="19">
        <v>67.918999999999997</v>
      </c>
      <c r="I139">
        <f t="shared" si="16"/>
        <v>4.5599999999999996</v>
      </c>
      <c r="J139">
        <f t="shared" si="17"/>
        <v>6.7874999999999996</v>
      </c>
      <c r="K139">
        <f t="shared" si="18"/>
        <v>67.801500000000004</v>
      </c>
      <c r="L139">
        <f t="shared" si="19"/>
        <v>70.028999999999996</v>
      </c>
      <c r="M139">
        <f t="shared" si="20"/>
        <v>2.227499999999992</v>
      </c>
      <c r="N139">
        <f t="shared" si="21"/>
        <v>64.460250000000016</v>
      </c>
      <c r="O139">
        <f t="shared" si="22"/>
        <v>73.370249999999984</v>
      </c>
      <c r="P139" t="str">
        <f t="shared" si="23"/>
        <v/>
      </c>
    </row>
    <row r="140" spans="1:16">
      <c r="A140" s="19" t="s">
        <v>25</v>
      </c>
      <c r="B140" s="19" t="s">
        <v>36</v>
      </c>
      <c r="C140" s="19" t="s">
        <v>37</v>
      </c>
      <c r="D140" s="40">
        <v>43594</v>
      </c>
      <c r="E140" s="19">
        <v>74.588999999999999</v>
      </c>
      <c r="F140" s="19" t="s">
        <v>109</v>
      </c>
      <c r="G140" s="19">
        <v>6.71</v>
      </c>
      <c r="H140" s="19">
        <v>67.879000000000005</v>
      </c>
      <c r="I140">
        <f t="shared" si="16"/>
        <v>4.5599999999999996</v>
      </c>
      <c r="J140">
        <f t="shared" si="17"/>
        <v>6.7874999999999996</v>
      </c>
      <c r="K140">
        <f t="shared" si="18"/>
        <v>67.801500000000004</v>
      </c>
      <c r="L140">
        <f t="shared" si="19"/>
        <v>70.028999999999996</v>
      </c>
      <c r="M140">
        <f t="shared" si="20"/>
        <v>2.227499999999992</v>
      </c>
      <c r="N140">
        <f t="shared" si="21"/>
        <v>64.460250000000016</v>
      </c>
      <c r="O140">
        <f t="shared" si="22"/>
        <v>73.370249999999984</v>
      </c>
      <c r="P140" t="str">
        <f t="shared" si="23"/>
        <v/>
      </c>
    </row>
    <row r="141" spans="1:16">
      <c r="A141" s="19" t="s">
        <v>25</v>
      </c>
      <c r="B141" s="19" t="s">
        <v>36</v>
      </c>
      <c r="C141" s="19" t="s">
        <v>37</v>
      </c>
      <c r="D141" s="40">
        <v>43620</v>
      </c>
      <c r="E141" s="19">
        <v>74.588999999999999</v>
      </c>
      <c r="F141" s="19" t="s">
        <v>109</v>
      </c>
      <c r="G141" s="19">
        <v>6.44</v>
      </c>
      <c r="H141" s="19">
        <v>68.149000000000001</v>
      </c>
      <c r="I141">
        <f t="shared" si="16"/>
        <v>4.5599999999999996</v>
      </c>
      <c r="J141">
        <f t="shared" si="17"/>
        <v>6.7874999999999996</v>
      </c>
      <c r="K141">
        <f t="shared" si="18"/>
        <v>67.801500000000004</v>
      </c>
      <c r="L141">
        <f t="shared" si="19"/>
        <v>70.028999999999996</v>
      </c>
      <c r="M141">
        <f t="shared" si="20"/>
        <v>2.227499999999992</v>
      </c>
      <c r="N141">
        <f t="shared" si="21"/>
        <v>64.460250000000016</v>
      </c>
      <c r="O141">
        <f t="shared" si="22"/>
        <v>73.370249999999984</v>
      </c>
      <c r="P141" t="str">
        <f t="shared" si="23"/>
        <v/>
      </c>
    </row>
    <row r="142" spans="1:16">
      <c r="A142" s="19" t="s">
        <v>25</v>
      </c>
      <c r="B142" s="19" t="s">
        <v>36</v>
      </c>
      <c r="C142" s="19" t="s">
        <v>37</v>
      </c>
      <c r="D142" s="40">
        <v>43649</v>
      </c>
      <c r="E142" s="19">
        <v>74.588999999999999</v>
      </c>
      <c r="F142" s="19" t="s">
        <v>109</v>
      </c>
      <c r="G142" s="19">
        <v>6.84</v>
      </c>
      <c r="H142" s="19">
        <v>67.748999999999995</v>
      </c>
      <c r="I142">
        <f t="shared" si="16"/>
        <v>4.5599999999999996</v>
      </c>
      <c r="J142">
        <f t="shared" si="17"/>
        <v>6.7874999999999996</v>
      </c>
      <c r="K142">
        <f t="shared" si="18"/>
        <v>67.801500000000004</v>
      </c>
      <c r="L142">
        <f t="shared" si="19"/>
        <v>70.028999999999996</v>
      </c>
      <c r="M142">
        <f t="shared" si="20"/>
        <v>2.227499999999992</v>
      </c>
      <c r="N142">
        <f t="shared" si="21"/>
        <v>64.460250000000016</v>
      </c>
      <c r="O142">
        <f t="shared" si="22"/>
        <v>73.370249999999984</v>
      </c>
      <c r="P142" t="str">
        <f t="shared" si="23"/>
        <v/>
      </c>
    </row>
    <row r="143" spans="1:16">
      <c r="A143" s="19" t="s">
        <v>25</v>
      </c>
      <c r="B143" s="19" t="s">
        <v>36</v>
      </c>
      <c r="C143" s="19" t="s">
        <v>37</v>
      </c>
      <c r="D143" s="40">
        <v>43699</v>
      </c>
      <c r="E143" s="19">
        <v>74.588999999999999</v>
      </c>
      <c r="F143" s="19" t="s">
        <v>109</v>
      </c>
      <c r="G143" s="19">
        <v>7.04</v>
      </c>
      <c r="H143" s="19">
        <v>67.549000000000007</v>
      </c>
      <c r="I143">
        <f t="shared" si="16"/>
        <v>4.5599999999999996</v>
      </c>
      <c r="J143">
        <f t="shared" si="17"/>
        <v>6.7874999999999996</v>
      </c>
      <c r="K143">
        <f t="shared" si="18"/>
        <v>67.801500000000004</v>
      </c>
      <c r="L143">
        <f t="shared" si="19"/>
        <v>70.028999999999996</v>
      </c>
      <c r="M143">
        <f t="shared" si="20"/>
        <v>2.227499999999992</v>
      </c>
      <c r="N143">
        <f t="shared" si="21"/>
        <v>64.460250000000016</v>
      </c>
      <c r="O143">
        <f t="shared" si="22"/>
        <v>73.370249999999984</v>
      </c>
      <c r="P143" t="str">
        <f t="shared" si="23"/>
        <v/>
      </c>
    </row>
    <row r="144" spans="1:16">
      <c r="A144" s="19" t="s">
        <v>25</v>
      </c>
      <c r="B144" s="19" t="s">
        <v>36</v>
      </c>
      <c r="C144" s="19" t="s">
        <v>37</v>
      </c>
      <c r="D144" s="40">
        <v>43711</v>
      </c>
      <c r="E144" s="19">
        <v>74.588999999999999</v>
      </c>
      <c r="F144" s="19" t="s">
        <v>109</v>
      </c>
      <c r="G144" s="19">
        <v>7.1</v>
      </c>
      <c r="H144" s="19">
        <v>67.489000000000004</v>
      </c>
      <c r="I144">
        <f t="shared" si="16"/>
        <v>4.5599999999999996</v>
      </c>
      <c r="J144">
        <f t="shared" si="17"/>
        <v>6.7874999999999996</v>
      </c>
      <c r="K144">
        <f t="shared" si="18"/>
        <v>67.801500000000004</v>
      </c>
      <c r="L144">
        <f t="shared" si="19"/>
        <v>70.028999999999996</v>
      </c>
      <c r="M144">
        <f t="shared" si="20"/>
        <v>2.227499999999992</v>
      </c>
      <c r="N144">
        <f t="shared" si="21"/>
        <v>64.460250000000016</v>
      </c>
      <c r="O144">
        <f t="shared" si="22"/>
        <v>73.370249999999984</v>
      </c>
      <c r="P144" t="str">
        <f t="shared" si="23"/>
        <v/>
      </c>
    </row>
    <row r="145" spans="1:16">
      <c r="A145" s="19" t="s">
        <v>25</v>
      </c>
      <c r="B145" s="19" t="s">
        <v>36</v>
      </c>
      <c r="C145" s="19" t="s">
        <v>37</v>
      </c>
      <c r="D145" s="40">
        <v>43741</v>
      </c>
      <c r="E145" s="19">
        <v>74.588999999999999</v>
      </c>
      <c r="F145" s="19" t="s">
        <v>109</v>
      </c>
      <c r="G145" s="19">
        <v>7.15</v>
      </c>
      <c r="H145" s="19">
        <v>67.438999999999993</v>
      </c>
      <c r="I145">
        <f t="shared" si="16"/>
        <v>4.5599999999999996</v>
      </c>
      <c r="J145">
        <f t="shared" si="17"/>
        <v>6.7874999999999996</v>
      </c>
      <c r="K145">
        <f t="shared" si="18"/>
        <v>67.801500000000004</v>
      </c>
      <c r="L145">
        <f t="shared" si="19"/>
        <v>70.028999999999996</v>
      </c>
      <c r="M145">
        <f t="shared" si="20"/>
        <v>2.227499999999992</v>
      </c>
      <c r="N145">
        <f t="shared" si="21"/>
        <v>64.460250000000016</v>
      </c>
      <c r="O145">
        <f t="shared" si="22"/>
        <v>73.370249999999984</v>
      </c>
      <c r="P145" t="str">
        <f t="shared" si="23"/>
        <v/>
      </c>
    </row>
    <row r="146" spans="1:16">
      <c r="A146" s="19" t="s">
        <v>25</v>
      </c>
      <c r="B146" s="19" t="s">
        <v>36</v>
      </c>
      <c r="C146" s="19" t="s">
        <v>37</v>
      </c>
      <c r="D146" s="40">
        <v>43774</v>
      </c>
      <c r="E146" s="19">
        <v>74.588999999999999</v>
      </c>
      <c r="F146" s="19" t="s">
        <v>109</v>
      </c>
      <c r="G146" s="19">
        <v>6.94</v>
      </c>
      <c r="H146" s="19">
        <v>67.649000000000001</v>
      </c>
      <c r="I146">
        <f t="shared" si="16"/>
        <v>4.5599999999999996</v>
      </c>
      <c r="J146">
        <f t="shared" si="17"/>
        <v>6.7874999999999996</v>
      </c>
      <c r="K146">
        <f t="shared" si="18"/>
        <v>67.801500000000004</v>
      </c>
      <c r="L146">
        <f t="shared" si="19"/>
        <v>70.028999999999996</v>
      </c>
      <c r="M146">
        <f t="shared" si="20"/>
        <v>2.227499999999992</v>
      </c>
      <c r="N146">
        <f t="shared" si="21"/>
        <v>64.460250000000016</v>
      </c>
      <c r="O146">
        <f t="shared" si="22"/>
        <v>73.370249999999984</v>
      </c>
      <c r="P146" t="str">
        <f t="shared" si="23"/>
        <v/>
      </c>
    </row>
    <row r="147" spans="1:16">
      <c r="A147" s="19" t="s">
        <v>25</v>
      </c>
      <c r="B147" s="19" t="s">
        <v>36</v>
      </c>
      <c r="C147" s="19" t="s">
        <v>37</v>
      </c>
      <c r="D147" s="40">
        <v>43803</v>
      </c>
      <c r="E147" s="19">
        <v>74.588999999999999</v>
      </c>
      <c r="F147" s="19" t="s">
        <v>109</v>
      </c>
      <c r="G147" s="19">
        <v>6.05</v>
      </c>
      <c r="H147" s="19">
        <v>68.539000000000001</v>
      </c>
      <c r="I147">
        <f t="shared" si="16"/>
        <v>4.5599999999999996</v>
      </c>
      <c r="J147">
        <f t="shared" si="17"/>
        <v>6.7874999999999996</v>
      </c>
      <c r="K147">
        <f t="shared" si="18"/>
        <v>67.801500000000004</v>
      </c>
      <c r="L147">
        <f t="shared" si="19"/>
        <v>70.028999999999996</v>
      </c>
      <c r="M147">
        <f t="shared" si="20"/>
        <v>2.227499999999992</v>
      </c>
      <c r="N147">
        <f t="shared" si="21"/>
        <v>64.460250000000016</v>
      </c>
      <c r="O147">
        <f t="shared" si="22"/>
        <v>73.370249999999984</v>
      </c>
      <c r="P147" t="str">
        <f t="shared" si="23"/>
        <v/>
      </c>
    </row>
    <row r="148" spans="1:16">
      <c r="A148" s="19" t="s">
        <v>25</v>
      </c>
      <c r="B148" s="19" t="s">
        <v>36</v>
      </c>
      <c r="C148" s="19" t="s">
        <v>37</v>
      </c>
      <c r="D148" s="40">
        <v>43838</v>
      </c>
      <c r="E148" s="19">
        <v>74.588999999999999</v>
      </c>
      <c r="F148" s="19" t="s">
        <v>109</v>
      </c>
      <c r="G148" s="19">
        <v>5.41</v>
      </c>
      <c r="H148" s="19">
        <v>69.179000000000002</v>
      </c>
      <c r="I148">
        <f t="shared" si="16"/>
        <v>4.5599999999999996</v>
      </c>
      <c r="J148">
        <f t="shared" si="17"/>
        <v>6.7874999999999996</v>
      </c>
      <c r="K148">
        <f t="shared" si="18"/>
        <v>67.801500000000004</v>
      </c>
      <c r="L148">
        <f t="shared" si="19"/>
        <v>70.028999999999996</v>
      </c>
      <c r="M148">
        <f t="shared" si="20"/>
        <v>2.227499999999992</v>
      </c>
      <c r="N148">
        <f t="shared" si="21"/>
        <v>64.460250000000016</v>
      </c>
      <c r="O148">
        <f t="shared" si="22"/>
        <v>73.370249999999984</v>
      </c>
      <c r="P148" t="str">
        <f t="shared" si="23"/>
        <v/>
      </c>
    </row>
    <row r="149" spans="1:16">
      <c r="A149" s="19" t="s">
        <v>25</v>
      </c>
      <c r="B149" s="19" t="s">
        <v>36</v>
      </c>
      <c r="C149" s="19" t="s">
        <v>37</v>
      </c>
      <c r="D149" s="40">
        <v>43901</v>
      </c>
      <c r="E149" s="19">
        <v>74.588999999999999</v>
      </c>
      <c r="F149" s="19" t="s">
        <v>109</v>
      </c>
      <c r="G149" s="19">
        <v>4.74</v>
      </c>
      <c r="H149" s="19">
        <v>69.849000000000004</v>
      </c>
      <c r="I149">
        <f t="shared" si="16"/>
        <v>4.5599999999999996</v>
      </c>
      <c r="J149">
        <f t="shared" si="17"/>
        <v>6.7874999999999996</v>
      </c>
      <c r="K149">
        <f t="shared" si="18"/>
        <v>67.801500000000004</v>
      </c>
      <c r="L149">
        <f t="shared" si="19"/>
        <v>70.028999999999996</v>
      </c>
      <c r="M149">
        <f t="shared" si="20"/>
        <v>2.227499999999992</v>
      </c>
      <c r="N149">
        <f t="shared" si="21"/>
        <v>64.460250000000016</v>
      </c>
      <c r="O149">
        <f t="shared" si="22"/>
        <v>73.370249999999984</v>
      </c>
      <c r="P149" t="str">
        <f t="shared" si="23"/>
        <v/>
      </c>
    </row>
    <row r="150" spans="1:16">
      <c r="A150" s="19" t="s">
        <v>25</v>
      </c>
      <c r="B150" s="19" t="s">
        <v>36</v>
      </c>
      <c r="C150" s="19" t="s">
        <v>37</v>
      </c>
      <c r="D150" s="40">
        <v>43925</v>
      </c>
      <c r="E150" s="19">
        <v>74.588999999999999</v>
      </c>
      <c r="F150" s="19" t="s">
        <v>109</v>
      </c>
      <c r="G150" s="19">
        <v>4.71</v>
      </c>
      <c r="H150" s="19">
        <v>69.879000000000005</v>
      </c>
      <c r="I150">
        <f t="shared" si="16"/>
        <v>4.5599999999999996</v>
      </c>
      <c r="J150">
        <f t="shared" si="17"/>
        <v>6.7874999999999996</v>
      </c>
      <c r="K150">
        <f t="shared" si="18"/>
        <v>67.801500000000004</v>
      </c>
      <c r="L150">
        <f t="shared" si="19"/>
        <v>70.028999999999996</v>
      </c>
      <c r="M150">
        <f t="shared" si="20"/>
        <v>2.227499999999992</v>
      </c>
      <c r="N150">
        <f t="shared" si="21"/>
        <v>64.460250000000016</v>
      </c>
      <c r="O150">
        <f t="shared" si="22"/>
        <v>73.370249999999984</v>
      </c>
      <c r="P150" t="str">
        <f t="shared" si="23"/>
        <v/>
      </c>
    </row>
    <row r="151" spans="1:16">
      <c r="A151" s="19" t="s">
        <v>25</v>
      </c>
      <c r="B151" s="19" t="s">
        <v>36</v>
      </c>
      <c r="C151" s="19" t="s">
        <v>37</v>
      </c>
      <c r="D151" s="40">
        <v>43957</v>
      </c>
      <c r="E151" s="19">
        <v>74.588999999999999</v>
      </c>
      <c r="F151" s="19" t="s">
        <v>109</v>
      </c>
      <c r="G151" s="19">
        <v>4.8499999999999996</v>
      </c>
      <c r="H151" s="19">
        <v>69.739000000000004</v>
      </c>
      <c r="I151">
        <f t="shared" si="16"/>
        <v>4.5599999999999996</v>
      </c>
      <c r="J151">
        <f t="shared" si="17"/>
        <v>6.7874999999999996</v>
      </c>
      <c r="K151">
        <f t="shared" si="18"/>
        <v>67.801500000000004</v>
      </c>
      <c r="L151">
        <f t="shared" si="19"/>
        <v>70.028999999999996</v>
      </c>
      <c r="M151">
        <f t="shared" si="20"/>
        <v>2.227499999999992</v>
      </c>
      <c r="N151">
        <f t="shared" si="21"/>
        <v>64.460250000000016</v>
      </c>
      <c r="O151">
        <f t="shared" si="22"/>
        <v>73.370249999999984</v>
      </c>
      <c r="P151" t="str">
        <f t="shared" si="23"/>
        <v/>
      </c>
    </row>
    <row r="152" spans="1:16">
      <c r="A152" s="19" t="s">
        <v>25</v>
      </c>
      <c r="B152" s="19" t="s">
        <v>36</v>
      </c>
      <c r="C152" s="19" t="s">
        <v>37</v>
      </c>
      <c r="D152" s="40">
        <v>43985</v>
      </c>
      <c r="E152" s="19">
        <v>74.588999999999999</v>
      </c>
      <c r="F152" s="19" t="s">
        <v>109</v>
      </c>
      <c r="G152" s="19">
        <v>4.92</v>
      </c>
      <c r="H152" s="19">
        <v>69.668999999999997</v>
      </c>
      <c r="I152">
        <f t="shared" si="16"/>
        <v>4.5599999999999996</v>
      </c>
      <c r="J152">
        <f t="shared" si="17"/>
        <v>6.7874999999999996</v>
      </c>
      <c r="K152">
        <f t="shared" si="18"/>
        <v>67.801500000000004</v>
      </c>
      <c r="L152">
        <f t="shared" si="19"/>
        <v>70.028999999999996</v>
      </c>
      <c r="M152">
        <f t="shared" si="20"/>
        <v>2.227499999999992</v>
      </c>
      <c r="N152">
        <f t="shared" si="21"/>
        <v>64.460250000000016</v>
      </c>
      <c r="O152">
        <f t="shared" si="22"/>
        <v>73.370249999999984</v>
      </c>
      <c r="P152" t="str">
        <f t="shared" si="23"/>
        <v/>
      </c>
    </row>
    <row r="153" spans="1:16">
      <c r="A153" s="19" t="s">
        <v>25</v>
      </c>
      <c r="B153" s="19" t="s">
        <v>36</v>
      </c>
      <c r="C153" s="19" t="s">
        <v>37</v>
      </c>
      <c r="D153" s="40">
        <v>44013</v>
      </c>
      <c r="E153" s="19">
        <v>74.588999999999999</v>
      </c>
      <c r="F153" s="19" t="s">
        <v>109</v>
      </c>
      <c r="G153" s="19">
        <v>5.21</v>
      </c>
      <c r="H153" s="19">
        <v>69.379000000000005</v>
      </c>
      <c r="I153">
        <f t="shared" si="16"/>
        <v>4.5599999999999996</v>
      </c>
      <c r="J153">
        <f t="shared" si="17"/>
        <v>6.7874999999999996</v>
      </c>
      <c r="K153">
        <f t="shared" si="18"/>
        <v>67.801500000000004</v>
      </c>
      <c r="L153">
        <f t="shared" si="19"/>
        <v>70.028999999999996</v>
      </c>
      <c r="M153">
        <f t="shared" si="20"/>
        <v>2.227499999999992</v>
      </c>
      <c r="N153">
        <f t="shared" si="21"/>
        <v>64.460250000000016</v>
      </c>
      <c r="O153">
        <f t="shared" si="22"/>
        <v>73.370249999999984</v>
      </c>
      <c r="P153" t="str">
        <f t="shared" si="23"/>
        <v/>
      </c>
    </row>
    <row r="154" spans="1:16">
      <c r="A154" s="19" t="s">
        <v>25</v>
      </c>
      <c r="B154" s="19" t="s">
        <v>36</v>
      </c>
      <c r="C154" s="19" t="s">
        <v>37</v>
      </c>
      <c r="D154" s="40">
        <v>44047</v>
      </c>
      <c r="E154" s="19">
        <v>74.588999999999999</v>
      </c>
      <c r="F154" s="19" t="s">
        <v>109</v>
      </c>
      <c r="G154" s="19">
        <v>5.28</v>
      </c>
      <c r="H154" s="19">
        <v>69.308999999999997</v>
      </c>
      <c r="I154">
        <f t="shared" si="16"/>
        <v>4.5599999999999996</v>
      </c>
      <c r="J154">
        <f t="shared" si="17"/>
        <v>6.7874999999999996</v>
      </c>
      <c r="K154">
        <f t="shared" si="18"/>
        <v>67.801500000000004</v>
      </c>
      <c r="L154">
        <f t="shared" si="19"/>
        <v>70.028999999999996</v>
      </c>
      <c r="M154">
        <f t="shared" si="20"/>
        <v>2.227499999999992</v>
      </c>
      <c r="N154">
        <f t="shared" si="21"/>
        <v>64.460250000000016</v>
      </c>
      <c r="O154">
        <f t="shared" si="22"/>
        <v>73.370249999999984</v>
      </c>
      <c r="P154" t="str">
        <f t="shared" si="23"/>
        <v/>
      </c>
    </row>
    <row r="155" spans="1:16">
      <c r="A155" s="19" t="s">
        <v>25</v>
      </c>
      <c r="B155" s="19" t="s">
        <v>36</v>
      </c>
      <c r="C155" s="19" t="s">
        <v>37</v>
      </c>
      <c r="D155" s="40">
        <v>44075</v>
      </c>
      <c r="E155" s="19">
        <v>74.588999999999999</v>
      </c>
      <c r="F155" s="19" t="s">
        <v>109</v>
      </c>
      <c r="G155" s="19">
        <v>5.5</v>
      </c>
      <c r="H155" s="19">
        <v>69.088999999999999</v>
      </c>
      <c r="I155">
        <f t="shared" si="16"/>
        <v>4.5599999999999996</v>
      </c>
      <c r="J155">
        <f t="shared" si="17"/>
        <v>6.7874999999999996</v>
      </c>
      <c r="K155">
        <f t="shared" si="18"/>
        <v>67.801500000000004</v>
      </c>
      <c r="L155">
        <f t="shared" si="19"/>
        <v>70.028999999999996</v>
      </c>
      <c r="M155">
        <f t="shared" si="20"/>
        <v>2.227499999999992</v>
      </c>
      <c r="N155">
        <f t="shared" si="21"/>
        <v>64.460250000000016</v>
      </c>
      <c r="O155">
        <f t="shared" si="22"/>
        <v>73.370249999999984</v>
      </c>
      <c r="P155" t="str">
        <f t="shared" si="23"/>
        <v/>
      </c>
    </row>
    <row r="156" spans="1:16">
      <c r="A156" s="19" t="s">
        <v>25</v>
      </c>
      <c r="B156" s="19" t="s">
        <v>36</v>
      </c>
      <c r="C156" s="19" t="s">
        <v>37</v>
      </c>
      <c r="D156" s="40">
        <v>44109</v>
      </c>
      <c r="E156" s="19">
        <v>74.588999999999999</v>
      </c>
      <c r="F156" s="19" t="s">
        <v>109</v>
      </c>
      <c r="G156" s="19">
        <v>5.75</v>
      </c>
      <c r="H156" s="19">
        <v>68.838999999999999</v>
      </c>
      <c r="I156">
        <f t="shared" si="16"/>
        <v>4.5599999999999996</v>
      </c>
      <c r="J156">
        <f t="shared" si="17"/>
        <v>6.7874999999999996</v>
      </c>
      <c r="K156">
        <f t="shared" si="18"/>
        <v>67.801500000000004</v>
      </c>
      <c r="L156">
        <f t="shared" si="19"/>
        <v>70.028999999999996</v>
      </c>
      <c r="M156">
        <f t="shared" si="20"/>
        <v>2.227499999999992</v>
      </c>
      <c r="N156">
        <f t="shared" si="21"/>
        <v>64.460250000000016</v>
      </c>
      <c r="O156">
        <f t="shared" si="22"/>
        <v>73.370249999999984</v>
      </c>
      <c r="P156" t="str">
        <f t="shared" si="23"/>
        <v/>
      </c>
    </row>
    <row r="157" spans="1:16">
      <c r="A157" s="19" t="s">
        <v>25</v>
      </c>
      <c r="B157" s="19" t="s">
        <v>36</v>
      </c>
      <c r="C157" s="19" t="s">
        <v>37</v>
      </c>
      <c r="D157" s="40">
        <v>44138</v>
      </c>
      <c r="E157" s="19">
        <v>74.588999999999999</v>
      </c>
      <c r="F157" s="19" t="s">
        <v>109</v>
      </c>
      <c r="G157" s="19">
        <v>5.75</v>
      </c>
      <c r="H157" s="19">
        <v>68.838999999999999</v>
      </c>
      <c r="I157">
        <f t="shared" si="16"/>
        <v>4.5599999999999996</v>
      </c>
      <c r="J157">
        <f t="shared" si="17"/>
        <v>6.7874999999999996</v>
      </c>
      <c r="K157">
        <f t="shared" si="18"/>
        <v>67.801500000000004</v>
      </c>
      <c r="L157">
        <f t="shared" si="19"/>
        <v>70.028999999999996</v>
      </c>
      <c r="M157">
        <f t="shared" si="20"/>
        <v>2.227499999999992</v>
      </c>
      <c r="N157">
        <f t="shared" si="21"/>
        <v>64.460250000000016</v>
      </c>
      <c r="O157">
        <f t="shared" si="22"/>
        <v>73.370249999999984</v>
      </c>
      <c r="P157" t="str">
        <f t="shared" si="23"/>
        <v/>
      </c>
    </row>
    <row r="158" spans="1:16">
      <c r="A158" s="19" t="s">
        <v>25</v>
      </c>
      <c r="B158" s="19" t="s">
        <v>36</v>
      </c>
      <c r="C158" s="19" t="s">
        <v>37</v>
      </c>
      <c r="D158" s="40">
        <v>44168</v>
      </c>
      <c r="E158" s="19">
        <v>74.588999999999999</v>
      </c>
      <c r="F158" s="19" t="s">
        <v>109</v>
      </c>
      <c r="G158" s="19">
        <v>5.79</v>
      </c>
      <c r="H158" s="19">
        <v>68.799000000000007</v>
      </c>
      <c r="I158">
        <f t="shared" si="16"/>
        <v>4.5599999999999996</v>
      </c>
      <c r="J158">
        <f t="shared" si="17"/>
        <v>6.7874999999999996</v>
      </c>
      <c r="K158">
        <f t="shared" si="18"/>
        <v>67.801500000000004</v>
      </c>
      <c r="L158">
        <f t="shared" si="19"/>
        <v>70.028999999999996</v>
      </c>
      <c r="M158">
        <f t="shared" si="20"/>
        <v>2.227499999999992</v>
      </c>
      <c r="N158">
        <f t="shared" si="21"/>
        <v>64.460250000000016</v>
      </c>
      <c r="O158">
        <f t="shared" si="22"/>
        <v>73.370249999999984</v>
      </c>
      <c r="P158" t="str">
        <f t="shared" si="23"/>
        <v/>
      </c>
    </row>
    <row r="159" spans="1:16">
      <c r="A159" s="19" t="s">
        <v>25</v>
      </c>
      <c r="B159" s="19" t="s">
        <v>36</v>
      </c>
      <c r="C159" s="19" t="s">
        <v>37</v>
      </c>
      <c r="D159" s="40">
        <v>44200</v>
      </c>
      <c r="E159" s="19">
        <v>74.588999999999999</v>
      </c>
      <c r="F159" s="19" t="s">
        <v>109</v>
      </c>
      <c r="G159" s="19">
        <v>4.5599999999999996</v>
      </c>
      <c r="H159" s="19">
        <v>70.028999999999996</v>
      </c>
      <c r="I159">
        <f t="shared" si="16"/>
        <v>4.5599999999999996</v>
      </c>
      <c r="J159">
        <f t="shared" si="17"/>
        <v>6.7874999999999996</v>
      </c>
      <c r="K159">
        <f t="shared" si="18"/>
        <v>67.801500000000004</v>
      </c>
      <c r="L159">
        <f t="shared" si="19"/>
        <v>70.028999999999996</v>
      </c>
      <c r="M159">
        <f t="shared" si="20"/>
        <v>2.227499999999992</v>
      </c>
      <c r="N159">
        <f t="shared" si="21"/>
        <v>64.460250000000016</v>
      </c>
      <c r="O159">
        <f t="shared" si="22"/>
        <v>73.370249999999984</v>
      </c>
      <c r="P159" t="str">
        <f t="shared" si="23"/>
        <v/>
      </c>
    </row>
    <row r="160" spans="1:16">
      <c r="A160" s="19" t="s">
        <v>25</v>
      </c>
      <c r="B160" s="19" t="s">
        <v>36</v>
      </c>
      <c r="C160" s="19" t="s">
        <v>37</v>
      </c>
      <c r="D160" s="40">
        <v>44230</v>
      </c>
      <c r="E160" s="19">
        <v>74.588999999999999</v>
      </c>
      <c r="F160" s="19" t="s">
        <v>109</v>
      </c>
      <c r="G160" s="19">
        <v>4.1399999999999997</v>
      </c>
      <c r="H160" s="19">
        <v>70.448999999999998</v>
      </c>
      <c r="I160">
        <f t="shared" si="16"/>
        <v>4.5599999999999996</v>
      </c>
      <c r="J160">
        <f t="shared" si="17"/>
        <v>6.7874999999999996</v>
      </c>
      <c r="K160">
        <f t="shared" si="18"/>
        <v>67.801500000000004</v>
      </c>
      <c r="L160">
        <f t="shared" si="19"/>
        <v>70.028999999999996</v>
      </c>
      <c r="M160">
        <f t="shared" si="20"/>
        <v>2.227499999999992</v>
      </c>
      <c r="N160">
        <f t="shared" si="21"/>
        <v>64.460250000000016</v>
      </c>
      <c r="O160">
        <f t="shared" si="22"/>
        <v>73.370249999999984</v>
      </c>
      <c r="P160" t="str">
        <f t="shared" si="23"/>
        <v/>
      </c>
    </row>
    <row r="161" spans="1:16">
      <c r="A161" s="19" t="s">
        <v>25</v>
      </c>
      <c r="B161" s="19" t="s">
        <v>36</v>
      </c>
      <c r="C161" s="19" t="s">
        <v>37</v>
      </c>
      <c r="D161" s="40">
        <v>44259</v>
      </c>
      <c r="E161" s="19">
        <v>74.588999999999999</v>
      </c>
      <c r="F161" s="19" t="s">
        <v>109</v>
      </c>
      <c r="G161" s="19">
        <v>4.05</v>
      </c>
      <c r="H161" s="19">
        <v>70.539000000000001</v>
      </c>
      <c r="I161">
        <f t="shared" si="16"/>
        <v>4.5599999999999996</v>
      </c>
      <c r="J161">
        <f t="shared" si="17"/>
        <v>6.7874999999999996</v>
      </c>
      <c r="K161">
        <f t="shared" si="18"/>
        <v>67.801500000000004</v>
      </c>
      <c r="L161">
        <f t="shared" si="19"/>
        <v>70.028999999999996</v>
      </c>
      <c r="M161">
        <f t="shared" si="20"/>
        <v>2.227499999999992</v>
      </c>
      <c r="N161">
        <f t="shared" si="21"/>
        <v>64.460250000000016</v>
      </c>
      <c r="O161">
        <f t="shared" si="22"/>
        <v>73.370249999999984</v>
      </c>
      <c r="P161" t="str">
        <f t="shared" si="23"/>
        <v/>
      </c>
    </row>
    <row r="162" spans="1:16">
      <c r="A162" s="19" t="s">
        <v>25</v>
      </c>
      <c r="B162" s="19" t="s">
        <v>36</v>
      </c>
      <c r="C162" s="19" t="s">
        <v>37</v>
      </c>
      <c r="D162" s="40">
        <v>44287</v>
      </c>
      <c r="E162" s="19">
        <v>74.588999999999999</v>
      </c>
      <c r="F162" s="19" t="s">
        <v>109</v>
      </c>
      <c r="G162" s="19">
        <v>4.0999999999999996</v>
      </c>
      <c r="H162" s="19">
        <v>70.489000000000004</v>
      </c>
      <c r="I162">
        <f t="shared" si="16"/>
        <v>4.5599999999999996</v>
      </c>
      <c r="J162">
        <f t="shared" si="17"/>
        <v>6.7874999999999996</v>
      </c>
      <c r="K162">
        <f t="shared" si="18"/>
        <v>67.801500000000004</v>
      </c>
      <c r="L162">
        <f t="shared" si="19"/>
        <v>70.028999999999996</v>
      </c>
      <c r="M162">
        <f t="shared" si="20"/>
        <v>2.227499999999992</v>
      </c>
      <c r="N162">
        <f t="shared" si="21"/>
        <v>64.460250000000016</v>
      </c>
      <c r="O162">
        <f t="shared" si="22"/>
        <v>73.370249999999984</v>
      </c>
      <c r="P162" t="str">
        <f t="shared" si="23"/>
        <v/>
      </c>
    </row>
    <row r="163" spans="1:16">
      <c r="A163" s="19" t="s">
        <v>25</v>
      </c>
      <c r="B163" s="19" t="s">
        <v>39</v>
      </c>
      <c r="C163" s="19" t="s">
        <v>40</v>
      </c>
      <c r="D163" s="20">
        <v>39472</v>
      </c>
      <c r="E163" s="19">
        <v>107.259</v>
      </c>
      <c r="F163" s="19" t="s">
        <v>109</v>
      </c>
      <c r="G163" s="19">
        <v>2.27</v>
      </c>
      <c r="H163" s="19">
        <v>104.989</v>
      </c>
      <c r="I163">
        <f t="shared" si="16"/>
        <v>2.585</v>
      </c>
      <c r="J163">
        <f t="shared" si="17"/>
        <v>4.5</v>
      </c>
      <c r="K163">
        <f t="shared" si="18"/>
        <v>102.759</v>
      </c>
      <c r="L163">
        <f t="shared" si="19"/>
        <v>104.67400000000001</v>
      </c>
      <c r="M163">
        <f t="shared" si="20"/>
        <v>1.9150000000000063</v>
      </c>
      <c r="N163">
        <f t="shared" si="21"/>
        <v>99.886499999999984</v>
      </c>
      <c r="O163">
        <f t="shared" si="22"/>
        <v>107.54650000000001</v>
      </c>
      <c r="P163" t="str">
        <f t="shared" si="23"/>
        <v/>
      </c>
    </row>
    <row r="164" spans="1:16">
      <c r="A164" s="19" t="s">
        <v>25</v>
      </c>
      <c r="B164" s="19" t="s">
        <v>39</v>
      </c>
      <c r="C164" s="19" t="s">
        <v>40</v>
      </c>
      <c r="D164" s="20">
        <v>39498</v>
      </c>
      <c r="E164" s="19">
        <v>107.259</v>
      </c>
      <c r="F164" s="19" t="s">
        <v>109</v>
      </c>
      <c r="G164" s="19">
        <v>3.23</v>
      </c>
      <c r="H164" s="19">
        <v>104.029</v>
      </c>
      <c r="I164">
        <f t="shared" si="16"/>
        <v>2.585</v>
      </c>
      <c r="J164">
        <f t="shared" si="17"/>
        <v>4.5</v>
      </c>
      <c r="K164">
        <f t="shared" si="18"/>
        <v>102.759</v>
      </c>
      <c r="L164">
        <f t="shared" si="19"/>
        <v>104.67400000000001</v>
      </c>
      <c r="M164">
        <f t="shared" si="20"/>
        <v>1.9150000000000063</v>
      </c>
      <c r="N164">
        <f t="shared" si="21"/>
        <v>99.886499999999984</v>
      </c>
      <c r="O164">
        <f t="shared" si="22"/>
        <v>107.54650000000001</v>
      </c>
      <c r="P164" t="str">
        <f t="shared" si="23"/>
        <v/>
      </c>
    </row>
    <row r="165" spans="1:16">
      <c r="A165" s="19" t="s">
        <v>25</v>
      </c>
      <c r="B165" s="19" t="s">
        <v>39</v>
      </c>
      <c r="C165" s="19" t="s">
        <v>40</v>
      </c>
      <c r="D165" s="20">
        <v>39524</v>
      </c>
      <c r="E165" s="19">
        <v>107.259</v>
      </c>
      <c r="F165" s="19" t="s">
        <v>109</v>
      </c>
      <c r="G165" s="19">
        <v>2.89</v>
      </c>
      <c r="H165" s="19">
        <v>104.369</v>
      </c>
      <c r="I165">
        <f t="shared" si="16"/>
        <v>2.585</v>
      </c>
      <c r="J165">
        <f t="shared" si="17"/>
        <v>4.5</v>
      </c>
      <c r="K165">
        <f t="shared" si="18"/>
        <v>102.759</v>
      </c>
      <c r="L165">
        <f t="shared" si="19"/>
        <v>104.67400000000001</v>
      </c>
      <c r="M165">
        <f t="shared" si="20"/>
        <v>1.9150000000000063</v>
      </c>
      <c r="N165">
        <f t="shared" si="21"/>
        <v>99.886499999999984</v>
      </c>
      <c r="O165">
        <f t="shared" si="22"/>
        <v>107.54650000000001</v>
      </c>
      <c r="P165" t="str">
        <f t="shared" si="23"/>
        <v/>
      </c>
    </row>
    <row r="166" spans="1:16">
      <c r="A166" s="19" t="s">
        <v>25</v>
      </c>
      <c r="B166" s="19" t="s">
        <v>39</v>
      </c>
      <c r="C166" s="19" t="s">
        <v>40</v>
      </c>
      <c r="D166" s="20">
        <v>39561</v>
      </c>
      <c r="E166" s="19">
        <v>107.259</v>
      </c>
      <c r="F166" s="19" t="s">
        <v>109</v>
      </c>
      <c r="G166" s="19">
        <v>2.7</v>
      </c>
      <c r="H166" s="19">
        <v>104.559</v>
      </c>
      <c r="I166">
        <f t="shared" si="16"/>
        <v>2.585</v>
      </c>
      <c r="J166">
        <f t="shared" si="17"/>
        <v>4.5</v>
      </c>
      <c r="K166">
        <f t="shared" si="18"/>
        <v>102.759</v>
      </c>
      <c r="L166">
        <f t="shared" si="19"/>
        <v>104.67400000000001</v>
      </c>
      <c r="M166">
        <f t="shared" si="20"/>
        <v>1.9150000000000063</v>
      </c>
      <c r="N166">
        <f t="shared" si="21"/>
        <v>99.886499999999984</v>
      </c>
      <c r="O166">
        <f t="shared" si="22"/>
        <v>107.54650000000001</v>
      </c>
      <c r="P166" t="str">
        <f t="shared" si="23"/>
        <v/>
      </c>
    </row>
    <row r="167" spans="1:16">
      <c r="A167" s="19" t="s">
        <v>25</v>
      </c>
      <c r="B167" s="19" t="s">
        <v>39</v>
      </c>
      <c r="C167" s="19" t="s">
        <v>40</v>
      </c>
      <c r="D167" s="20">
        <v>39588</v>
      </c>
      <c r="E167" s="19">
        <v>107.259</v>
      </c>
      <c r="F167" s="19" t="s">
        <v>109</v>
      </c>
      <c r="G167" s="19">
        <v>5.45</v>
      </c>
      <c r="H167" s="19">
        <v>101.809</v>
      </c>
      <c r="I167">
        <f t="shared" si="16"/>
        <v>2.585</v>
      </c>
      <c r="J167">
        <f t="shared" si="17"/>
        <v>4.5</v>
      </c>
      <c r="K167">
        <f t="shared" si="18"/>
        <v>102.759</v>
      </c>
      <c r="L167">
        <f t="shared" si="19"/>
        <v>104.67400000000001</v>
      </c>
      <c r="M167">
        <f t="shared" si="20"/>
        <v>1.9150000000000063</v>
      </c>
      <c r="N167">
        <f t="shared" si="21"/>
        <v>99.886499999999984</v>
      </c>
      <c r="O167">
        <f t="shared" si="22"/>
        <v>107.54650000000001</v>
      </c>
      <c r="P167" t="str">
        <f t="shared" si="23"/>
        <v/>
      </c>
    </row>
    <row r="168" spans="1:16">
      <c r="A168" s="19" t="s">
        <v>25</v>
      </c>
      <c r="B168" s="19" t="s">
        <v>39</v>
      </c>
      <c r="C168" s="19" t="s">
        <v>40</v>
      </c>
      <c r="D168" s="20">
        <v>39625</v>
      </c>
      <c r="E168" s="19">
        <v>107.259</v>
      </c>
      <c r="F168" s="19" t="s">
        <v>109</v>
      </c>
      <c r="G168" s="19">
        <v>2</v>
      </c>
      <c r="H168" s="19">
        <v>105.259</v>
      </c>
      <c r="I168">
        <f t="shared" si="16"/>
        <v>2.585</v>
      </c>
      <c r="J168">
        <f t="shared" si="17"/>
        <v>4.5</v>
      </c>
      <c r="K168">
        <f t="shared" si="18"/>
        <v>102.759</v>
      </c>
      <c r="L168">
        <f t="shared" si="19"/>
        <v>104.67400000000001</v>
      </c>
      <c r="M168">
        <f t="shared" si="20"/>
        <v>1.9150000000000063</v>
      </c>
      <c r="N168">
        <f t="shared" si="21"/>
        <v>99.886499999999984</v>
      </c>
      <c r="O168">
        <f t="shared" si="22"/>
        <v>107.54650000000001</v>
      </c>
      <c r="P168" t="str">
        <f t="shared" si="23"/>
        <v/>
      </c>
    </row>
    <row r="169" spans="1:16">
      <c r="A169" s="19" t="s">
        <v>25</v>
      </c>
      <c r="B169" s="19" t="s">
        <v>39</v>
      </c>
      <c r="C169" s="19" t="s">
        <v>40</v>
      </c>
      <c r="D169" s="20">
        <v>39650</v>
      </c>
      <c r="E169" s="19">
        <v>107.259</v>
      </c>
      <c r="F169" s="19" t="s">
        <v>109</v>
      </c>
      <c r="G169" s="19">
        <v>3.46</v>
      </c>
      <c r="H169" s="19">
        <v>103.79900000000001</v>
      </c>
      <c r="I169">
        <f t="shared" si="16"/>
        <v>2.585</v>
      </c>
      <c r="J169">
        <f t="shared" si="17"/>
        <v>4.5</v>
      </c>
      <c r="K169">
        <f t="shared" si="18"/>
        <v>102.759</v>
      </c>
      <c r="L169">
        <f t="shared" si="19"/>
        <v>104.67400000000001</v>
      </c>
      <c r="M169">
        <f t="shared" si="20"/>
        <v>1.9150000000000063</v>
      </c>
      <c r="N169">
        <f t="shared" si="21"/>
        <v>99.886499999999984</v>
      </c>
      <c r="O169">
        <f t="shared" si="22"/>
        <v>107.54650000000001</v>
      </c>
      <c r="P169" t="str">
        <f t="shared" si="23"/>
        <v/>
      </c>
    </row>
    <row r="170" spans="1:16">
      <c r="A170" s="19" t="s">
        <v>25</v>
      </c>
      <c r="B170" s="19" t="s">
        <v>39</v>
      </c>
      <c r="C170" s="19" t="s">
        <v>40</v>
      </c>
      <c r="D170" s="20">
        <v>39689</v>
      </c>
      <c r="E170" s="19">
        <v>107.259</v>
      </c>
      <c r="F170" s="19" t="s">
        <v>109</v>
      </c>
      <c r="G170" s="19">
        <v>5.4</v>
      </c>
      <c r="H170" s="19">
        <v>101.85899999999999</v>
      </c>
      <c r="I170">
        <f t="shared" si="16"/>
        <v>2.585</v>
      </c>
      <c r="J170">
        <f t="shared" si="17"/>
        <v>4.5</v>
      </c>
      <c r="K170">
        <f t="shared" si="18"/>
        <v>102.759</v>
      </c>
      <c r="L170">
        <f t="shared" si="19"/>
        <v>104.67400000000001</v>
      </c>
      <c r="M170">
        <f t="shared" si="20"/>
        <v>1.9150000000000063</v>
      </c>
      <c r="N170">
        <f t="shared" si="21"/>
        <v>99.886499999999984</v>
      </c>
      <c r="O170">
        <f t="shared" si="22"/>
        <v>107.54650000000001</v>
      </c>
      <c r="P170" t="str">
        <f t="shared" si="23"/>
        <v/>
      </c>
    </row>
    <row r="171" spans="1:16">
      <c r="A171" s="19" t="s">
        <v>25</v>
      </c>
      <c r="B171" s="19" t="s">
        <v>39</v>
      </c>
      <c r="C171" s="19" t="s">
        <v>40</v>
      </c>
      <c r="D171" s="20">
        <v>39713</v>
      </c>
      <c r="E171" s="19">
        <v>107.259</v>
      </c>
      <c r="F171" s="19" t="s">
        <v>109</v>
      </c>
      <c r="G171" s="19">
        <v>5.1100000000000003</v>
      </c>
      <c r="H171" s="19">
        <v>102.149</v>
      </c>
      <c r="I171">
        <f t="shared" si="16"/>
        <v>2.585</v>
      </c>
      <c r="J171">
        <f t="shared" si="17"/>
        <v>4.5</v>
      </c>
      <c r="K171">
        <f t="shared" si="18"/>
        <v>102.759</v>
      </c>
      <c r="L171">
        <f t="shared" si="19"/>
        <v>104.67400000000001</v>
      </c>
      <c r="M171">
        <f t="shared" si="20"/>
        <v>1.9150000000000063</v>
      </c>
      <c r="N171">
        <f t="shared" si="21"/>
        <v>99.886499999999984</v>
      </c>
      <c r="O171">
        <f t="shared" si="22"/>
        <v>107.54650000000001</v>
      </c>
      <c r="P171" t="str">
        <f t="shared" si="23"/>
        <v/>
      </c>
    </row>
    <row r="172" spans="1:16">
      <c r="A172" s="19" t="s">
        <v>25</v>
      </c>
      <c r="B172" s="19" t="s">
        <v>39</v>
      </c>
      <c r="C172" s="19" t="s">
        <v>40</v>
      </c>
      <c r="D172" s="20">
        <v>39741</v>
      </c>
      <c r="E172" s="19">
        <v>107.259</v>
      </c>
      <c r="F172" s="19" t="s">
        <v>109</v>
      </c>
      <c r="G172" s="19">
        <v>5.45</v>
      </c>
      <c r="H172" s="19">
        <v>101.809</v>
      </c>
      <c r="I172">
        <f t="shared" si="16"/>
        <v>2.585</v>
      </c>
      <c r="J172">
        <f t="shared" si="17"/>
        <v>4.5</v>
      </c>
      <c r="K172">
        <f t="shared" si="18"/>
        <v>102.759</v>
      </c>
      <c r="L172">
        <f t="shared" si="19"/>
        <v>104.67400000000001</v>
      </c>
      <c r="M172">
        <f t="shared" si="20"/>
        <v>1.9150000000000063</v>
      </c>
      <c r="N172">
        <f t="shared" si="21"/>
        <v>99.886499999999984</v>
      </c>
      <c r="O172">
        <f t="shared" si="22"/>
        <v>107.54650000000001</v>
      </c>
      <c r="P172" t="str">
        <f t="shared" si="23"/>
        <v/>
      </c>
    </row>
    <row r="173" spans="1:16">
      <c r="A173" s="19" t="s">
        <v>25</v>
      </c>
      <c r="B173" s="19" t="s">
        <v>39</v>
      </c>
      <c r="C173" s="19" t="s">
        <v>40</v>
      </c>
      <c r="D173" s="20">
        <v>39777</v>
      </c>
      <c r="E173" s="19">
        <v>107.259</v>
      </c>
      <c r="F173" s="19" t="s">
        <v>109</v>
      </c>
      <c r="G173" s="19">
        <v>2.89</v>
      </c>
      <c r="H173" s="19">
        <v>104.369</v>
      </c>
      <c r="I173">
        <f t="shared" si="16"/>
        <v>2.585</v>
      </c>
      <c r="J173">
        <f t="shared" si="17"/>
        <v>4.5</v>
      </c>
      <c r="K173">
        <f t="shared" si="18"/>
        <v>102.759</v>
      </c>
      <c r="L173">
        <f t="shared" si="19"/>
        <v>104.67400000000001</v>
      </c>
      <c r="M173">
        <f t="shared" si="20"/>
        <v>1.9150000000000063</v>
      </c>
      <c r="N173">
        <f t="shared" si="21"/>
        <v>99.886499999999984</v>
      </c>
      <c r="O173">
        <f t="shared" si="22"/>
        <v>107.54650000000001</v>
      </c>
      <c r="P173" t="str">
        <f t="shared" si="23"/>
        <v/>
      </c>
    </row>
    <row r="174" spans="1:16">
      <c r="A174" s="19" t="s">
        <v>25</v>
      </c>
      <c r="B174" s="19" t="s">
        <v>39</v>
      </c>
      <c r="C174" s="19" t="s">
        <v>40</v>
      </c>
      <c r="D174" s="20">
        <v>39801</v>
      </c>
      <c r="E174" s="19">
        <v>107.259</v>
      </c>
      <c r="F174" s="19" t="s">
        <v>109</v>
      </c>
      <c r="G174" s="19">
        <v>2.4300000000000002</v>
      </c>
      <c r="H174" s="19">
        <v>104.82899999999999</v>
      </c>
      <c r="I174">
        <f t="shared" si="16"/>
        <v>2.585</v>
      </c>
      <c r="J174">
        <f t="shared" si="17"/>
        <v>4.5</v>
      </c>
      <c r="K174">
        <f t="shared" si="18"/>
        <v>102.759</v>
      </c>
      <c r="L174">
        <f t="shared" si="19"/>
        <v>104.67400000000001</v>
      </c>
      <c r="M174">
        <f t="shared" si="20"/>
        <v>1.9150000000000063</v>
      </c>
      <c r="N174">
        <f t="shared" si="21"/>
        <v>99.886499999999984</v>
      </c>
      <c r="O174">
        <f t="shared" si="22"/>
        <v>107.54650000000001</v>
      </c>
      <c r="P174" t="str">
        <f t="shared" si="23"/>
        <v/>
      </c>
    </row>
    <row r="175" spans="1:16">
      <c r="A175" s="19" t="s">
        <v>25</v>
      </c>
      <c r="B175" s="19" t="s">
        <v>39</v>
      </c>
      <c r="C175" s="19" t="s">
        <v>40</v>
      </c>
      <c r="D175" s="20">
        <v>39835</v>
      </c>
      <c r="E175" s="19">
        <v>107.259</v>
      </c>
      <c r="F175" s="19" t="s">
        <v>109</v>
      </c>
      <c r="G175" s="19">
        <v>2.4500000000000002</v>
      </c>
      <c r="H175" s="19">
        <v>104.809</v>
      </c>
      <c r="I175">
        <f t="shared" si="16"/>
        <v>2.585</v>
      </c>
      <c r="J175">
        <f t="shared" si="17"/>
        <v>4.5</v>
      </c>
      <c r="K175">
        <f t="shared" si="18"/>
        <v>102.759</v>
      </c>
      <c r="L175">
        <f t="shared" si="19"/>
        <v>104.67400000000001</v>
      </c>
      <c r="M175">
        <f t="shared" si="20"/>
        <v>1.9150000000000063</v>
      </c>
      <c r="N175">
        <f t="shared" si="21"/>
        <v>99.886499999999984</v>
      </c>
      <c r="O175">
        <f t="shared" si="22"/>
        <v>107.54650000000001</v>
      </c>
      <c r="P175" t="str">
        <f t="shared" si="23"/>
        <v/>
      </c>
    </row>
    <row r="176" spans="1:16">
      <c r="A176" s="19" t="s">
        <v>25</v>
      </c>
      <c r="B176" s="19" t="s">
        <v>39</v>
      </c>
      <c r="C176" s="19" t="s">
        <v>40</v>
      </c>
      <c r="D176" s="20">
        <v>39861</v>
      </c>
      <c r="E176" s="19">
        <v>107.259</v>
      </c>
      <c r="F176" s="19" t="s">
        <v>109</v>
      </c>
      <c r="G176" s="19">
        <v>2.5299999999999998</v>
      </c>
      <c r="H176" s="19">
        <v>104.729</v>
      </c>
      <c r="I176">
        <f t="shared" si="16"/>
        <v>2.585</v>
      </c>
      <c r="J176">
        <f t="shared" si="17"/>
        <v>4.5</v>
      </c>
      <c r="K176">
        <f t="shared" si="18"/>
        <v>102.759</v>
      </c>
      <c r="L176">
        <f t="shared" si="19"/>
        <v>104.67400000000001</v>
      </c>
      <c r="M176">
        <f t="shared" si="20"/>
        <v>1.9150000000000063</v>
      </c>
      <c r="N176">
        <f t="shared" si="21"/>
        <v>99.886499999999984</v>
      </c>
      <c r="O176">
        <f t="shared" si="22"/>
        <v>107.54650000000001</v>
      </c>
      <c r="P176" t="str">
        <f t="shared" si="23"/>
        <v/>
      </c>
    </row>
    <row r="177" spans="1:16">
      <c r="A177" s="19" t="s">
        <v>25</v>
      </c>
      <c r="B177" s="19" t="s">
        <v>39</v>
      </c>
      <c r="C177" s="19" t="s">
        <v>40</v>
      </c>
      <c r="D177" s="20">
        <v>39890</v>
      </c>
      <c r="E177" s="19">
        <v>107.259</v>
      </c>
      <c r="F177" s="19" t="s">
        <v>109</v>
      </c>
      <c r="G177" s="19">
        <v>2.68</v>
      </c>
      <c r="H177" s="19">
        <v>104.57899999999999</v>
      </c>
      <c r="I177">
        <f t="shared" si="16"/>
        <v>2.585</v>
      </c>
      <c r="J177">
        <f t="shared" si="17"/>
        <v>4.5</v>
      </c>
      <c r="K177">
        <f t="shared" si="18"/>
        <v>102.759</v>
      </c>
      <c r="L177">
        <f t="shared" si="19"/>
        <v>104.67400000000001</v>
      </c>
      <c r="M177">
        <f t="shared" si="20"/>
        <v>1.9150000000000063</v>
      </c>
      <c r="N177">
        <f t="shared" si="21"/>
        <v>99.886499999999984</v>
      </c>
      <c r="O177">
        <f t="shared" si="22"/>
        <v>107.54650000000001</v>
      </c>
      <c r="P177" t="str">
        <f t="shared" si="23"/>
        <v/>
      </c>
    </row>
    <row r="178" spans="1:16">
      <c r="A178" s="19" t="s">
        <v>25</v>
      </c>
      <c r="B178" s="19" t="s">
        <v>39</v>
      </c>
      <c r="C178" s="19" t="s">
        <v>40</v>
      </c>
      <c r="D178" s="20">
        <v>39955</v>
      </c>
      <c r="E178" s="19">
        <v>107.259</v>
      </c>
      <c r="F178" s="19" t="s">
        <v>109</v>
      </c>
      <c r="G178" s="19">
        <v>3.15</v>
      </c>
      <c r="H178" s="19">
        <v>104.10899999999999</v>
      </c>
      <c r="I178">
        <f t="shared" si="16"/>
        <v>2.585</v>
      </c>
      <c r="J178">
        <f t="shared" si="17"/>
        <v>4.5</v>
      </c>
      <c r="K178">
        <f t="shared" si="18"/>
        <v>102.759</v>
      </c>
      <c r="L178">
        <f t="shared" si="19"/>
        <v>104.67400000000001</v>
      </c>
      <c r="M178">
        <f t="shared" si="20"/>
        <v>1.9150000000000063</v>
      </c>
      <c r="N178">
        <f t="shared" si="21"/>
        <v>99.886499999999984</v>
      </c>
      <c r="O178">
        <f t="shared" si="22"/>
        <v>107.54650000000001</v>
      </c>
      <c r="P178" t="str">
        <f t="shared" si="23"/>
        <v/>
      </c>
    </row>
    <row r="179" spans="1:16">
      <c r="A179" s="19" t="s">
        <v>25</v>
      </c>
      <c r="B179" s="19" t="s">
        <v>39</v>
      </c>
      <c r="C179" s="19" t="s">
        <v>40</v>
      </c>
      <c r="D179" s="20">
        <v>39987</v>
      </c>
      <c r="E179" s="19">
        <v>107.259</v>
      </c>
      <c r="F179" s="19" t="s">
        <v>109</v>
      </c>
      <c r="G179" s="19">
        <v>2.78</v>
      </c>
      <c r="H179" s="19">
        <v>104.479</v>
      </c>
      <c r="I179">
        <f t="shared" si="16"/>
        <v>2.585</v>
      </c>
      <c r="J179">
        <f t="shared" si="17"/>
        <v>4.5</v>
      </c>
      <c r="K179">
        <f t="shared" si="18"/>
        <v>102.759</v>
      </c>
      <c r="L179">
        <f t="shared" si="19"/>
        <v>104.67400000000001</v>
      </c>
      <c r="M179">
        <f t="shared" si="20"/>
        <v>1.9150000000000063</v>
      </c>
      <c r="N179">
        <f t="shared" si="21"/>
        <v>99.886499999999984</v>
      </c>
      <c r="O179">
        <f t="shared" si="22"/>
        <v>107.54650000000001</v>
      </c>
      <c r="P179" t="str">
        <f t="shared" si="23"/>
        <v/>
      </c>
    </row>
    <row r="180" spans="1:16">
      <c r="A180" s="19" t="s">
        <v>25</v>
      </c>
      <c r="B180" s="19" t="s">
        <v>39</v>
      </c>
      <c r="C180" s="19" t="s">
        <v>40</v>
      </c>
      <c r="D180" s="20">
        <v>40009</v>
      </c>
      <c r="E180" s="19">
        <v>107.259</v>
      </c>
      <c r="F180" s="19" t="s">
        <v>109</v>
      </c>
      <c r="G180" s="19">
        <v>3.63</v>
      </c>
      <c r="H180" s="19">
        <v>103.629</v>
      </c>
      <c r="I180">
        <f t="shared" si="16"/>
        <v>2.585</v>
      </c>
      <c r="J180">
        <f t="shared" si="17"/>
        <v>4.5</v>
      </c>
      <c r="K180">
        <f t="shared" si="18"/>
        <v>102.759</v>
      </c>
      <c r="L180">
        <f t="shared" si="19"/>
        <v>104.67400000000001</v>
      </c>
      <c r="M180">
        <f t="shared" si="20"/>
        <v>1.9150000000000063</v>
      </c>
      <c r="N180">
        <f t="shared" si="21"/>
        <v>99.886499999999984</v>
      </c>
      <c r="O180">
        <f t="shared" si="22"/>
        <v>107.54650000000001</v>
      </c>
      <c r="P180" t="str">
        <f t="shared" si="23"/>
        <v/>
      </c>
    </row>
    <row r="181" spans="1:16">
      <c r="A181" s="19" t="s">
        <v>25</v>
      </c>
      <c r="B181" s="19" t="s">
        <v>39</v>
      </c>
      <c r="C181" s="19" t="s">
        <v>40</v>
      </c>
      <c r="D181" s="20">
        <v>40043</v>
      </c>
      <c r="E181" s="19">
        <v>107.259</v>
      </c>
      <c r="F181" s="19" t="s">
        <v>109</v>
      </c>
      <c r="G181" s="19">
        <v>5.28</v>
      </c>
      <c r="H181" s="19">
        <v>101.979</v>
      </c>
      <c r="I181">
        <f t="shared" si="16"/>
        <v>2.585</v>
      </c>
      <c r="J181">
        <f t="shared" si="17"/>
        <v>4.5</v>
      </c>
      <c r="K181">
        <f t="shared" si="18"/>
        <v>102.759</v>
      </c>
      <c r="L181">
        <f t="shared" si="19"/>
        <v>104.67400000000001</v>
      </c>
      <c r="M181">
        <f t="shared" si="20"/>
        <v>1.9150000000000063</v>
      </c>
      <c r="N181">
        <f t="shared" si="21"/>
        <v>99.886499999999984</v>
      </c>
      <c r="O181">
        <f t="shared" si="22"/>
        <v>107.54650000000001</v>
      </c>
      <c r="P181" t="str">
        <f t="shared" si="23"/>
        <v/>
      </c>
    </row>
    <row r="182" spans="1:16">
      <c r="A182" s="19" t="s">
        <v>25</v>
      </c>
      <c r="B182" s="19" t="s">
        <v>39</v>
      </c>
      <c r="C182" s="19" t="s">
        <v>40</v>
      </c>
      <c r="D182" s="20">
        <v>40071</v>
      </c>
      <c r="E182" s="19">
        <v>107.259</v>
      </c>
      <c r="F182" s="19" t="s">
        <v>109</v>
      </c>
      <c r="G182" s="19">
        <v>5.55</v>
      </c>
      <c r="H182" s="19">
        <v>101.709</v>
      </c>
      <c r="I182">
        <f t="shared" si="16"/>
        <v>2.585</v>
      </c>
      <c r="J182">
        <f t="shared" si="17"/>
        <v>4.5</v>
      </c>
      <c r="K182">
        <f t="shared" si="18"/>
        <v>102.759</v>
      </c>
      <c r="L182">
        <f t="shared" si="19"/>
        <v>104.67400000000001</v>
      </c>
      <c r="M182">
        <f t="shared" si="20"/>
        <v>1.9150000000000063</v>
      </c>
      <c r="N182">
        <f t="shared" si="21"/>
        <v>99.886499999999984</v>
      </c>
      <c r="O182">
        <f t="shared" si="22"/>
        <v>107.54650000000001</v>
      </c>
      <c r="P182" t="str">
        <f t="shared" si="23"/>
        <v/>
      </c>
    </row>
    <row r="183" spans="1:16">
      <c r="A183" s="19" t="s">
        <v>25</v>
      </c>
      <c r="B183" s="19" t="s">
        <v>39</v>
      </c>
      <c r="C183" s="19" t="s">
        <v>40</v>
      </c>
      <c r="D183" s="20">
        <v>40106</v>
      </c>
      <c r="E183" s="19">
        <v>107.259</v>
      </c>
      <c r="F183" s="19" t="s">
        <v>109</v>
      </c>
      <c r="G183" s="19">
        <v>5.45</v>
      </c>
      <c r="H183" s="19">
        <v>101.809</v>
      </c>
      <c r="I183">
        <f t="shared" si="16"/>
        <v>2.585</v>
      </c>
      <c r="J183">
        <f t="shared" si="17"/>
        <v>4.5</v>
      </c>
      <c r="K183">
        <f t="shared" si="18"/>
        <v>102.759</v>
      </c>
      <c r="L183">
        <f t="shared" si="19"/>
        <v>104.67400000000001</v>
      </c>
      <c r="M183">
        <f t="shared" si="20"/>
        <v>1.9150000000000063</v>
      </c>
      <c r="N183">
        <f t="shared" si="21"/>
        <v>99.886499999999984</v>
      </c>
      <c r="O183">
        <f t="shared" si="22"/>
        <v>107.54650000000001</v>
      </c>
      <c r="P183" t="str">
        <f t="shared" si="23"/>
        <v/>
      </c>
    </row>
    <row r="184" spans="1:16">
      <c r="A184" s="19" t="s">
        <v>25</v>
      </c>
      <c r="B184" s="19" t="s">
        <v>39</v>
      </c>
      <c r="C184" s="19" t="s">
        <v>40</v>
      </c>
      <c r="D184" s="20">
        <v>40141</v>
      </c>
      <c r="E184" s="19">
        <v>107.259</v>
      </c>
      <c r="F184" s="19" t="s">
        <v>109</v>
      </c>
      <c r="G184" s="19">
        <v>2.85</v>
      </c>
      <c r="H184" s="19">
        <v>104.40900000000001</v>
      </c>
      <c r="I184">
        <f t="shared" si="16"/>
        <v>2.585</v>
      </c>
      <c r="J184">
        <f t="shared" si="17"/>
        <v>4.5</v>
      </c>
      <c r="K184">
        <f t="shared" si="18"/>
        <v>102.759</v>
      </c>
      <c r="L184">
        <f t="shared" si="19"/>
        <v>104.67400000000001</v>
      </c>
      <c r="M184">
        <f t="shared" si="20"/>
        <v>1.9150000000000063</v>
      </c>
      <c r="N184">
        <f t="shared" si="21"/>
        <v>99.886499999999984</v>
      </c>
      <c r="O184">
        <f t="shared" si="22"/>
        <v>107.54650000000001</v>
      </c>
      <c r="P184" t="str">
        <f t="shared" si="23"/>
        <v/>
      </c>
    </row>
    <row r="185" spans="1:16">
      <c r="A185" s="19" t="s">
        <v>25</v>
      </c>
      <c r="B185" s="19" t="s">
        <v>39</v>
      </c>
      <c r="C185" s="19" t="s">
        <v>40</v>
      </c>
      <c r="D185" s="20">
        <v>40168</v>
      </c>
      <c r="E185" s="19">
        <v>107.259</v>
      </c>
      <c r="F185" s="19" t="s">
        <v>109</v>
      </c>
      <c r="G185" s="19">
        <v>5.35</v>
      </c>
      <c r="H185" s="19">
        <v>101.90900000000001</v>
      </c>
      <c r="I185">
        <f t="shared" si="16"/>
        <v>2.585</v>
      </c>
      <c r="J185">
        <f t="shared" si="17"/>
        <v>4.5</v>
      </c>
      <c r="K185">
        <f t="shared" si="18"/>
        <v>102.759</v>
      </c>
      <c r="L185">
        <f t="shared" si="19"/>
        <v>104.67400000000001</v>
      </c>
      <c r="M185">
        <f t="shared" si="20"/>
        <v>1.9150000000000063</v>
      </c>
      <c r="N185">
        <f t="shared" si="21"/>
        <v>99.886499999999984</v>
      </c>
      <c r="O185">
        <f t="shared" si="22"/>
        <v>107.54650000000001</v>
      </c>
      <c r="P185" t="str">
        <f t="shared" si="23"/>
        <v/>
      </c>
    </row>
    <row r="186" spans="1:16">
      <c r="A186" s="19" t="s">
        <v>25</v>
      </c>
      <c r="B186" s="19" t="s">
        <v>39</v>
      </c>
      <c r="C186" s="19" t="s">
        <v>40</v>
      </c>
      <c r="D186" s="20">
        <v>40206</v>
      </c>
      <c r="E186" s="19">
        <v>107.259</v>
      </c>
      <c r="F186" s="19" t="s">
        <v>109</v>
      </c>
      <c r="G186" s="19">
        <v>2.4300000000000002</v>
      </c>
      <c r="H186" s="19">
        <v>104.82899999999999</v>
      </c>
      <c r="I186">
        <f t="shared" si="16"/>
        <v>2.585</v>
      </c>
      <c r="J186">
        <f t="shared" si="17"/>
        <v>4.5</v>
      </c>
      <c r="K186">
        <f t="shared" si="18"/>
        <v>102.759</v>
      </c>
      <c r="L186">
        <f t="shared" si="19"/>
        <v>104.67400000000001</v>
      </c>
      <c r="M186">
        <f t="shared" si="20"/>
        <v>1.9150000000000063</v>
      </c>
      <c r="N186">
        <f t="shared" si="21"/>
        <v>99.886499999999984</v>
      </c>
      <c r="O186">
        <f t="shared" si="22"/>
        <v>107.54650000000001</v>
      </c>
      <c r="P186" t="str">
        <f t="shared" si="23"/>
        <v/>
      </c>
    </row>
    <row r="187" spans="1:16">
      <c r="A187" s="19" t="s">
        <v>25</v>
      </c>
      <c r="B187" s="19" t="s">
        <v>39</v>
      </c>
      <c r="C187" s="19" t="s">
        <v>40</v>
      </c>
      <c r="D187" s="20">
        <v>40234</v>
      </c>
      <c r="E187" s="19">
        <v>107.259</v>
      </c>
      <c r="F187" s="19" t="s">
        <v>109</v>
      </c>
      <c r="G187" s="19">
        <v>2.37</v>
      </c>
      <c r="H187" s="19">
        <v>104.889</v>
      </c>
      <c r="I187">
        <f t="shared" si="16"/>
        <v>2.585</v>
      </c>
      <c r="J187">
        <f t="shared" si="17"/>
        <v>4.5</v>
      </c>
      <c r="K187">
        <f t="shared" si="18"/>
        <v>102.759</v>
      </c>
      <c r="L187">
        <f t="shared" si="19"/>
        <v>104.67400000000001</v>
      </c>
      <c r="M187">
        <f t="shared" si="20"/>
        <v>1.9150000000000063</v>
      </c>
      <c r="N187">
        <f t="shared" si="21"/>
        <v>99.886499999999984</v>
      </c>
      <c r="O187">
        <f t="shared" si="22"/>
        <v>107.54650000000001</v>
      </c>
      <c r="P187" t="str">
        <f t="shared" si="23"/>
        <v/>
      </c>
    </row>
    <row r="188" spans="1:16">
      <c r="A188" s="19" t="s">
        <v>25</v>
      </c>
      <c r="B188" s="19" t="s">
        <v>39</v>
      </c>
      <c r="C188" s="19" t="s">
        <v>40</v>
      </c>
      <c r="D188" s="20">
        <v>40280</v>
      </c>
      <c r="E188" s="19">
        <v>107.259</v>
      </c>
      <c r="F188" s="19" t="s">
        <v>109</v>
      </c>
      <c r="G188" s="19">
        <v>2.95</v>
      </c>
      <c r="H188" s="19">
        <v>104.309</v>
      </c>
      <c r="I188">
        <f t="shared" si="16"/>
        <v>2.585</v>
      </c>
      <c r="J188">
        <f t="shared" si="17"/>
        <v>4.5</v>
      </c>
      <c r="K188">
        <f t="shared" si="18"/>
        <v>102.759</v>
      </c>
      <c r="L188">
        <f t="shared" si="19"/>
        <v>104.67400000000001</v>
      </c>
      <c r="M188">
        <f t="shared" si="20"/>
        <v>1.9150000000000063</v>
      </c>
      <c r="N188">
        <f t="shared" si="21"/>
        <v>99.886499999999984</v>
      </c>
      <c r="O188">
        <f t="shared" si="22"/>
        <v>107.54650000000001</v>
      </c>
      <c r="P188" t="str">
        <f t="shared" si="23"/>
        <v/>
      </c>
    </row>
    <row r="189" spans="1:16">
      <c r="A189" s="19" t="s">
        <v>25</v>
      </c>
      <c r="B189" s="19" t="s">
        <v>39</v>
      </c>
      <c r="C189" s="19" t="s">
        <v>40</v>
      </c>
      <c r="D189" s="20">
        <v>40322</v>
      </c>
      <c r="E189" s="19">
        <v>107.259</v>
      </c>
      <c r="F189" s="19" t="s">
        <v>109</v>
      </c>
      <c r="G189" s="19">
        <v>2.37</v>
      </c>
      <c r="H189" s="19">
        <v>104.889</v>
      </c>
      <c r="I189">
        <f t="shared" si="16"/>
        <v>2.585</v>
      </c>
      <c r="J189">
        <f t="shared" si="17"/>
        <v>4.5</v>
      </c>
      <c r="K189">
        <f t="shared" si="18"/>
        <v>102.759</v>
      </c>
      <c r="L189">
        <f t="shared" si="19"/>
        <v>104.67400000000001</v>
      </c>
      <c r="M189">
        <f t="shared" si="20"/>
        <v>1.9150000000000063</v>
      </c>
      <c r="N189">
        <f t="shared" si="21"/>
        <v>99.886499999999984</v>
      </c>
      <c r="O189">
        <f t="shared" si="22"/>
        <v>107.54650000000001</v>
      </c>
      <c r="P189" t="str">
        <f t="shared" si="23"/>
        <v/>
      </c>
    </row>
    <row r="190" spans="1:16">
      <c r="A190" s="19" t="s">
        <v>25</v>
      </c>
      <c r="B190" s="19" t="s">
        <v>39</v>
      </c>
      <c r="C190" s="19" t="s">
        <v>40</v>
      </c>
      <c r="D190" s="20">
        <v>40351</v>
      </c>
      <c r="E190" s="19">
        <v>107.259</v>
      </c>
      <c r="F190" s="19" t="s">
        <v>109</v>
      </c>
      <c r="G190" s="19">
        <v>2.58</v>
      </c>
      <c r="H190" s="19">
        <v>104.679</v>
      </c>
      <c r="I190">
        <f t="shared" si="16"/>
        <v>2.585</v>
      </c>
      <c r="J190">
        <f t="shared" si="17"/>
        <v>4.5</v>
      </c>
      <c r="K190">
        <f t="shared" si="18"/>
        <v>102.759</v>
      </c>
      <c r="L190">
        <f t="shared" si="19"/>
        <v>104.67400000000001</v>
      </c>
      <c r="M190">
        <f t="shared" si="20"/>
        <v>1.9150000000000063</v>
      </c>
      <c r="N190">
        <f t="shared" si="21"/>
        <v>99.886499999999984</v>
      </c>
      <c r="O190">
        <f t="shared" si="22"/>
        <v>107.54650000000001</v>
      </c>
      <c r="P190" t="str">
        <f t="shared" si="23"/>
        <v/>
      </c>
    </row>
    <row r="191" spans="1:16">
      <c r="A191" s="19" t="s">
        <v>25</v>
      </c>
      <c r="B191" s="19" t="s">
        <v>39</v>
      </c>
      <c r="C191" s="19" t="s">
        <v>40</v>
      </c>
      <c r="D191" s="20">
        <v>40374</v>
      </c>
      <c r="E191" s="19">
        <v>107.259</v>
      </c>
      <c r="F191" s="19" t="s">
        <v>109</v>
      </c>
      <c r="G191" s="19">
        <v>2.82</v>
      </c>
      <c r="H191" s="19">
        <v>104.43899999999999</v>
      </c>
      <c r="I191">
        <f t="shared" si="16"/>
        <v>2.585</v>
      </c>
      <c r="J191">
        <f t="shared" si="17"/>
        <v>4.5</v>
      </c>
      <c r="K191">
        <f t="shared" si="18"/>
        <v>102.759</v>
      </c>
      <c r="L191">
        <f t="shared" si="19"/>
        <v>104.67400000000001</v>
      </c>
      <c r="M191">
        <f t="shared" si="20"/>
        <v>1.9150000000000063</v>
      </c>
      <c r="N191">
        <f t="shared" si="21"/>
        <v>99.886499999999984</v>
      </c>
      <c r="O191">
        <f t="shared" si="22"/>
        <v>107.54650000000001</v>
      </c>
      <c r="P191" t="str">
        <f t="shared" si="23"/>
        <v/>
      </c>
    </row>
    <row r="192" spans="1:16">
      <c r="A192" s="19" t="s">
        <v>25</v>
      </c>
      <c r="B192" s="19" t="s">
        <v>39</v>
      </c>
      <c r="C192" s="19" t="s">
        <v>40</v>
      </c>
      <c r="D192" s="20">
        <v>40396</v>
      </c>
      <c r="E192" s="19">
        <v>107.259</v>
      </c>
      <c r="F192" s="19" t="s">
        <v>109</v>
      </c>
      <c r="G192" s="19">
        <v>3.25</v>
      </c>
      <c r="H192" s="19">
        <v>104.009</v>
      </c>
      <c r="I192">
        <f t="shared" si="16"/>
        <v>2.585</v>
      </c>
      <c r="J192">
        <f t="shared" si="17"/>
        <v>4.5</v>
      </c>
      <c r="K192">
        <f t="shared" si="18"/>
        <v>102.759</v>
      </c>
      <c r="L192">
        <f t="shared" si="19"/>
        <v>104.67400000000001</v>
      </c>
      <c r="M192">
        <f t="shared" si="20"/>
        <v>1.9150000000000063</v>
      </c>
      <c r="N192">
        <f t="shared" si="21"/>
        <v>99.886499999999984</v>
      </c>
      <c r="O192">
        <f t="shared" si="22"/>
        <v>107.54650000000001</v>
      </c>
      <c r="P192" t="str">
        <f t="shared" si="23"/>
        <v/>
      </c>
    </row>
    <row r="193" spans="1:16">
      <c r="A193" s="19" t="s">
        <v>25</v>
      </c>
      <c r="B193" s="19" t="s">
        <v>39</v>
      </c>
      <c r="C193" s="19" t="s">
        <v>40</v>
      </c>
      <c r="D193" s="20">
        <v>40438</v>
      </c>
      <c r="E193" s="19">
        <v>107.259</v>
      </c>
      <c r="F193" s="19" t="s">
        <v>109</v>
      </c>
      <c r="G193" s="19">
        <v>4.25</v>
      </c>
      <c r="H193" s="19">
        <v>103.009</v>
      </c>
      <c r="I193">
        <f t="shared" si="16"/>
        <v>2.585</v>
      </c>
      <c r="J193">
        <f t="shared" si="17"/>
        <v>4.5</v>
      </c>
      <c r="K193">
        <f t="shared" si="18"/>
        <v>102.759</v>
      </c>
      <c r="L193">
        <f t="shared" si="19"/>
        <v>104.67400000000001</v>
      </c>
      <c r="M193">
        <f t="shared" si="20"/>
        <v>1.9150000000000063</v>
      </c>
      <c r="N193">
        <f t="shared" si="21"/>
        <v>99.886499999999984</v>
      </c>
      <c r="O193">
        <f t="shared" si="22"/>
        <v>107.54650000000001</v>
      </c>
      <c r="P193" t="str">
        <f t="shared" si="23"/>
        <v/>
      </c>
    </row>
    <row r="194" spans="1:16">
      <c r="A194" s="19" t="s">
        <v>25</v>
      </c>
      <c r="B194" s="19" t="s">
        <v>39</v>
      </c>
      <c r="C194" s="19" t="s">
        <v>40</v>
      </c>
      <c r="D194" s="20">
        <v>40463</v>
      </c>
      <c r="E194" s="19">
        <v>107.259</v>
      </c>
      <c r="F194" s="19" t="s">
        <v>109</v>
      </c>
      <c r="G194" s="19">
        <v>4.55</v>
      </c>
      <c r="H194" s="19">
        <v>102.709</v>
      </c>
      <c r="I194">
        <f t="shared" si="16"/>
        <v>2.585</v>
      </c>
      <c r="J194">
        <f t="shared" si="17"/>
        <v>4.5</v>
      </c>
      <c r="K194">
        <f t="shared" si="18"/>
        <v>102.759</v>
      </c>
      <c r="L194">
        <f t="shared" si="19"/>
        <v>104.67400000000001</v>
      </c>
      <c r="M194">
        <f t="shared" si="20"/>
        <v>1.9150000000000063</v>
      </c>
      <c r="N194">
        <f t="shared" si="21"/>
        <v>99.886499999999984</v>
      </c>
      <c r="O194">
        <f t="shared" si="22"/>
        <v>107.54650000000001</v>
      </c>
      <c r="P194" t="str">
        <f t="shared" si="23"/>
        <v/>
      </c>
    </row>
    <row r="195" spans="1:16">
      <c r="A195" s="19" t="s">
        <v>25</v>
      </c>
      <c r="B195" s="19" t="s">
        <v>39</v>
      </c>
      <c r="C195" s="19" t="s">
        <v>40</v>
      </c>
      <c r="D195" s="20">
        <v>40491</v>
      </c>
      <c r="E195" s="19">
        <v>107.259</v>
      </c>
      <c r="F195" s="19" t="s">
        <v>109</v>
      </c>
      <c r="G195" s="19">
        <v>2.38</v>
      </c>
      <c r="H195" s="19">
        <v>104.879</v>
      </c>
      <c r="I195">
        <f t="shared" ref="I195:I258" si="24">VLOOKUP($C195,$V$1:$Z$42,2,FALSE)</f>
        <v>2.585</v>
      </c>
      <c r="J195">
        <f t="shared" ref="J195:J258" si="25">VLOOKUP($C195,$V$1:$Z$42,3,FALSE)</f>
        <v>4.5</v>
      </c>
      <c r="K195">
        <f t="shared" ref="K195:K258" si="26">VLOOKUP($C195,$V$1:$Z$42,4,FALSE)</f>
        <v>102.759</v>
      </c>
      <c r="L195">
        <f t="shared" ref="L195:L258" si="27">VLOOKUP($C195,$V$1:$Z$42,5,FALSE)</f>
        <v>104.67400000000001</v>
      </c>
      <c r="M195">
        <f t="shared" ref="M195:M258" si="28">L195-K195</f>
        <v>1.9150000000000063</v>
      </c>
      <c r="N195">
        <f t="shared" ref="N195:N258" si="29">K195-M195*1.5</f>
        <v>99.886499999999984</v>
      </c>
      <c r="O195">
        <f t="shared" ref="O195:O258" si="30">L195+M195*1.5</f>
        <v>107.54650000000001</v>
      </c>
      <c r="P195" t="str">
        <f t="shared" ref="P195:P258" si="31">IF(OR(H195&lt;N195,H195&gt;O195), "OUTLIER", "")</f>
        <v/>
      </c>
    </row>
    <row r="196" spans="1:16">
      <c r="A196" s="19" t="s">
        <v>25</v>
      </c>
      <c r="B196" s="19" t="s">
        <v>39</v>
      </c>
      <c r="C196" s="19" t="s">
        <v>40</v>
      </c>
      <c r="D196" s="20">
        <v>40539</v>
      </c>
      <c r="E196" s="19">
        <v>107.259</v>
      </c>
      <c r="F196" s="19" t="s">
        <v>109</v>
      </c>
      <c r="G196" s="19">
        <v>2.06</v>
      </c>
      <c r="H196" s="19">
        <v>105.199</v>
      </c>
      <c r="I196">
        <f t="shared" si="24"/>
        <v>2.585</v>
      </c>
      <c r="J196">
        <f t="shared" si="25"/>
        <v>4.5</v>
      </c>
      <c r="K196">
        <f t="shared" si="26"/>
        <v>102.759</v>
      </c>
      <c r="L196">
        <f t="shared" si="27"/>
        <v>104.67400000000001</v>
      </c>
      <c r="M196">
        <f t="shared" si="28"/>
        <v>1.9150000000000063</v>
      </c>
      <c r="N196">
        <f t="shared" si="29"/>
        <v>99.886499999999984</v>
      </c>
      <c r="O196">
        <f t="shared" si="30"/>
        <v>107.54650000000001</v>
      </c>
      <c r="P196" t="str">
        <f t="shared" si="31"/>
        <v/>
      </c>
    </row>
    <row r="197" spans="1:16">
      <c r="A197" s="19" t="s">
        <v>25</v>
      </c>
      <c r="B197" s="19" t="s">
        <v>39</v>
      </c>
      <c r="C197" s="19" t="s">
        <v>40</v>
      </c>
      <c r="D197" s="20">
        <v>40555</v>
      </c>
      <c r="E197" s="19">
        <v>107.259</v>
      </c>
      <c r="F197" s="19" t="s">
        <v>109</v>
      </c>
      <c r="G197" s="19">
        <v>2.44</v>
      </c>
      <c r="H197" s="19">
        <v>104.819</v>
      </c>
      <c r="I197">
        <f t="shared" si="24"/>
        <v>2.585</v>
      </c>
      <c r="J197">
        <f t="shared" si="25"/>
        <v>4.5</v>
      </c>
      <c r="K197">
        <f t="shared" si="26"/>
        <v>102.759</v>
      </c>
      <c r="L197">
        <f t="shared" si="27"/>
        <v>104.67400000000001</v>
      </c>
      <c r="M197">
        <f t="shared" si="28"/>
        <v>1.9150000000000063</v>
      </c>
      <c r="N197">
        <f t="shared" si="29"/>
        <v>99.886499999999984</v>
      </c>
      <c r="O197">
        <f t="shared" si="30"/>
        <v>107.54650000000001</v>
      </c>
      <c r="P197" t="str">
        <f t="shared" si="31"/>
        <v/>
      </c>
    </row>
    <row r="198" spans="1:16">
      <c r="A198" s="19" t="s">
        <v>25</v>
      </c>
      <c r="B198" s="19" t="s">
        <v>39</v>
      </c>
      <c r="C198" s="19" t="s">
        <v>40</v>
      </c>
      <c r="D198" s="20">
        <v>40576</v>
      </c>
      <c r="E198" s="19">
        <v>107.259</v>
      </c>
      <c r="F198" s="19" t="s">
        <v>109</v>
      </c>
      <c r="G198" s="19">
        <v>2.67</v>
      </c>
      <c r="H198" s="19">
        <v>104.589</v>
      </c>
      <c r="I198">
        <f t="shared" si="24"/>
        <v>2.585</v>
      </c>
      <c r="J198">
        <f t="shared" si="25"/>
        <v>4.5</v>
      </c>
      <c r="K198">
        <f t="shared" si="26"/>
        <v>102.759</v>
      </c>
      <c r="L198">
        <f t="shared" si="27"/>
        <v>104.67400000000001</v>
      </c>
      <c r="M198">
        <f t="shared" si="28"/>
        <v>1.9150000000000063</v>
      </c>
      <c r="N198">
        <f t="shared" si="29"/>
        <v>99.886499999999984</v>
      </c>
      <c r="O198">
        <f t="shared" si="30"/>
        <v>107.54650000000001</v>
      </c>
      <c r="P198" t="str">
        <f t="shared" si="31"/>
        <v/>
      </c>
    </row>
    <row r="199" spans="1:16">
      <c r="A199" s="19" t="s">
        <v>25</v>
      </c>
      <c r="B199" s="19" t="s">
        <v>39</v>
      </c>
      <c r="C199" s="19" t="s">
        <v>40</v>
      </c>
      <c r="D199" s="20">
        <v>40613</v>
      </c>
      <c r="E199" s="19">
        <v>107.259</v>
      </c>
      <c r="F199" s="19" t="s">
        <v>109</v>
      </c>
      <c r="G199" s="19">
        <v>2.58</v>
      </c>
      <c r="H199" s="19">
        <v>104.679</v>
      </c>
      <c r="I199">
        <f t="shared" si="24"/>
        <v>2.585</v>
      </c>
      <c r="J199">
        <f t="shared" si="25"/>
        <v>4.5</v>
      </c>
      <c r="K199">
        <f t="shared" si="26"/>
        <v>102.759</v>
      </c>
      <c r="L199">
        <f t="shared" si="27"/>
        <v>104.67400000000001</v>
      </c>
      <c r="M199">
        <f t="shared" si="28"/>
        <v>1.9150000000000063</v>
      </c>
      <c r="N199">
        <f t="shared" si="29"/>
        <v>99.886499999999984</v>
      </c>
      <c r="O199">
        <f t="shared" si="30"/>
        <v>107.54650000000001</v>
      </c>
      <c r="P199" t="str">
        <f t="shared" si="31"/>
        <v/>
      </c>
    </row>
    <row r="200" spans="1:16">
      <c r="A200" s="19" t="s">
        <v>25</v>
      </c>
      <c r="B200" s="19" t="s">
        <v>39</v>
      </c>
      <c r="C200" s="19" t="s">
        <v>40</v>
      </c>
      <c r="D200" s="20">
        <v>40638</v>
      </c>
      <c r="E200" s="19">
        <v>107.259</v>
      </c>
      <c r="F200" s="19" t="s">
        <v>109</v>
      </c>
      <c r="G200" s="19">
        <v>2.5</v>
      </c>
      <c r="H200" s="19">
        <v>104.759</v>
      </c>
      <c r="I200">
        <f t="shared" si="24"/>
        <v>2.585</v>
      </c>
      <c r="J200">
        <f t="shared" si="25"/>
        <v>4.5</v>
      </c>
      <c r="K200">
        <f t="shared" si="26"/>
        <v>102.759</v>
      </c>
      <c r="L200">
        <f t="shared" si="27"/>
        <v>104.67400000000001</v>
      </c>
      <c r="M200">
        <f t="shared" si="28"/>
        <v>1.9150000000000063</v>
      </c>
      <c r="N200">
        <f t="shared" si="29"/>
        <v>99.886499999999984</v>
      </c>
      <c r="O200">
        <f t="shared" si="30"/>
        <v>107.54650000000001</v>
      </c>
      <c r="P200" t="str">
        <f t="shared" si="31"/>
        <v/>
      </c>
    </row>
    <row r="201" spans="1:16">
      <c r="A201" s="19" t="s">
        <v>25</v>
      </c>
      <c r="B201" s="19" t="s">
        <v>39</v>
      </c>
      <c r="C201" s="19" t="s">
        <v>40</v>
      </c>
      <c r="D201" s="20">
        <v>40687</v>
      </c>
      <c r="E201" s="19">
        <v>107.259</v>
      </c>
      <c r="F201" s="19" t="s">
        <v>109</v>
      </c>
      <c r="G201" s="19">
        <v>2.8</v>
      </c>
      <c r="H201" s="19">
        <v>104.459</v>
      </c>
      <c r="I201">
        <f t="shared" si="24"/>
        <v>2.585</v>
      </c>
      <c r="J201">
        <f t="shared" si="25"/>
        <v>4.5</v>
      </c>
      <c r="K201">
        <f t="shared" si="26"/>
        <v>102.759</v>
      </c>
      <c r="L201">
        <f t="shared" si="27"/>
        <v>104.67400000000001</v>
      </c>
      <c r="M201">
        <f t="shared" si="28"/>
        <v>1.9150000000000063</v>
      </c>
      <c r="N201">
        <f t="shared" si="29"/>
        <v>99.886499999999984</v>
      </c>
      <c r="O201">
        <f t="shared" si="30"/>
        <v>107.54650000000001</v>
      </c>
      <c r="P201" t="str">
        <f t="shared" si="31"/>
        <v/>
      </c>
    </row>
    <row r="202" spans="1:16">
      <c r="A202" s="19" t="s">
        <v>25</v>
      </c>
      <c r="B202" s="19" t="s">
        <v>39</v>
      </c>
      <c r="C202" s="19" t="s">
        <v>40</v>
      </c>
      <c r="D202" s="20">
        <v>40709</v>
      </c>
      <c r="E202" s="19">
        <v>107.259</v>
      </c>
      <c r="F202" s="19" t="s">
        <v>109</v>
      </c>
      <c r="G202" s="19">
        <v>2.29</v>
      </c>
      <c r="H202" s="19">
        <v>104.96899999999999</v>
      </c>
      <c r="I202">
        <f t="shared" si="24"/>
        <v>2.585</v>
      </c>
      <c r="J202">
        <f t="shared" si="25"/>
        <v>4.5</v>
      </c>
      <c r="K202">
        <f t="shared" si="26"/>
        <v>102.759</v>
      </c>
      <c r="L202">
        <f t="shared" si="27"/>
        <v>104.67400000000001</v>
      </c>
      <c r="M202">
        <f t="shared" si="28"/>
        <v>1.9150000000000063</v>
      </c>
      <c r="N202">
        <f t="shared" si="29"/>
        <v>99.886499999999984</v>
      </c>
      <c r="O202">
        <f t="shared" si="30"/>
        <v>107.54650000000001</v>
      </c>
      <c r="P202" t="str">
        <f t="shared" si="31"/>
        <v/>
      </c>
    </row>
    <row r="203" spans="1:16">
      <c r="A203" s="19" t="s">
        <v>25</v>
      </c>
      <c r="B203" s="19" t="s">
        <v>39</v>
      </c>
      <c r="C203" s="19" t="s">
        <v>40</v>
      </c>
      <c r="D203" s="20">
        <v>40735</v>
      </c>
      <c r="E203" s="19">
        <v>107.259</v>
      </c>
      <c r="F203" s="19" t="s">
        <v>109</v>
      </c>
      <c r="G203" s="19">
        <v>2.83</v>
      </c>
      <c r="H203" s="19">
        <v>104.429</v>
      </c>
      <c r="I203">
        <f t="shared" si="24"/>
        <v>2.585</v>
      </c>
      <c r="J203">
        <f t="shared" si="25"/>
        <v>4.5</v>
      </c>
      <c r="K203">
        <f t="shared" si="26"/>
        <v>102.759</v>
      </c>
      <c r="L203">
        <f t="shared" si="27"/>
        <v>104.67400000000001</v>
      </c>
      <c r="M203">
        <f t="shared" si="28"/>
        <v>1.9150000000000063</v>
      </c>
      <c r="N203">
        <f t="shared" si="29"/>
        <v>99.886499999999984</v>
      </c>
      <c r="O203">
        <f t="shared" si="30"/>
        <v>107.54650000000001</v>
      </c>
      <c r="P203" t="str">
        <f t="shared" si="31"/>
        <v/>
      </c>
    </row>
    <row r="204" spans="1:16">
      <c r="A204" s="19" t="s">
        <v>25</v>
      </c>
      <c r="B204" s="19" t="s">
        <v>39</v>
      </c>
      <c r="C204" s="19" t="s">
        <v>40</v>
      </c>
      <c r="D204" s="20">
        <v>40757</v>
      </c>
      <c r="E204" s="19">
        <v>107.259</v>
      </c>
      <c r="F204" s="19" t="s">
        <v>109</v>
      </c>
      <c r="G204" s="19">
        <v>3.08</v>
      </c>
      <c r="H204" s="19">
        <v>104.179</v>
      </c>
      <c r="I204">
        <f t="shared" si="24"/>
        <v>2.585</v>
      </c>
      <c r="J204">
        <f t="shared" si="25"/>
        <v>4.5</v>
      </c>
      <c r="K204">
        <f t="shared" si="26"/>
        <v>102.759</v>
      </c>
      <c r="L204">
        <f t="shared" si="27"/>
        <v>104.67400000000001</v>
      </c>
      <c r="M204">
        <f t="shared" si="28"/>
        <v>1.9150000000000063</v>
      </c>
      <c r="N204">
        <f t="shared" si="29"/>
        <v>99.886499999999984</v>
      </c>
      <c r="O204">
        <f t="shared" si="30"/>
        <v>107.54650000000001</v>
      </c>
      <c r="P204" t="str">
        <f t="shared" si="31"/>
        <v/>
      </c>
    </row>
    <row r="205" spans="1:16">
      <c r="A205" s="19" t="s">
        <v>25</v>
      </c>
      <c r="B205" s="19" t="s">
        <v>39</v>
      </c>
      <c r="C205" s="19" t="s">
        <v>40</v>
      </c>
      <c r="D205" s="20">
        <v>40802</v>
      </c>
      <c r="E205" s="19">
        <v>107.259</v>
      </c>
      <c r="F205" s="19" t="s">
        <v>109</v>
      </c>
      <c r="G205" s="19">
        <v>4.92</v>
      </c>
      <c r="H205" s="19">
        <v>102.339</v>
      </c>
      <c r="I205">
        <f t="shared" si="24"/>
        <v>2.585</v>
      </c>
      <c r="J205">
        <f t="shared" si="25"/>
        <v>4.5</v>
      </c>
      <c r="K205">
        <f t="shared" si="26"/>
        <v>102.759</v>
      </c>
      <c r="L205">
        <f t="shared" si="27"/>
        <v>104.67400000000001</v>
      </c>
      <c r="M205">
        <f t="shared" si="28"/>
        <v>1.9150000000000063</v>
      </c>
      <c r="N205">
        <f t="shared" si="29"/>
        <v>99.886499999999984</v>
      </c>
      <c r="O205">
        <f t="shared" si="30"/>
        <v>107.54650000000001</v>
      </c>
      <c r="P205" t="str">
        <f t="shared" si="31"/>
        <v/>
      </c>
    </row>
    <row r="206" spans="1:16">
      <c r="A206" s="19" t="s">
        <v>25</v>
      </c>
      <c r="B206" s="19" t="s">
        <v>39</v>
      </c>
      <c r="C206" s="19" t="s">
        <v>40</v>
      </c>
      <c r="D206" s="20">
        <v>40828</v>
      </c>
      <c r="E206" s="19">
        <v>107.259</v>
      </c>
      <c r="F206" s="19" t="s">
        <v>109</v>
      </c>
      <c r="G206" s="19">
        <v>5.53</v>
      </c>
      <c r="H206" s="19">
        <v>101.729</v>
      </c>
      <c r="I206">
        <f t="shared" si="24"/>
        <v>2.585</v>
      </c>
      <c r="J206">
        <f t="shared" si="25"/>
        <v>4.5</v>
      </c>
      <c r="K206">
        <f t="shared" si="26"/>
        <v>102.759</v>
      </c>
      <c r="L206">
        <f t="shared" si="27"/>
        <v>104.67400000000001</v>
      </c>
      <c r="M206">
        <f t="shared" si="28"/>
        <v>1.9150000000000063</v>
      </c>
      <c r="N206">
        <f t="shared" si="29"/>
        <v>99.886499999999984</v>
      </c>
      <c r="O206">
        <f t="shared" si="30"/>
        <v>107.54650000000001</v>
      </c>
      <c r="P206" t="str">
        <f t="shared" si="31"/>
        <v/>
      </c>
    </row>
    <row r="207" spans="1:16">
      <c r="A207" s="19" t="s">
        <v>25</v>
      </c>
      <c r="B207" s="19" t="s">
        <v>39</v>
      </c>
      <c r="C207" s="19" t="s">
        <v>40</v>
      </c>
      <c r="D207" s="20">
        <v>40871</v>
      </c>
      <c r="E207" s="19">
        <v>107.259</v>
      </c>
      <c r="F207" s="19" t="s">
        <v>109</v>
      </c>
      <c r="G207" s="19">
        <v>4.04</v>
      </c>
      <c r="H207" s="19">
        <v>103.21899999999999</v>
      </c>
      <c r="I207">
        <f t="shared" si="24"/>
        <v>2.585</v>
      </c>
      <c r="J207">
        <f t="shared" si="25"/>
        <v>4.5</v>
      </c>
      <c r="K207">
        <f t="shared" si="26"/>
        <v>102.759</v>
      </c>
      <c r="L207">
        <f t="shared" si="27"/>
        <v>104.67400000000001</v>
      </c>
      <c r="M207">
        <f t="shared" si="28"/>
        <v>1.9150000000000063</v>
      </c>
      <c r="N207">
        <f t="shared" si="29"/>
        <v>99.886499999999984</v>
      </c>
      <c r="O207">
        <f t="shared" si="30"/>
        <v>107.54650000000001</v>
      </c>
      <c r="P207" t="str">
        <f t="shared" si="31"/>
        <v/>
      </c>
    </row>
    <row r="208" spans="1:16">
      <c r="A208" s="19" t="s">
        <v>25</v>
      </c>
      <c r="B208" s="19" t="s">
        <v>39</v>
      </c>
      <c r="C208" s="19" t="s">
        <v>40</v>
      </c>
      <c r="D208" s="20">
        <v>40893</v>
      </c>
      <c r="E208" s="19">
        <v>107.259</v>
      </c>
      <c r="F208" s="19" t="s">
        <v>109</v>
      </c>
      <c r="G208" s="19">
        <v>2.8</v>
      </c>
      <c r="H208" s="19">
        <v>104.459</v>
      </c>
      <c r="I208">
        <f t="shared" si="24"/>
        <v>2.585</v>
      </c>
      <c r="J208">
        <f t="shared" si="25"/>
        <v>4.5</v>
      </c>
      <c r="K208">
        <f t="shared" si="26"/>
        <v>102.759</v>
      </c>
      <c r="L208">
        <f t="shared" si="27"/>
        <v>104.67400000000001</v>
      </c>
      <c r="M208">
        <f t="shared" si="28"/>
        <v>1.9150000000000063</v>
      </c>
      <c r="N208">
        <f t="shared" si="29"/>
        <v>99.886499999999984</v>
      </c>
      <c r="O208">
        <f t="shared" si="30"/>
        <v>107.54650000000001</v>
      </c>
      <c r="P208" t="str">
        <f t="shared" si="31"/>
        <v/>
      </c>
    </row>
    <row r="209" spans="1:16">
      <c r="A209" s="19" t="s">
        <v>25</v>
      </c>
      <c r="B209" s="19" t="s">
        <v>39</v>
      </c>
      <c r="C209" s="19" t="s">
        <v>40</v>
      </c>
      <c r="D209" s="20">
        <v>40920</v>
      </c>
      <c r="E209" s="19">
        <v>107.259</v>
      </c>
      <c r="F209" s="19" t="s">
        <v>109</v>
      </c>
      <c r="G209" s="19">
        <v>3.28</v>
      </c>
      <c r="H209" s="19">
        <v>103.979</v>
      </c>
      <c r="I209">
        <f t="shared" si="24"/>
        <v>2.585</v>
      </c>
      <c r="J209">
        <f t="shared" si="25"/>
        <v>4.5</v>
      </c>
      <c r="K209">
        <f t="shared" si="26"/>
        <v>102.759</v>
      </c>
      <c r="L209">
        <f t="shared" si="27"/>
        <v>104.67400000000001</v>
      </c>
      <c r="M209">
        <f t="shared" si="28"/>
        <v>1.9150000000000063</v>
      </c>
      <c r="N209">
        <f t="shared" si="29"/>
        <v>99.886499999999984</v>
      </c>
      <c r="O209">
        <f t="shared" si="30"/>
        <v>107.54650000000001</v>
      </c>
      <c r="P209" t="str">
        <f t="shared" si="31"/>
        <v/>
      </c>
    </row>
    <row r="210" spans="1:16">
      <c r="A210" s="19" t="s">
        <v>25</v>
      </c>
      <c r="B210" s="19" t="s">
        <v>39</v>
      </c>
      <c r="C210" s="19" t="s">
        <v>40</v>
      </c>
      <c r="D210" s="20">
        <v>40968</v>
      </c>
      <c r="E210" s="19">
        <v>107.259</v>
      </c>
      <c r="F210" s="19" t="s">
        <v>109</v>
      </c>
      <c r="G210" s="19">
        <v>2.72</v>
      </c>
      <c r="H210" s="19">
        <v>104.539</v>
      </c>
      <c r="I210">
        <f t="shared" si="24"/>
        <v>2.585</v>
      </c>
      <c r="J210">
        <f t="shared" si="25"/>
        <v>4.5</v>
      </c>
      <c r="K210">
        <f t="shared" si="26"/>
        <v>102.759</v>
      </c>
      <c r="L210">
        <f t="shared" si="27"/>
        <v>104.67400000000001</v>
      </c>
      <c r="M210">
        <f t="shared" si="28"/>
        <v>1.9150000000000063</v>
      </c>
      <c r="N210">
        <f t="shared" si="29"/>
        <v>99.886499999999984</v>
      </c>
      <c r="O210">
        <f t="shared" si="30"/>
        <v>107.54650000000001</v>
      </c>
      <c r="P210" t="str">
        <f t="shared" si="31"/>
        <v/>
      </c>
    </row>
    <row r="211" spans="1:16">
      <c r="A211" s="19" t="s">
        <v>25</v>
      </c>
      <c r="B211" s="19" t="s">
        <v>39</v>
      </c>
      <c r="C211" s="19" t="s">
        <v>40</v>
      </c>
      <c r="D211" s="20">
        <v>40984</v>
      </c>
      <c r="E211" s="19">
        <v>107.259</v>
      </c>
      <c r="F211" s="19" t="s">
        <v>109</v>
      </c>
      <c r="G211" s="19">
        <v>2.67</v>
      </c>
      <c r="H211" s="19">
        <v>104.589</v>
      </c>
      <c r="I211">
        <f t="shared" si="24"/>
        <v>2.585</v>
      </c>
      <c r="J211">
        <f t="shared" si="25"/>
        <v>4.5</v>
      </c>
      <c r="K211">
        <f t="shared" si="26"/>
        <v>102.759</v>
      </c>
      <c r="L211">
        <f t="shared" si="27"/>
        <v>104.67400000000001</v>
      </c>
      <c r="M211">
        <f t="shared" si="28"/>
        <v>1.9150000000000063</v>
      </c>
      <c r="N211">
        <f t="shared" si="29"/>
        <v>99.886499999999984</v>
      </c>
      <c r="O211">
        <f t="shared" si="30"/>
        <v>107.54650000000001</v>
      </c>
      <c r="P211" t="str">
        <f t="shared" si="31"/>
        <v/>
      </c>
    </row>
    <row r="212" spans="1:16">
      <c r="A212" s="19" t="s">
        <v>25</v>
      </c>
      <c r="B212" s="19" t="s">
        <v>39</v>
      </c>
      <c r="C212" s="19" t="s">
        <v>40</v>
      </c>
      <c r="D212" s="20">
        <v>41019</v>
      </c>
      <c r="E212" s="19">
        <v>107.259</v>
      </c>
      <c r="F212" s="19" t="s">
        <v>109</v>
      </c>
      <c r="G212" s="19">
        <v>2.8</v>
      </c>
      <c r="H212" s="19">
        <v>104.459</v>
      </c>
      <c r="I212">
        <f t="shared" si="24"/>
        <v>2.585</v>
      </c>
      <c r="J212">
        <f t="shared" si="25"/>
        <v>4.5</v>
      </c>
      <c r="K212">
        <f t="shared" si="26"/>
        <v>102.759</v>
      </c>
      <c r="L212">
        <f t="shared" si="27"/>
        <v>104.67400000000001</v>
      </c>
      <c r="M212">
        <f t="shared" si="28"/>
        <v>1.9150000000000063</v>
      </c>
      <c r="N212">
        <f t="shared" si="29"/>
        <v>99.886499999999984</v>
      </c>
      <c r="O212">
        <f t="shared" si="30"/>
        <v>107.54650000000001</v>
      </c>
      <c r="P212" t="str">
        <f t="shared" si="31"/>
        <v/>
      </c>
    </row>
    <row r="213" spans="1:16">
      <c r="A213" s="19" t="s">
        <v>25</v>
      </c>
      <c r="B213" s="19" t="s">
        <v>39</v>
      </c>
      <c r="C213" s="19" t="s">
        <v>40</v>
      </c>
      <c r="D213" s="20">
        <v>41038</v>
      </c>
      <c r="E213" s="19">
        <v>107.259</v>
      </c>
      <c r="F213" s="19" t="s">
        <v>109</v>
      </c>
      <c r="G213" s="19">
        <v>2.7</v>
      </c>
      <c r="H213" s="19">
        <v>104.559</v>
      </c>
      <c r="I213">
        <f t="shared" si="24"/>
        <v>2.585</v>
      </c>
      <c r="J213">
        <f t="shared" si="25"/>
        <v>4.5</v>
      </c>
      <c r="K213">
        <f t="shared" si="26"/>
        <v>102.759</v>
      </c>
      <c r="L213">
        <f t="shared" si="27"/>
        <v>104.67400000000001</v>
      </c>
      <c r="M213">
        <f t="shared" si="28"/>
        <v>1.9150000000000063</v>
      </c>
      <c r="N213">
        <f t="shared" si="29"/>
        <v>99.886499999999984</v>
      </c>
      <c r="O213">
        <f t="shared" si="30"/>
        <v>107.54650000000001</v>
      </c>
      <c r="P213" t="str">
        <f t="shared" si="31"/>
        <v/>
      </c>
    </row>
    <row r="214" spans="1:16">
      <c r="A214" s="19" t="s">
        <v>25</v>
      </c>
      <c r="B214" s="19" t="s">
        <v>39</v>
      </c>
      <c r="C214" s="19" t="s">
        <v>40</v>
      </c>
      <c r="D214" s="20">
        <v>41079</v>
      </c>
      <c r="E214" s="19">
        <v>107.259</v>
      </c>
      <c r="F214" s="19" t="s">
        <v>109</v>
      </c>
      <c r="G214" s="19">
        <v>3.14</v>
      </c>
      <c r="H214" s="19">
        <v>104.119</v>
      </c>
      <c r="I214">
        <f t="shared" si="24"/>
        <v>2.585</v>
      </c>
      <c r="J214">
        <f t="shared" si="25"/>
        <v>4.5</v>
      </c>
      <c r="K214">
        <f t="shared" si="26"/>
        <v>102.759</v>
      </c>
      <c r="L214">
        <f t="shared" si="27"/>
        <v>104.67400000000001</v>
      </c>
      <c r="M214">
        <f t="shared" si="28"/>
        <v>1.9150000000000063</v>
      </c>
      <c r="N214">
        <f t="shared" si="29"/>
        <v>99.886499999999984</v>
      </c>
      <c r="O214">
        <f t="shared" si="30"/>
        <v>107.54650000000001</v>
      </c>
      <c r="P214" t="str">
        <f t="shared" si="31"/>
        <v/>
      </c>
    </row>
    <row r="215" spans="1:16">
      <c r="A215" s="19" t="s">
        <v>25</v>
      </c>
      <c r="B215" s="19" t="s">
        <v>39</v>
      </c>
      <c r="C215" s="19" t="s">
        <v>40</v>
      </c>
      <c r="D215" s="20">
        <v>41109</v>
      </c>
      <c r="E215" s="19">
        <v>107.259</v>
      </c>
      <c r="F215" s="19" t="s">
        <v>109</v>
      </c>
      <c r="G215" s="19">
        <v>2.94</v>
      </c>
      <c r="H215" s="19">
        <v>104.319</v>
      </c>
      <c r="I215">
        <f t="shared" si="24"/>
        <v>2.585</v>
      </c>
      <c r="J215">
        <f t="shared" si="25"/>
        <v>4.5</v>
      </c>
      <c r="K215">
        <f t="shared" si="26"/>
        <v>102.759</v>
      </c>
      <c r="L215">
        <f t="shared" si="27"/>
        <v>104.67400000000001</v>
      </c>
      <c r="M215">
        <f t="shared" si="28"/>
        <v>1.9150000000000063</v>
      </c>
      <c r="N215">
        <f t="shared" si="29"/>
        <v>99.886499999999984</v>
      </c>
      <c r="O215">
        <f t="shared" si="30"/>
        <v>107.54650000000001</v>
      </c>
      <c r="P215" t="str">
        <f t="shared" si="31"/>
        <v/>
      </c>
    </row>
    <row r="216" spans="1:16">
      <c r="A216" s="19" t="s">
        <v>25</v>
      </c>
      <c r="B216" s="19" t="s">
        <v>39</v>
      </c>
      <c r="C216" s="19" t="s">
        <v>40</v>
      </c>
      <c r="D216" s="20">
        <v>41149</v>
      </c>
      <c r="E216" s="19">
        <v>107.259</v>
      </c>
      <c r="F216" s="19" t="s">
        <v>109</v>
      </c>
      <c r="G216" s="19">
        <v>5.6</v>
      </c>
      <c r="H216" s="19">
        <v>101.65900000000001</v>
      </c>
      <c r="I216">
        <f t="shared" si="24"/>
        <v>2.585</v>
      </c>
      <c r="J216">
        <f t="shared" si="25"/>
        <v>4.5</v>
      </c>
      <c r="K216">
        <f t="shared" si="26"/>
        <v>102.759</v>
      </c>
      <c r="L216">
        <f t="shared" si="27"/>
        <v>104.67400000000001</v>
      </c>
      <c r="M216">
        <f t="shared" si="28"/>
        <v>1.9150000000000063</v>
      </c>
      <c r="N216">
        <f t="shared" si="29"/>
        <v>99.886499999999984</v>
      </c>
      <c r="O216">
        <f t="shared" si="30"/>
        <v>107.54650000000001</v>
      </c>
      <c r="P216" t="str">
        <f t="shared" si="31"/>
        <v/>
      </c>
    </row>
    <row r="217" spans="1:16">
      <c r="A217" s="19" t="s">
        <v>25</v>
      </c>
      <c r="B217" s="19" t="s">
        <v>39</v>
      </c>
      <c r="C217" s="19" t="s">
        <v>40</v>
      </c>
      <c r="D217" s="20">
        <v>41177</v>
      </c>
      <c r="E217" s="19">
        <v>107.259</v>
      </c>
      <c r="F217" s="19" t="s">
        <v>109</v>
      </c>
      <c r="G217" s="19">
        <v>5.38</v>
      </c>
      <c r="H217" s="19">
        <v>101.879</v>
      </c>
      <c r="I217">
        <f t="shared" si="24"/>
        <v>2.585</v>
      </c>
      <c r="J217">
        <f t="shared" si="25"/>
        <v>4.5</v>
      </c>
      <c r="K217">
        <f t="shared" si="26"/>
        <v>102.759</v>
      </c>
      <c r="L217">
        <f t="shared" si="27"/>
        <v>104.67400000000001</v>
      </c>
      <c r="M217">
        <f t="shared" si="28"/>
        <v>1.9150000000000063</v>
      </c>
      <c r="N217">
        <f t="shared" si="29"/>
        <v>99.886499999999984</v>
      </c>
      <c r="O217">
        <f t="shared" si="30"/>
        <v>107.54650000000001</v>
      </c>
      <c r="P217" t="str">
        <f t="shared" si="31"/>
        <v/>
      </c>
    </row>
    <row r="218" spans="1:16">
      <c r="A218" s="19" t="s">
        <v>25</v>
      </c>
      <c r="B218" s="19" t="s">
        <v>39</v>
      </c>
      <c r="C218" s="19" t="s">
        <v>40</v>
      </c>
      <c r="D218" s="20">
        <v>41201</v>
      </c>
      <c r="E218" s="19">
        <v>107.259</v>
      </c>
      <c r="F218" s="19" t="s">
        <v>109</v>
      </c>
      <c r="G218" s="19">
        <v>5.45</v>
      </c>
      <c r="H218" s="19">
        <v>101.809</v>
      </c>
      <c r="I218">
        <f t="shared" si="24"/>
        <v>2.585</v>
      </c>
      <c r="J218">
        <f t="shared" si="25"/>
        <v>4.5</v>
      </c>
      <c r="K218">
        <f t="shared" si="26"/>
        <v>102.759</v>
      </c>
      <c r="L218">
        <f t="shared" si="27"/>
        <v>104.67400000000001</v>
      </c>
      <c r="M218">
        <f t="shared" si="28"/>
        <v>1.9150000000000063</v>
      </c>
      <c r="N218">
        <f t="shared" si="29"/>
        <v>99.886499999999984</v>
      </c>
      <c r="O218">
        <f t="shared" si="30"/>
        <v>107.54650000000001</v>
      </c>
      <c r="P218" t="str">
        <f t="shared" si="31"/>
        <v/>
      </c>
    </row>
    <row r="219" spans="1:16">
      <c r="A219" s="19" t="s">
        <v>25</v>
      </c>
      <c r="B219" s="19" t="s">
        <v>39</v>
      </c>
      <c r="C219" s="19" t="s">
        <v>40</v>
      </c>
      <c r="D219" s="20">
        <v>41236</v>
      </c>
      <c r="E219" s="19">
        <v>107.259</v>
      </c>
      <c r="F219" s="19" t="s">
        <v>109</v>
      </c>
      <c r="G219" s="19">
        <v>2.5</v>
      </c>
      <c r="H219" s="19">
        <v>104.759</v>
      </c>
      <c r="I219">
        <f t="shared" si="24"/>
        <v>2.585</v>
      </c>
      <c r="J219">
        <f t="shared" si="25"/>
        <v>4.5</v>
      </c>
      <c r="K219">
        <f t="shared" si="26"/>
        <v>102.759</v>
      </c>
      <c r="L219">
        <f t="shared" si="27"/>
        <v>104.67400000000001</v>
      </c>
      <c r="M219">
        <f t="shared" si="28"/>
        <v>1.9150000000000063</v>
      </c>
      <c r="N219">
        <f t="shared" si="29"/>
        <v>99.886499999999984</v>
      </c>
      <c r="O219">
        <f t="shared" si="30"/>
        <v>107.54650000000001</v>
      </c>
      <c r="P219" t="str">
        <f t="shared" si="31"/>
        <v/>
      </c>
    </row>
    <row r="220" spans="1:16">
      <c r="A220" s="19" t="s">
        <v>25</v>
      </c>
      <c r="B220" s="19" t="s">
        <v>39</v>
      </c>
      <c r="C220" s="19" t="s">
        <v>40</v>
      </c>
      <c r="D220" s="20">
        <v>41255</v>
      </c>
      <c r="E220" s="19">
        <v>107.259</v>
      </c>
      <c r="F220" s="19" t="s">
        <v>109</v>
      </c>
      <c r="G220" s="19">
        <v>2.38</v>
      </c>
      <c r="H220" s="19">
        <v>104.879</v>
      </c>
      <c r="I220">
        <f t="shared" si="24"/>
        <v>2.585</v>
      </c>
      <c r="J220">
        <f t="shared" si="25"/>
        <v>4.5</v>
      </c>
      <c r="K220">
        <f t="shared" si="26"/>
        <v>102.759</v>
      </c>
      <c r="L220">
        <f t="shared" si="27"/>
        <v>104.67400000000001</v>
      </c>
      <c r="M220">
        <f t="shared" si="28"/>
        <v>1.9150000000000063</v>
      </c>
      <c r="N220">
        <f t="shared" si="29"/>
        <v>99.886499999999984</v>
      </c>
      <c r="O220">
        <f t="shared" si="30"/>
        <v>107.54650000000001</v>
      </c>
      <c r="P220" t="str">
        <f t="shared" si="31"/>
        <v/>
      </c>
    </row>
    <row r="221" spans="1:16">
      <c r="A221" s="19" t="s">
        <v>25</v>
      </c>
      <c r="B221" s="19" t="s">
        <v>39</v>
      </c>
      <c r="C221" s="19" t="s">
        <v>40</v>
      </c>
      <c r="D221" s="20">
        <v>41303</v>
      </c>
      <c r="E221" s="19">
        <v>107.259</v>
      </c>
      <c r="F221" s="19" t="s">
        <v>109</v>
      </c>
      <c r="G221" s="19">
        <v>2.57</v>
      </c>
      <c r="H221" s="19">
        <v>104.68899999999999</v>
      </c>
      <c r="I221">
        <f t="shared" si="24"/>
        <v>2.585</v>
      </c>
      <c r="J221">
        <f t="shared" si="25"/>
        <v>4.5</v>
      </c>
      <c r="K221">
        <f t="shared" si="26"/>
        <v>102.759</v>
      </c>
      <c r="L221">
        <f t="shared" si="27"/>
        <v>104.67400000000001</v>
      </c>
      <c r="M221">
        <f t="shared" si="28"/>
        <v>1.9150000000000063</v>
      </c>
      <c r="N221">
        <f t="shared" si="29"/>
        <v>99.886499999999984</v>
      </c>
      <c r="O221">
        <f t="shared" si="30"/>
        <v>107.54650000000001</v>
      </c>
      <c r="P221" t="str">
        <f t="shared" si="31"/>
        <v/>
      </c>
    </row>
    <row r="222" spans="1:16">
      <c r="A222" s="19" t="s">
        <v>25</v>
      </c>
      <c r="B222" s="19" t="s">
        <v>39</v>
      </c>
      <c r="C222" s="19" t="s">
        <v>40</v>
      </c>
      <c r="D222" s="20">
        <v>41330</v>
      </c>
      <c r="E222" s="19">
        <v>107.259</v>
      </c>
      <c r="F222" s="19" t="s">
        <v>109</v>
      </c>
      <c r="G222" s="19">
        <v>2.2999999999999998</v>
      </c>
      <c r="H222" s="19">
        <v>104.959</v>
      </c>
      <c r="I222">
        <f t="shared" si="24"/>
        <v>2.585</v>
      </c>
      <c r="J222">
        <f t="shared" si="25"/>
        <v>4.5</v>
      </c>
      <c r="K222">
        <f t="shared" si="26"/>
        <v>102.759</v>
      </c>
      <c r="L222">
        <f t="shared" si="27"/>
        <v>104.67400000000001</v>
      </c>
      <c r="M222">
        <f t="shared" si="28"/>
        <v>1.9150000000000063</v>
      </c>
      <c r="N222">
        <f t="shared" si="29"/>
        <v>99.886499999999984</v>
      </c>
      <c r="O222">
        <f t="shared" si="30"/>
        <v>107.54650000000001</v>
      </c>
      <c r="P222" t="str">
        <f t="shared" si="31"/>
        <v/>
      </c>
    </row>
    <row r="223" spans="1:16">
      <c r="A223" s="19" t="s">
        <v>25</v>
      </c>
      <c r="B223" s="19" t="s">
        <v>39</v>
      </c>
      <c r="C223" s="19" t="s">
        <v>40</v>
      </c>
      <c r="D223" s="20">
        <v>41359</v>
      </c>
      <c r="E223" s="19">
        <v>107.259</v>
      </c>
      <c r="F223" s="19" t="s">
        <v>109</v>
      </c>
      <c r="G223" s="19">
        <v>2</v>
      </c>
      <c r="H223" s="19">
        <v>105.259</v>
      </c>
      <c r="I223">
        <f t="shared" si="24"/>
        <v>2.585</v>
      </c>
      <c r="J223">
        <f t="shared" si="25"/>
        <v>4.5</v>
      </c>
      <c r="K223">
        <f t="shared" si="26"/>
        <v>102.759</v>
      </c>
      <c r="L223">
        <f t="shared" si="27"/>
        <v>104.67400000000001</v>
      </c>
      <c r="M223">
        <f t="shared" si="28"/>
        <v>1.9150000000000063</v>
      </c>
      <c r="N223">
        <f t="shared" si="29"/>
        <v>99.886499999999984</v>
      </c>
      <c r="O223">
        <f t="shared" si="30"/>
        <v>107.54650000000001</v>
      </c>
      <c r="P223" t="str">
        <f t="shared" si="31"/>
        <v/>
      </c>
    </row>
    <row r="224" spans="1:16">
      <c r="A224" s="19" t="s">
        <v>25</v>
      </c>
      <c r="B224" s="19" t="s">
        <v>39</v>
      </c>
      <c r="C224" s="19" t="s">
        <v>40</v>
      </c>
      <c r="D224" s="20">
        <v>41388</v>
      </c>
      <c r="E224" s="19">
        <v>107.259</v>
      </c>
      <c r="F224" s="19" t="s">
        <v>109</v>
      </c>
      <c r="G224" s="19">
        <v>1.95</v>
      </c>
      <c r="H224" s="19">
        <v>105.309</v>
      </c>
      <c r="I224">
        <f t="shared" si="24"/>
        <v>2.585</v>
      </c>
      <c r="J224">
        <f t="shared" si="25"/>
        <v>4.5</v>
      </c>
      <c r="K224">
        <f t="shared" si="26"/>
        <v>102.759</v>
      </c>
      <c r="L224">
        <f t="shared" si="27"/>
        <v>104.67400000000001</v>
      </c>
      <c r="M224">
        <f t="shared" si="28"/>
        <v>1.9150000000000063</v>
      </c>
      <c r="N224">
        <f t="shared" si="29"/>
        <v>99.886499999999984</v>
      </c>
      <c r="O224">
        <f t="shared" si="30"/>
        <v>107.54650000000001</v>
      </c>
      <c r="P224" t="str">
        <f t="shared" si="31"/>
        <v/>
      </c>
    </row>
    <row r="225" spans="1:16">
      <c r="A225" s="19" t="s">
        <v>25</v>
      </c>
      <c r="B225" s="19" t="s">
        <v>39</v>
      </c>
      <c r="C225" s="19" t="s">
        <v>40</v>
      </c>
      <c r="D225" s="20">
        <v>41422</v>
      </c>
      <c r="E225" s="19">
        <v>107.259</v>
      </c>
      <c r="F225" s="19" t="s">
        <v>109</v>
      </c>
      <c r="G225" s="19">
        <v>2.2400000000000002</v>
      </c>
      <c r="H225" s="19">
        <v>105.01900000000001</v>
      </c>
      <c r="I225">
        <f t="shared" si="24"/>
        <v>2.585</v>
      </c>
      <c r="J225">
        <f t="shared" si="25"/>
        <v>4.5</v>
      </c>
      <c r="K225">
        <f t="shared" si="26"/>
        <v>102.759</v>
      </c>
      <c r="L225">
        <f t="shared" si="27"/>
        <v>104.67400000000001</v>
      </c>
      <c r="M225">
        <f t="shared" si="28"/>
        <v>1.9150000000000063</v>
      </c>
      <c r="N225">
        <f t="shared" si="29"/>
        <v>99.886499999999984</v>
      </c>
      <c r="O225">
        <f t="shared" si="30"/>
        <v>107.54650000000001</v>
      </c>
      <c r="P225" t="str">
        <f t="shared" si="31"/>
        <v/>
      </c>
    </row>
    <row r="226" spans="1:16">
      <c r="A226" s="19" t="s">
        <v>25</v>
      </c>
      <c r="B226" s="19" t="s">
        <v>39</v>
      </c>
      <c r="C226" s="19" t="s">
        <v>40</v>
      </c>
      <c r="D226" s="20">
        <v>41439</v>
      </c>
      <c r="E226" s="19">
        <v>107.259</v>
      </c>
      <c r="F226" s="19" t="s">
        <v>109</v>
      </c>
      <c r="G226" s="19">
        <v>2.4500000000000002</v>
      </c>
      <c r="H226" s="19">
        <v>104.809</v>
      </c>
      <c r="I226">
        <f t="shared" si="24"/>
        <v>2.585</v>
      </c>
      <c r="J226">
        <f t="shared" si="25"/>
        <v>4.5</v>
      </c>
      <c r="K226">
        <f t="shared" si="26"/>
        <v>102.759</v>
      </c>
      <c r="L226">
        <f t="shared" si="27"/>
        <v>104.67400000000001</v>
      </c>
      <c r="M226">
        <f t="shared" si="28"/>
        <v>1.9150000000000063</v>
      </c>
      <c r="N226">
        <f t="shared" si="29"/>
        <v>99.886499999999984</v>
      </c>
      <c r="O226">
        <f t="shared" si="30"/>
        <v>107.54650000000001</v>
      </c>
      <c r="P226" t="str">
        <f t="shared" si="31"/>
        <v/>
      </c>
    </row>
    <row r="227" spans="1:16">
      <c r="A227" s="19" t="s">
        <v>25</v>
      </c>
      <c r="B227" s="19" t="s">
        <v>39</v>
      </c>
      <c r="C227" s="19" t="s">
        <v>40</v>
      </c>
      <c r="D227" s="20">
        <v>41466</v>
      </c>
      <c r="E227" s="19">
        <v>107.259</v>
      </c>
      <c r="F227" s="19" t="s">
        <v>109</v>
      </c>
      <c r="G227" s="19">
        <v>2.65</v>
      </c>
      <c r="H227" s="19">
        <v>104.60899999999999</v>
      </c>
      <c r="I227">
        <f t="shared" si="24"/>
        <v>2.585</v>
      </c>
      <c r="J227">
        <f t="shared" si="25"/>
        <v>4.5</v>
      </c>
      <c r="K227">
        <f t="shared" si="26"/>
        <v>102.759</v>
      </c>
      <c r="L227">
        <f t="shared" si="27"/>
        <v>104.67400000000001</v>
      </c>
      <c r="M227">
        <f t="shared" si="28"/>
        <v>1.9150000000000063</v>
      </c>
      <c r="N227">
        <f t="shared" si="29"/>
        <v>99.886499999999984</v>
      </c>
      <c r="O227">
        <f t="shared" si="30"/>
        <v>107.54650000000001</v>
      </c>
      <c r="P227" t="str">
        <f t="shared" si="31"/>
        <v/>
      </c>
    </row>
    <row r="228" spans="1:16">
      <c r="A228" s="19" t="s">
        <v>25</v>
      </c>
      <c r="B228" s="19" t="s">
        <v>39</v>
      </c>
      <c r="C228" s="19" t="s">
        <v>40</v>
      </c>
      <c r="D228" s="20">
        <v>41506</v>
      </c>
      <c r="E228" s="19">
        <v>107.259</v>
      </c>
      <c r="F228" s="19" t="s">
        <v>109</v>
      </c>
      <c r="G228" s="19">
        <v>3.86</v>
      </c>
      <c r="H228" s="19">
        <v>103.399</v>
      </c>
      <c r="I228">
        <f t="shared" si="24"/>
        <v>2.585</v>
      </c>
      <c r="J228">
        <f t="shared" si="25"/>
        <v>4.5</v>
      </c>
      <c r="K228">
        <f t="shared" si="26"/>
        <v>102.759</v>
      </c>
      <c r="L228">
        <f t="shared" si="27"/>
        <v>104.67400000000001</v>
      </c>
      <c r="M228">
        <f t="shared" si="28"/>
        <v>1.9150000000000063</v>
      </c>
      <c r="N228">
        <f t="shared" si="29"/>
        <v>99.886499999999984</v>
      </c>
      <c r="O228">
        <f t="shared" si="30"/>
        <v>107.54650000000001</v>
      </c>
      <c r="P228" t="str">
        <f t="shared" si="31"/>
        <v/>
      </c>
    </row>
    <row r="229" spans="1:16">
      <c r="A229" s="19" t="s">
        <v>25</v>
      </c>
      <c r="B229" s="19" t="s">
        <v>39</v>
      </c>
      <c r="C229" s="19" t="s">
        <v>40</v>
      </c>
      <c r="D229" s="20">
        <v>41535</v>
      </c>
      <c r="E229" s="19">
        <v>107.259</v>
      </c>
      <c r="F229" s="19" t="s">
        <v>109</v>
      </c>
      <c r="G229" s="19">
        <v>4.3499999999999996</v>
      </c>
      <c r="H229" s="19">
        <v>102.90900000000001</v>
      </c>
      <c r="I229">
        <f t="shared" si="24"/>
        <v>2.585</v>
      </c>
      <c r="J229">
        <f t="shared" si="25"/>
        <v>4.5</v>
      </c>
      <c r="K229">
        <f t="shared" si="26"/>
        <v>102.759</v>
      </c>
      <c r="L229">
        <f t="shared" si="27"/>
        <v>104.67400000000001</v>
      </c>
      <c r="M229">
        <f t="shared" si="28"/>
        <v>1.9150000000000063</v>
      </c>
      <c r="N229">
        <f t="shared" si="29"/>
        <v>99.886499999999984</v>
      </c>
      <c r="O229">
        <f t="shared" si="30"/>
        <v>107.54650000000001</v>
      </c>
      <c r="P229" t="str">
        <f t="shared" si="31"/>
        <v/>
      </c>
    </row>
    <row r="230" spans="1:16">
      <c r="A230" s="19" t="s">
        <v>25</v>
      </c>
      <c r="B230" s="19" t="s">
        <v>39</v>
      </c>
      <c r="C230" s="19" t="s">
        <v>40</v>
      </c>
      <c r="D230" s="20">
        <v>41563</v>
      </c>
      <c r="E230" s="19">
        <v>107.259</v>
      </c>
      <c r="F230" s="19" t="s">
        <v>109</v>
      </c>
      <c r="G230" s="19">
        <v>3.21</v>
      </c>
      <c r="H230" s="19">
        <v>104.04900000000001</v>
      </c>
      <c r="I230">
        <f t="shared" si="24"/>
        <v>2.585</v>
      </c>
      <c r="J230">
        <f t="shared" si="25"/>
        <v>4.5</v>
      </c>
      <c r="K230">
        <f t="shared" si="26"/>
        <v>102.759</v>
      </c>
      <c r="L230">
        <f t="shared" si="27"/>
        <v>104.67400000000001</v>
      </c>
      <c r="M230">
        <f t="shared" si="28"/>
        <v>1.9150000000000063</v>
      </c>
      <c r="N230">
        <f t="shared" si="29"/>
        <v>99.886499999999984</v>
      </c>
      <c r="O230">
        <f t="shared" si="30"/>
        <v>107.54650000000001</v>
      </c>
      <c r="P230" t="str">
        <f t="shared" si="31"/>
        <v/>
      </c>
    </row>
    <row r="231" spans="1:16">
      <c r="A231" s="19" t="s">
        <v>25</v>
      </c>
      <c r="B231" s="19" t="s">
        <v>39</v>
      </c>
      <c r="C231" s="19" t="s">
        <v>40</v>
      </c>
      <c r="D231" s="20">
        <v>41599</v>
      </c>
      <c r="E231" s="19">
        <v>107.259</v>
      </c>
      <c r="F231" s="19" t="s">
        <v>109</v>
      </c>
      <c r="G231" s="19">
        <v>2.68</v>
      </c>
      <c r="H231" s="19">
        <v>104.57899999999999</v>
      </c>
      <c r="I231">
        <f t="shared" si="24"/>
        <v>2.585</v>
      </c>
      <c r="J231">
        <f t="shared" si="25"/>
        <v>4.5</v>
      </c>
      <c r="K231">
        <f t="shared" si="26"/>
        <v>102.759</v>
      </c>
      <c r="L231">
        <f t="shared" si="27"/>
        <v>104.67400000000001</v>
      </c>
      <c r="M231">
        <f t="shared" si="28"/>
        <v>1.9150000000000063</v>
      </c>
      <c r="N231">
        <f t="shared" si="29"/>
        <v>99.886499999999984</v>
      </c>
      <c r="O231">
        <f t="shared" si="30"/>
        <v>107.54650000000001</v>
      </c>
      <c r="P231" t="str">
        <f t="shared" si="31"/>
        <v/>
      </c>
    </row>
    <row r="232" spans="1:16">
      <c r="A232" s="19" t="s">
        <v>25</v>
      </c>
      <c r="B232" s="19" t="s">
        <v>39</v>
      </c>
      <c r="C232" s="19" t="s">
        <v>40</v>
      </c>
      <c r="D232" s="20">
        <v>41626</v>
      </c>
      <c r="E232" s="19">
        <v>107.259</v>
      </c>
      <c r="F232" s="19" t="s">
        <v>109</v>
      </c>
      <c r="G232" s="19">
        <v>2.76</v>
      </c>
      <c r="H232" s="19">
        <v>104.499</v>
      </c>
      <c r="I232">
        <f t="shared" si="24"/>
        <v>2.585</v>
      </c>
      <c r="J232">
        <f t="shared" si="25"/>
        <v>4.5</v>
      </c>
      <c r="K232">
        <f t="shared" si="26"/>
        <v>102.759</v>
      </c>
      <c r="L232">
        <f t="shared" si="27"/>
        <v>104.67400000000001</v>
      </c>
      <c r="M232">
        <f t="shared" si="28"/>
        <v>1.9150000000000063</v>
      </c>
      <c r="N232">
        <f t="shared" si="29"/>
        <v>99.886499999999984</v>
      </c>
      <c r="O232">
        <f t="shared" si="30"/>
        <v>107.54650000000001</v>
      </c>
      <c r="P232" t="str">
        <f t="shared" si="31"/>
        <v/>
      </c>
    </row>
    <row r="233" spans="1:16">
      <c r="A233" s="19" t="s">
        <v>25</v>
      </c>
      <c r="B233" s="19" t="s">
        <v>39</v>
      </c>
      <c r="C233" s="19" t="s">
        <v>40</v>
      </c>
      <c r="D233" s="20">
        <v>41668</v>
      </c>
      <c r="E233" s="19">
        <v>107.259</v>
      </c>
      <c r="F233" s="19" t="s">
        <v>109</v>
      </c>
      <c r="G233" s="19">
        <v>2.54</v>
      </c>
      <c r="H233" s="19">
        <v>104.71899999999999</v>
      </c>
      <c r="I233">
        <f t="shared" si="24"/>
        <v>2.585</v>
      </c>
      <c r="J233">
        <f t="shared" si="25"/>
        <v>4.5</v>
      </c>
      <c r="K233">
        <f t="shared" si="26"/>
        <v>102.759</v>
      </c>
      <c r="L233">
        <f t="shared" si="27"/>
        <v>104.67400000000001</v>
      </c>
      <c r="M233">
        <f t="shared" si="28"/>
        <v>1.9150000000000063</v>
      </c>
      <c r="N233">
        <f t="shared" si="29"/>
        <v>99.886499999999984</v>
      </c>
      <c r="O233">
        <f t="shared" si="30"/>
        <v>107.54650000000001</v>
      </c>
      <c r="P233" t="str">
        <f t="shared" si="31"/>
        <v/>
      </c>
    </row>
    <row r="234" spans="1:16">
      <c r="A234" s="19" t="s">
        <v>25</v>
      </c>
      <c r="B234" s="19" t="s">
        <v>39</v>
      </c>
      <c r="C234" s="19" t="s">
        <v>40</v>
      </c>
      <c r="D234" s="20">
        <v>41694</v>
      </c>
      <c r="E234" s="19">
        <v>107.259</v>
      </c>
      <c r="F234" s="19" t="s">
        <v>109</v>
      </c>
      <c r="G234" s="19">
        <v>2.27</v>
      </c>
      <c r="H234" s="19">
        <v>104.989</v>
      </c>
      <c r="I234">
        <f t="shared" si="24"/>
        <v>2.585</v>
      </c>
      <c r="J234">
        <f t="shared" si="25"/>
        <v>4.5</v>
      </c>
      <c r="K234">
        <f t="shared" si="26"/>
        <v>102.759</v>
      </c>
      <c r="L234">
        <f t="shared" si="27"/>
        <v>104.67400000000001</v>
      </c>
      <c r="M234">
        <f t="shared" si="28"/>
        <v>1.9150000000000063</v>
      </c>
      <c r="N234">
        <f t="shared" si="29"/>
        <v>99.886499999999984</v>
      </c>
      <c r="O234">
        <f t="shared" si="30"/>
        <v>107.54650000000001</v>
      </c>
      <c r="P234" t="str">
        <f t="shared" si="31"/>
        <v/>
      </c>
    </row>
    <row r="235" spans="1:16">
      <c r="A235" s="19" t="s">
        <v>25</v>
      </c>
      <c r="B235" s="19" t="s">
        <v>39</v>
      </c>
      <c r="C235" s="19" t="s">
        <v>40</v>
      </c>
      <c r="D235" s="20">
        <v>41724</v>
      </c>
      <c r="E235" s="19">
        <v>107.259</v>
      </c>
      <c r="F235" s="19" t="s">
        <v>109</v>
      </c>
      <c r="G235" s="19">
        <v>2.48</v>
      </c>
      <c r="H235" s="19">
        <v>104.779</v>
      </c>
      <c r="I235">
        <f t="shared" si="24"/>
        <v>2.585</v>
      </c>
      <c r="J235">
        <f t="shared" si="25"/>
        <v>4.5</v>
      </c>
      <c r="K235">
        <f t="shared" si="26"/>
        <v>102.759</v>
      </c>
      <c r="L235">
        <f t="shared" si="27"/>
        <v>104.67400000000001</v>
      </c>
      <c r="M235">
        <f t="shared" si="28"/>
        <v>1.9150000000000063</v>
      </c>
      <c r="N235">
        <f t="shared" si="29"/>
        <v>99.886499999999984</v>
      </c>
      <c r="O235">
        <f t="shared" si="30"/>
        <v>107.54650000000001</v>
      </c>
      <c r="P235" t="str">
        <f t="shared" si="31"/>
        <v/>
      </c>
    </row>
    <row r="236" spans="1:16">
      <c r="A236" s="19" t="s">
        <v>25</v>
      </c>
      <c r="B236" s="19" t="s">
        <v>39</v>
      </c>
      <c r="C236" s="19" t="s">
        <v>40</v>
      </c>
      <c r="D236" s="20">
        <v>41743</v>
      </c>
      <c r="E236" s="19">
        <v>107.259</v>
      </c>
      <c r="F236" s="19" t="s">
        <v>109</v>
      </c>
      <c r="G236" s="19">
        <v>2.61</v>
      </c>
      <c r="H236" s="19">
        <v>104.649</v>
      </c>
      <c r="I236">
        <f t="shared" si="24"/>
        <v>2.585</v>
      </c>
      <c r="J236">
        <f t="shared" si="25"/>
        <v>4.5</v>
      </c>
      <c r="K236">
        <f t="shared" si="26"/>
        <v>102.759</v>
      </c>
      <c r="L236">
        <f t="shared" si="27"/>
        <v>104.67400000000001</v>
      </c>
      <c r="M236">
        <f t="shared" si="28"/>
        <v>1.9150000000000063</v>
      </c>
      <c r="N236">
        <f t="shared" si="29"/>
        <v>99.886499999999984</v>
      </c>
      <c r="O236">
        <f t="shared" si="30"/>
        <v>107.54650000000001</v>
      </c>
      <c r="P236" t="str">
        <f t="shared" si="31"/>
        <v/>
      </c>
    </row>
    <row r="237" spans="1:16">
      <c r="A237" s="19" t="s">
        <v>25</v>
      </c>
      <c r="B237" s="19" t="s">
        <v>39</v>
      </c>
      <c r="C237" s="19" t="s">
        <v>40</v>
      </c>
      <c r="D237" s="20">
        <v>41785</v>
      </c>
      <c r="E237" s="19">
        <v>107.259</v>
      </c>
      <c r="F237" s="19" t="s">
        <v>109</v>
      </c>
      <c r="G237" s="19">
        <v>2.6</v>
      </c>
      <c r="H237" s="19">
        <v>104.65900000000001</v>
      </c>
      <c r="I237">
        <f t="shared" si="24"/>
        <v>2.585</v>
      </c>
      <c r="J237">
        <f t="shared" si="25"/>
        <v>4.5</v>
      </c>
      <c r="K237">
        <f t="shared" si="26"/>
        <v>102.759</v>
      </c>
      <c r="L237">
        <f t="shared" si="27"/>
        <v>104.67400000000001</v>
      </c>
      <c r="M237">
        <f t="shared" si="28"/>
        <v>1.9150000000000063</v>
      </c>
      <c r="N237">
        <f t="shared" si="29"/>
        <v>99.886499999999984</v>
      </c>
      <c r="O237">
        <f t="shared" si="30"/>
        <v>107.54650000000001</v>
      </c>
      <c r="P237" t="str">
        <f t="shared" si="31"/>
        <v/>
      </c>
    </row>
    <row r="238" spans="1:16">
      <c r="A238" s="19" t="s">
        <v>25</v>
      </c>
      <c r="B238" s="19" t="s">
        <v>39</v>
      </c>
      <c r="C238" s="19" t="s">
        <v>40</v>
      </c>
      <c r="D238" s="20">
        <v>41806</v>
      </c>
      <c r="E238" s="19">
        <v>107.259</v>
      </c>
      <c r="F238" s="19" t="s">
        <v>109</v>
      </c>
      <c r="G238" s="19">
        <v>2.72</v>
      </c>
      <c r="H238" s="19">
        <v>104.539</v>
      </c>
      <c r="I238">
        <f t="shared" si="24"/>
        <v>2.585</v>
      </c>
      <c r="J238">
        <f t="shared" si="25"/>
        <v>4.5</v>
      </c>
      <c r="K238">
        <f t="shared" si="26"/>
        <v>102.759</v>
      </c>
      <c r="L238">
        <f t="shared" si="27"/>
        <v>104.67400000000001</v>
      </c>
      <c r="M238">
        <f t="shared" si="28"/>
        <v>1.9150000000000063</v>
      </c>
      <c r="N238">
        <f t="shared" si="29"/>
        <v>99.886499999999984</v>
      </c>
      <c r="O238">
        <f t="shared" si="30"/>
        <v>107.54650000000001</v>
      </c>
      <c r="P238" t="str">
        <f t="shared" si="31"/>
        <v/>
      </c>
    </row>
    <row r="239" spans="1:16">
      <c r="A239" s="19" t="s">
        <v>25</v>
      </c>
      <c r="B239" s="19" t="s">
        <v>39</v>
      </c>
      <c r="C239" s="19" t="s">
        <v>40</v>
      </c>
      <c r="D239" s="20">
        <v>41836</v>
      </c>
      <c r="E239" s="19">
        <v>107.259</v>
      </c>
      <c r="F239" s="19" t="s">
        <v>109</v>
      </c>
      <c r="G239" s="19">
        <v>3.06</v>
      </c>
      <c r="H239" s="19">
        <v>104.199</v>
      </c>
      <c r="I239">
        <f t="shared" si="24"/>
        <v>2.585</v>
      </c>
      <c r="J239">
        <f t="shared" si="25"/>
        <v>4.5</v>
      </c>
      <c r="K239">
        <f t="shared" si="26"/>
        <v>102.759</v>
      </c>
      <c r="L239">
        <f t="shared" si="27"/>
        <v>104.67400000000001</v>
      </c>
      <c r="M239">
        <f t="shared" si="28"/>
        <v>1.9150000000000063</v>
      </c>
      <c r="N239">
        <f t="shared" si="29"/>
        <v>99.886499999999984</v>
      </c>
      <c r="O239">
        <f t="shared" si="30"/>
        <v>107.54650000000001</v>
      </c>
      <c r="P239" t="str">
        <f t="shared" si="31"/>
        <v/>
      </c>
    </row>
    <row r="240" spans="1:16">
      <c r="A240" s="19" t="s">
        <v>25</v>
      </c>
      <c r="B240" s="19" t="s">
        <v>39</v>
      </c>
      <c r="C240" s="19" t="s">
        <v>40</v>
      </c>
      <c r="D240" s="20">
        <v>41877</v>
      </c>
      <c r="E240" s="19">
        <v>107.259</v>
      </c>
      <c r="F240" s="19" t="s">
        <v>109</v>
      </c>
      <c r="G240" s="19">
        <v>3.58</v>
      </c>
      <c r="H240" s="19">
        <v>103.679</v>
      </c>
      <c r="I240">
        <f t="shared" si="24"/>
        <v>2.585</v>
      </c>
      <c r="J240">
        <f t="shared" si="25"/>
        <v>4.5</v>
      </c>
      <c r="K240">
        <f t="shared" si="26"/>
        <v>102.759</v>
      </c>
      <c r="L240">
        <f t="shared" si="27"/>
        <v>104.67400000000001</v>
      </c>
      <c r="M240">
        <f t="shared" si="28"/>
        <v>1.9150000000000063</v>
      </c>
      <c r="N240">
        <f t="shared" si="29"/>
        <v>99.886499999999984</v>
      </c>
      <c r="O240">
        <f t="shared" si="30"/>
        <v>107.54650000000001</v>
      </c>
      <c r="P240" t="str">
        <f t="shared" si="31"/>
        <v/>
      </c>
    </row>
    <row r="241" spans="1:16">
      <c r="A241" s="19" t="s">
        <v>25</v>
      </c>
      <c r="B241" s="19" t="s">
        <v>39</v>
      </c>
      <c r="C241" s="19" t="s">
        <v>40</v>
      </c>
      <c r="D241" s="20">
        <v>41897</v>
      </c>
      <c r="E241" s="19">
        <v>107.259</v>
      </c>
      <c r="F241" s="19" t="s">
        <v>109</v>
      </c>
      <c r="G241" s="19">
        <v>3.82</v>
      </c>
      <c r="H241" s="19">
        <v>103.43899999999999</v>
      </c>
      <c r="I241">
        <f t="shared" si="24"/>
        <v>2.585</v>
      </c>
      <c r="J241">
        <f t="shared" si="25"/>
        <v>4.5</v>
      </c>
      <c r="K241">
        <f t="shared" si="26"/>
        <v>102.759</v>
      </c>
      <c r="L241">
        <f t="shared" si="27"/>
        <v>104.67400000000001</v>
      </c>
      <c r="M241">
        <f t="shared" si="28"/>
        <v>1.9150000000000063</v>
      </c>
      <c r="N241">
        <f t="shared" si="29"/>
        <v>99.886499999999984</v>
      </c>
      <c r="O241">
        <f t="shared" si="30"/>
        <v>107.54650000000001</v>
      </c>
      <c r="P241" t="str">
        <f t="shared" si="31"/>
        <v/>
      </c>
    </row>
    <row r="242" spans="1:16">
      <c r="A242" s="19" t="s">
        <v>25</v>
      </c>
      <c r="B242" s="19" t="s">
        <v>39</v>
      </c>
      <c r="C242" s="19" t="s">
        <v>40</v>
      </c>
      <c r="D242" s="20">
        <v>41932</v>
      </c>
      <c r="E242" s="19">
        <v>107.259</v>
      </c>
      <c r="F242" s="19" t="s">
        <v>109</v>
      </c>
      <c r="G242" s="19">
        <v>3.2</v>
      </c>
      <c r="H242" s="19">
        <v>104.059</v>
      </c>
      <c r="I242">
        <f t="shared" si="24"/>
        <v>2.585</v>
      </c>
      <c r="J242">
        <f t="shared" si="25"/>
        <v>4.5</v>
      </c>
      <c r="K242">
        <f t="shared" si="26"/>
        <v>102.759</v>
      </c>
      <c r="L242">
        <f t="shared" si="27"/>
        <v>104.67400000000001</v>
      </c>
      <c r="M242">
        <f t="shared" si="28"/>
        <v>1.9150000000000063</v>
      </c>
      <c r="N242">
        <f t="shared" si="29"/>
        <v>99.886499999999984</v>
      </c>
      <c r="O242">
        <f t="shared" si="30"/>
        <v>107.54650000000001</v>
      </c>
      <c r="P242" t="str">
        <f t="shared" si="31"/>
        <v/>
      </c>
    </row>
    <row r="243" spans="1:16">
      <c r="A243" s="19" t="s">
        <v>25</v>
      </c>
      <c r="B243" s="19" t="s">
        <v>39</v>
      </c>
      <c r="C243" s="19" t="s">
        <v>40</v>
      </c>
      <c r="D243" s="20">
        <v>41967</v>
      </c>
      <c r="E243" s="19">
        <v>107.259</v>
      </c>
      <c r="F243" s="19" t="s">
        <v>109</v>
      </c>
      <c r="G243" s="19">
        <v>2.4</v>
      </c>
      <c r="H243" s="19">
        <v>104.85899999999999</v>
      </c>
      <c r="I243">
        <f t="shared" si="24"/>
        <v>2.585</v>
      </c>
      <c r="J243">
        <f t="shared" si="25"/>
        <v>4.5</v>
      </c>
      <c r="K243">
        <f t="shared" si="26"/>
        <v>102.759</v>
      </c>
      <c r="L243">
        <f t="shared" si="27"/>
        <v>104.67400000000001</v>
      </c>
      <c r="M243">
        <f t="shared" si="28"/>
        <v>1.9150000000000063</v>
      </c>
      <c r="N243">
        <f t="shared" si="29"/>
        <v>99.886499999999984</v>
      </c>
      <c r="O243">
        <f t="shared" si="30"/>
        <v>107.54650000000001</v>
      </c>
      <c r="P243" t="str">
        <f t="shared" si="31"/>
        <v/>
      </c>
    </row>
    <row r="244" spans="1:16">
      <c r="A244" s="19" t="s">
        <v>25</v>
      </c>
      <c r="B244" s="19" t="s">
        <v>39</v>
      </c>
      <c r="C244" s="19" t="s">
        <v>40</v>
      </c>
      <c r="D244" s="20">
        <v>41989</v>
      </c>
      <c r="E244" s="19">
        <v>107.259</v>
      </c>
      <c r="F244" s="19" t="s">
        <v>109</v>
      </c>
      <c r="G244" s="19">
        <v>2.2200000000000002</v>
      </c>
      <c r="H244" s="19">
        <v>105.039</v>
      </c>
      <c r="I244">
        <f t="shared" si="24"/>
        <v>2.585</v>
      </c>
      <c r="J244">
        <f t="shared" si="25"/>
        <v>4.5</v>
      </c>
      <c r="K244">
        <f t="shared" si="26"/>
        <v>102.759</v>
      </c>
      <c r="L244">
        <f t="shared" si="27"/>
        <v>104.67400000000001</v>
      </c>
      <c r="M244">
        <f t="shared" si="28"/>
        <v>1.9150000000000063</v>
      </c>
      <c r="N244">
        <f t="shared" si="29"/>
        <v>99.886499999999984</v>
      </c>
      <c r="O244">
        <f t="shared" si="30"/>
        <v>107.54650000000001</v>
      </c>
      <c r="P244" t="str">
        <f t="shared" si="31"/>
        <v/>
      </c>
    </row>
    <row r="245" spans="1:16">
      <c r="A245" s="19" t="s">
        <v>25</v>
      </c>
      <c r="B245" s="19" t="s">
        <v>39</v>
      </c>
      <c r="C245" s="19" t="s">
        <v>40</v>
      </c>
      <c r="D245" s="20">
        <v>42026</v>
      </c>
      <c r="E245" s="19">
        <v>107.259</v>
      </c>
      <c r="F245" s="19" t="s">
        <v>109</v>
      </c>
      <c r="G245" s="19">
        <v>2.57</v>
      </c>
      <c r="H245" s="19">
        <v>104.68899999999999</v>
      </c>
      <c r="I245">
        <f t="shared" si="24"/>
        <v>2.585</v>
      </c>
      <c r="J245">
        <f t="shared" si="25"/>
        <v>4.5</v>
      </c>
      <c r="K245">
        <f t="shared" si="26"/>
        <v>102.759</v>
      </c>
      <c r="L245">
        <f t="shared" si="27"/>
        <v>104.67400000000001</v>
      </c>
      <c r="M245">
        <f t="shared" si="28"/>
        <v>1.9150000000000063</v>
      </c>
      <c r="N245">
        <f t="shared" si="29"/>
        <v>99.886499999999984</v>
      </c>
      <c r="O245">
        <f t="shared" si="30"/>
        <v>107.54650000000001</v>
      </c>
      <c r="P245" t="str">
        <f t="shared" si="31"/>
        <v/>
      </c>
    </row>
    <row r="246" spans="1:16">
      <c r="A246" s="19" t="s">
        <v>25</v>
      </c>
      <c r="B246" s="19" t="s">
        <v>39</v>
      </c>
      <c r="C246" s="19" t="s">
        <v>40</v>
      </c>
      <c r="D246" s="20">
        <v>42047</v>
      </c>
      <c r="E246" s="19">
        <v>107.259</v>
      </c>
      <c r="F246" s="19" t="s">
        <v>109</v>
      </c>
      <c r="G246" s="19">
        <v>2.29</v>
      </c>
      <c r="H246" s="19">
        <v>104.96899999999999</v>
      </c>
      <c r="I246">
        <f t="shared" si="24"/>
        <v>2.585</v>
      </c>
      <c r="J246">
        <f t="shared" si="25"/>
        <v>4.5</v>
      </c>
      <c r="K246">
        <f t="shared" si="26"/>
        <v>102.759</v>
      </c>
      <c r="L246">
        <f t="shared" si="27"/>
        <v>104.67400000000001</v>
      </c>
      <c r="M246">
        <f t="shared" si="28"/>
        <v>1.9150000000000063</v>
      </c>
      <c r="N246">
        <f t="shared" si="29"/>
        <v>99.886499999999984</v>
      </c>
      <c r="O246">
        <f t="shared" si="30"/>
        <v>107.54650000000001</v>
      </c>
      <c r="P246" t="str">
        <f t="shared" si="31"/>
        <v/>
      </c>
    </row>
    <row r="247" spans="1:16">
      <c r="A247" s="19" t="s">
        <v>25</v>
      </c>
      <c r="B247" s="19" t="s">
        <v>39</v>
      </c>
      <c r="C247" s="19" t="s">
        <v>40</v>
      </c>
      <c r="D247" s="20">
        <v>42075</v>
      </c>
      <c r="E247" s="19">
        <v>107.259</v>
      </c>
      <c r="F247" s="19" t="s">
        <v>109</v>
      </c>
      <c r="G247" s="19">
        <v>2.41</v>
      </c>
      <c r="H247" s="19">
        <v>104.849</v>
      </c>
      <c r="I247">
        <f t="shared" si="24"/>
        <v>2.585</v>
      </c>
      <c r="J247">
        <f t="shared" si="25"/>
        <v>4.5</v>
      </c>
      <c r="K247">
        <f t="shared" si="26"/>
        <v>102.759</v>
      </c>
      <c r="L247">
        <f t="shared" si="27"/>
        <v>104.67400000000001</v>
      </c>
      <c r="M247">
        <f t="shared" si="28"/>
        <v>1.9150000000000063</v>
      </c>
      <c r="N247">
        <f t="shared" si="29"/>
        <v>99.886499999999984</v>
      </c>
      <c r="O247">
        <f t="shared" si="30"/>
        <v>107.54650000000001</v>
      </c>
      <c r="P247" t="str">
        <f t="shared" si="31"/>
        <v/>
      </c>
    </row>
    <row r="248" spans="1:16">
      <c r="A248" s="19" t="s">
        <v>25</v>
      </c>
      <c r="B248" s="19" t="s">
        <v>39</v>
      </c>
      <c r="C248" s="19" t="s">
        <v>40</v>
      </c>
      <c r="D248" s="20">
        <v>42102</v>
      </c>
      <c r="E248" s="19">
        <v>107.259</v>
      </c>
      <c r="F248" s="19" t="s">
        <v>109</v>
      </c>
      <c r="G248" s="19">
        <v>2.44</v>
      </c>
      <c r="H248" s="19">
        <v>104.819</v>
      </c>
      <c r="I248">
        <f t="shared" si="24"/>
        <v>2.585</v>
      </c>
      <c r="J248">
        <f t="shared" si="25"/>
        <v>4.5</v>
      </c>
      <c r="K248">
        <f t="shared" si="26"/>
        <v>102.759</v>
      </c>
      <c r="L248">
        <f t="shared" si="27"/>
        <v>104.67400000000001</v>
      </c>
      <c r="M248">
        <f t="shared" si="28"/>
        <v>1.9150000000000063</v>
      </c>
      <c r="N248">
        <f t="shared" si="29"/>
        <v>99.886499999999984</v>
      </c>
      <c r="O248">
        <f t="shared" si="30"/>
        <v>107.54650000000001</v>
      </c>
      <c r="P248" t="str">
        <f t="shared" si="31"/>
        <v/>
      </c>
    </row>
    <row r="249" spans="1:16">
      <c r="A249" s="19" t="s">
        <v>25</v>
      </c>
      <c r="B249" s="19" t="s">
        <v>39</v>
      </c>
      <c r="C249" s="19" t="s">
        <v>40</v>
      </c>
      <c r="D249" s="20">
        <v>42145</v>
      </c>
      <c r="E249" s="19">
        <v>107.259</v>
      </c>
      <c r="F249" s="19" t="s">
        <v>109</v>
      </c>
      <c r="G249" s="19">
        <v>2.87</v>
      </c>
      <c r="H249" s="19">
        <v>104.389</v>
      </c>
      <c r="I249">
        <f t="shared" si="24"/>
        <v>2.585</v>
      </c>
      <c r="J249">
        <f t="shared" si="25"/>
        <v>4.5</v>
      </c>
      <c r="K249">
        <f t="shared" si="26"/>
        <v>102.759</v>
      </c>
      <c r="L249">
        <f t="shared" si="27"/>
        <v>104.67400000000001</v>
      </c>
      <c r="M249">
        <f t="shared" si="28"/>
        <v>1.9150000000000063</v>
      </c>
      <c r="N249">
        <f t="shared" si="29"/>
        <v>99.886499999999984</v>
      </c>
      <c r="O249">
        <f t="shared" si="30"/>
        <v>107.54650000000001</v>
      </c>
      <c r="P249" t="str">
        <f t="shared" si="31"/>
        <v/>
      </c>
    </row>
    <row r="250" spans="1:16">
      <c r="A250" s="19" t="s">
        <v>25</v>
      </c>
      <c r="B250" s="19" t="s">
        <v>39</v>
      </c>
      <c r="C250" s="19" t="s">
        <v>40</v>
      </c>
      <c r="D250" s="20">
        <v>42179</v>
      </c>
      <c r="E250" s="19">
        <v>107.259</v>
      </c>
      <c r="F250" s="19" t="s">
        <v>109</v>
      </c>
      <c r="G250" s="19">
        <v>2.93</v>
      </c>
      <c r="H250" s="19">
        <v>104.32899999999999</v>
      </c>
      <c r="I250">
        <f t="shared" si="24"/>
        <v>2.585</v>
      </c>
      <c r="J250">
        <f t="shared" si="25"/>
        <v>4.5</v>
      </c>
      <c r="K250">
        <f t="shared" si="26"/>
        <v>102.759</v>
      </c>
      <c r="L250">
        <f t="shared" si="27"/>
        <v>104.67400000000001</v>
      </c>
      <c r="M250">
        <f t="shared" si="28"/>
        <v>1.9150000000000063</v>
      </c>
      <c r="N250">
        <f t="shared" si="29"/>
        <v>99.886499999999984</v>
      </c>
      <c r="O250">
        <f t="shared" si="30"/>
        <v>107.54650000000001</v>
      </c>
      <c r="P250" t="str">
        <f t="shared" si="31"/>
        <v/>
      </c>
    </row>
    <row r="251" spans="1:16">
      <c r="A251" s="19" t="s">
        <v>25</v>
      </c>
      <c r="B251" s="19" t="s">
        <v>39</v>
      </c>
      <c r="C251" s="19" t="s">
        <v>40</v>
      </c>
      <c r="D251" s="20">
        <v>42206</v>
      </c>
      <c r="E251" s="19">
        <v>107.259</v>
      </c>
      <c r="F251" s="19" t="s">
        <v>109</v>
      </c>
      <c r="G251" s="19">
        <v>3.5</v>
      </c>
      <c r="H251" s="19">
        <v>103.759</v>
      </c>
      <c r="I251">
        <f t="shared" si="24"/>
        <v>2.585</v>
      </c>
      <c r="J251">
        <f t="shared" si="25"/>
        <v>4.5</v>
      </c>
      <c r="K251">
        <f t="shared" si="26"/>
        <v>102.759</v>
      </c>
      <c r="L251">
        <f t="shared" si="27"/>
        <v>104.67400000000001</v>
      </c>
      <c r="M251">
        <f t="shared" si="28"/>
        <v>1.9150000000000063</v>
      </c>
      <c r="N251">
        <f t="shared" si="29"/>
        <v>99.886499999999984</v>
      </c>
      <c r="O251">
        <f t="shared" si="30"/>
        <v>107.54650000000001</v>
      </c>
      <c r="P251" t="str">
        <f t="shared" si="31"/>
        <v/>
      </c>
    </row>
    <row r="252" spans="1:16">
      <c r="A252" s="19" t="s">
        <v>25</v>
      </c>
      <c r="B252" s="19" t="s">
        <v>39</v>
      </c>
      <c r="C252" s="19" t="s">
        <v>40</v>
      </c>
      <c r="D252" s="20">
        <v>42236</v>
      </c>
      <c r="E252" s="19">
        <v>107.259</v>
      </c>
      <c r="F252" s="19" t="s">
        <v>109</v>
      </c>
      <c r="G252" s="19">
        <v>4.6399999999999997</v>
      </c>
      <c r="H252" s="19">
        <v>102.619</v>
      </c>
      <c r="I252">
        <f t="shared" si="24"/>
        <v>2.585</v>
      </c>
      <c r="J252">
        <f t="shared" si="25"/>
        <v>4.5</v>
      </c>
      <c r="K252">
        <f t="shared" si="26"/>
        <v>102.759</v>
      </c>
      <c r="L252">
        <f t="shared" si="27"/>
        <v>104.67400000000001</v>
      </c>
      <c r="M252">
        <f t="shared" si="28"/>
        <v>1.9150000000000063</v>
      </c>
      <c r="N252">
        <f t="shared" si="29"/>
        <v>99.886499999999984</v>
      </c>
      <c r="O252">
        <f t="shared" si="30"/>
        <v>107.54650000000001</v>
      </c>
      <c r="P252" t="str">
        <f t="shared" si="31"/>
        <v/>
      </c>
    </row>
    <row r="253" spans="1:16">
      <c r="A253" s="19" t="s">
        <v>25</v>
      </c>
      <c r="B253" s="19" t="s">
        <v>39</v>
      </c>
      <c r="C253" s="19" t="s">
        <v>40</v>
      </c>
      <c r="D253" s="20">
        <v>42261</v>
      </c>
      <c r="E253" s="19">
        <v>107.259</v>
      </c>
      <c r="F253" s="19" t="s">
        <v>109</v>
      </c>
      <c r="G253" s="19">
        <v>5.07</v>
      </c>
      <c r="H253" s="19">
        <v>102.18899999999999</v>
      </c>
      <c r="I253">
        <f t="shared" si="24"/>
        <v>2.585</v>
      </c>
      <c r="J253">
        <f t="shared" si="25"/>
        <v>4.5</v>
      </c>
      <c r="K253">
        <f t="shared" si="26"/>
        <v>102.759</v>
      </c>
      <c r="L253">
        <f t="shared" si="27"/>
        <v>104.67400000000001</v>
      </c>
      <c r="M253">
        <f t="shared" si="28"/>
        <v>1.9150000000000063</v>
      </c>
      <c r="N253">
        <f t="shared" si="29"/>
        <v>99.886499999999984</v>
      </c>
      <c r="O253">
        <f t="shared" si="30"/>
        <v>107.54650000000001</v>
      </c>
      <c r="P253" t="str">
        <f t="shared" si="31"/>
        <v/>
      </c>
    </row>
    <row r="254" spans="1:16">
      <c r="A254" s="19" t="s">
        <v>25</v>
      </c>
      <c r="B254" s="19" t="s">
        <v>39</v>
      </c>
      <c r="C254" s="19" t="s">
        <v>40</v>
      </c>
      <c r="D254" s="20">
        <v>42285</v>
      </c>
      <c r="E254" s="19">
        <v>107.259</v>
      </c>
      <c r="F254" s="19" t="s">
        <v>109</v>
      </c>
      <c r="G254" s="19">
        <v>5.57</v>
      </c>
      <c r="H254" s="19">
        <v>101.68899999999999</v>
      </c>
      <c r="I254">
        <f t="shared" si="24"/>
        <v>2.585</v>
      </c>
      <c r="J254">
        <f t="shared" si="25"/>
        <v>4.5</v>
      </c>
      <c r="K254">
        <f t="shared" si="26"/>
        <v>102.759</v>
      </c>
      <c r="L254">
        <f t="shared" si="27"/>
        <v>104.67400000000001</v>
      </c>
      <c r="M254">
        <f t="shared" si="28"/>
        <v>1.9150000000000063</v>
      </c>
      <c r="N254">
        <f t="shared" si="29"/>
        <v>99.886499999999984</v>
      </c>
      <c r="O254">
        <f t="shared" si="30"/>
        <v>107.54650000000001</v>
      </c>
      <c r="P254" t="str">
        <f t="shared" si="31"/>
        <v/>
      </c>
    </row>
    <row r="255" spans="1:16">
      <c r="A255" s="19" t="s">
        <v>25</v>
      </c>
      <c r="B255" s="19" t="s">
        <v>39</v>
      </c>
      <c r="C255" s="19" t="s">
        <v>40</v>
      </c>
      <c r="D255" s="20">
        <v>42331</v>
      </c>
      <c r="E255" s="19">
        <v>107.259</v>
      </c>
      <c r="F255" s="19" t="s">
        <v>109</v>
      </c>
      <c r="G255" s="19">
        <v>5.54</v>
      </c>
      <c r="H255" s="19">
        <v>101.71899999999999</v>
      </c>
      <c r="I255">
        <f t="shared" si="24"/>
        <v>2.585</v>
      </c>
      <c r="J255">
        <f t="shared" si="25"/>
        <v>4.5</v>
      </c>
      <c r="K255">
        <f t="shared" si="26"/>
        <v>102.759</v>
      </c>
      <c r="L255">
        <f t="shared" si="27"/>
        <v>104.67400000000001</v>
      </c>
      <c r="M255">
        <f t="shared" si="28"/>
        <v>1.9150000000000063</v>
      </c>
      <c r="N255">
        <f t="shared" si="29"/>
        <v>99.886499999999984</v>
      </c>
      <c r="O255">
        <f t="shared" si="30"/>
        <v>107.54650000000001</v>
      </c>
      <c r="P255" t="str">
        <f t="shared" si="31"/>
        <v/>
      </c>
    </row>
    <row r="256" spans="1:16">
      <c r="A256" s="19" t="s">
        <v>25</v>
      </c>
      <c r="B256" s="19" t="s">
        <v>39</v>
      </c>
      <c r="C256" s="19" t="s">
        <v>40</v>
      </c>
      <c r="D256" s="20">
        <v>42340</v>
      </c>
      <c r="E256" s="19">
        <v>107.259</v>
      </c>
      <c r="F256" s="19" t="s">
        <v>109</v>
      </c>
      <c r="G256" s="19">
        <v>4.6900000000000004</v>
      </c>
      <c r="H256" s="19">
        <v>102.569</v>
      </c>
      <c r="I256">
        <f t="shared" si="24"/>
        <v>2.585</v>
      </c>
      <c r="J256">
        <f t="shared" si="25"/>
        <v>4.5</v>
      </c>
      <c r="K256">
        <f t="shared" si="26"/>
        <v>102.759</v>
      </c>
      <c r="L256">
        <f t="shared" si="27"/>
        <v>104.67400000000001</v>
      </c>
      <c r="M256">
        <f t="shared" si="28"/>
        <v>1.9150000000000063</v>
      </c>
      <c r="N256">
        <f t="shared" si="29"/>
        <v>99.886499999999984</v>
      </c>
      <c r="O256">
        <f t="shared" si="30"/>
        <v>107.54650000000001</v>
      </c>
      <c r="P256" t="str">
        <f t="shared" si="31"/>
        <v/>
      </c>
    </row>
    <row r="257" spans="1:16">
      <c r="A257" s="19" t="s">
        <v>25</v>
      </c>
      <c r="B257" s="19" t="s">
        <v>39</v>
      </c>
      <c r="C257" s="19" t="s">
        <v>40</v>
      </c>
      <c r="D257" s="20">
        <v>42395</v>
      </c>
      <c r="E257" s="19">
        <v>107.259</v>
      </c>
      <c r="F257" s="19" t="s">
        <v>109</v>
      </c>
      <c r="G257" s="19">
        <v>3.49</v>
      </c>
      <c r="H257" s="19">
        <v>103.76900000000001</v>
      </c>
      <c r="I257">
        <f t="shared" si="24"/>
        <v>2.585</v>
      </c>
      <c r="J257">
        <f t="shared" si="25"/>
        <v>4.5</v>
      </c>
      <c r="K257">
        <f t="shared" si="26"/>
        <v>102.759</v>
      </c>
      <c r="L257">
        <f t="shared" si="27"/>
        <v>104.67400000000001</v>
      </c>
      <c r="M257">
        <f t="shared" si="28"/>
        <v>1.9150000000000063</v>
      </c>
      <c r="N257">
        <f t="shared" si="29"/>
        <v>99.886499999999984</v>
      </c>
      <c r="O257">
        <f t="shared" si="30"/>
        <v>107.54650000000001</v>
      </c>
      <c r="P257" t="str">
        <f t="shared" si="31"/>
        <v/>
      </c>
    </row>
    <row r="258" spans="1:16">
      <c r="A258" s="19" t="s">
        <v>25</v>
      </c>
      <c r="B258" s="19" t="s">
        <v>39</v>
      </c>
      <c r="C258" s="19" t="s">
        <v>40</v>
      </c>
      <c r="D258" s="20">
        <v>42424</v>
      </c>
      <c r="E258" s="19">
        <v>107.259</v>
      </c>
      <c r="F258" s="19" t="s">
        <v>109</v>
      </c>
      <c r="G258" s="19">
        <v>2.77</v>
      </c>
      <c r="H258" s="19">
        <v>104.489</v>
      </c>
      <c r="I258">
        <f t="shared" si="24"/>
        <v>2.585</v>
      </c>
      <c r="J258">
        <f t="shared" si="25"/>
        <v>4.5</v>
      </c>
      <c r="K258">
        <f t="shared" si="26"/>
        <v>102.759</v>
      </c>
      <c r="L258">
        <f t="shared" si="27"/>
        <v>104.67400000000001</v>
      </c>
      <c r="M258">
        <f t="shared" si="28"/>
        <v>1.9150000000000063</v>
      </c>
      <c r="N258">
        <f t="shared" si="29"/>
        <v>99.886499999999984</v>
      </c>
      <c r="O258">
        <f t="shared" si="30"/>
        <v>107.54650000000001</v>
      </c>
      <c r="P258" t="str">
        <f t="shared" si="31"/>
        <v/>
      </c>
    </row>
    <row r="259" spans="1:16">
      <c r="A259" s="19" t="s">
        <v>25</v>
      </c>
      <c r="B259" s="19" t="s">
        <v>39</v>
      </c>
      <c r="C259" s="19" t="s">
        <v>40</v>
      </c>
      <c r="D259" s="20">
        <v>42459</v>
      </c>
      <c r="E259" s="19">
        <v>107.259</v>
      </c>
      <c r="F259" s="19" t="s">
        <v>109</v>
      </c>
      <c r="G259" s="19">
        <v>2.64</v>
      </c>
      <c r="H259" s="19">
        <v>104.619</v>
      </c>
      <c r="I259">
        <f t="shared" ref="I259:I322" si="32">VLOOKUP($C259,$V$1:$Z$42,2,FALSE)</f>
        <v>2.585</v>
      </c>
      <c r="J259">
        <f t="shared" ref="J259:J322" si="33">VLOOKUP($C259,$V$1:$Z$42,3,FALSE)</f>
        <v>4.5</v>
      </c>
      <c r="K259">
        <f t="shared" ref="K259:K322" si="34">VLOOKUP($C259,$V$1:$Z$42,4,FALSE)</f>
        <v>102.759</v>
      </c>
      <c r="L259">
        <f t="shared" ref="L259:L322" si="35">VLOOKUP($C259,$V$1:$Z$42,5,FALSE)</f>
        <v>104.67400000000001</v>
      </c>
      <c r="M259">
        <f t="shared" ref="M259:M322" si="36">L259-K259</f>
        <v>1.9150000000000063</v>
      </c>
      <c r="N259">
        <f t="shared" ref="N259:N322" si="37">K259-M259*1.5</f>
        <v>99.886499999999984</v>
      </c>
      <c r="O259">
        <f t="shared" ref="O259:O322" si="38">L259+M259*1.5</f>
        <v>107.54650000000001</v>
      </c>
      <c r="P259" t="str">
        <f t="shared" ref="P259:P322" si="39">IF(OR(H259&lt;N259,H259&gt;O259), "OUTLIER", "")</f>
        <v/>
      </c>
    </row>
    <row r="260" spans="1:16">
      <c r="A260" s="19" t="s">
        <v>25</v>
      </c>
      <c r="B260" s="19" t="s">
        <v>39</v>
      </c>
      <c r="C260" s="19" t="s">
        <v>40</v>
      </c>
      <c r="D260" s="20">
        <v>42486</v>
      </c>
      <c r="E260" s="19">
        <v>107.259</v>
      </c>
      <c r="F260" s="19" t="s">
        <v>109</v>
      </c>
      <c r="G260" s="19">
        <v>2.69</v>
      </c>
      <c r="H260" s="19">
        <v>104.569</v>
      </c>
      <c r="I260">
        <f t="shared" si="32"/>
        <v>2.585</v>
      </c>
      <c r="J260">
        <f t="shared" si="33"/>
        <v>4.5</v>
      </c>
      <c r="K260">
        <f t="shared" si="34"/>
        <v>102.759</v>
      </c>
      <c r="L260">
        <f t="shared" si="35"/>
        <v>104.67400000000001</v>
      </c>
      <c r="M260">
        <f t="shared" si="36"/>
        <v>1.9150000000000063</v>
      </c>
      <c r="N260">
        <f t="shared" si="37"/>
        <v>99.886499999999984</v>
      </c>
      <c r="O260">
        <f t="shared" si="38"/>
        <v>107.54650000000001</v>
      </c>
      <c r="P260" t="str">
        <f t="shared" si="39"/>
        <v/>
      </c>
    </row>
    <row r="261" spans="1:16">
      <c r="A261" s="19" t="s">
        <v>25</v>
      </c>
      <c r="B261" s="19" t="s">
        <v>39</v>
      </c>
      <c r="C261" s="19" t="s">
        <v>40</v>
      </c>
      <c r="D261" s="20">
        <v>42491</v>
      </c>
      <c r="E261" s="19">
        <v>107.259</v>
      </c>
      <c r="F261" s="19" t="s">
        <v>109</v>
      </c>
      <c r="G261" s="19">
        <v>2.71</v>
      </c>
      <c r="H261" s="19">
        <v>104.54900000000001</v>
      </c>
      <c r="I261">
        <f t="shared" si="32"/>
        <v>2.585</v>
      </c>
      <c r="J261">
        <f t="shared" si="33"/>
        <v>4.5</v>
      </c>
      <c r="K261">
        <f t="shared" si="34"/>
        <v>102.759</v>
      </c>
      <c r="L261">
        <f t="shared" si="35"/>
        <v>104.67400000000001</v>
      </c>
      <c r="M261">
        <f t="shared" si="36"/>
        <v>1.9150000000000063</v>
      </c>
      <c r="N261">
        <f t="shared" si="37"/>
        <v>99.886499999999984</v>
      </c>
      <c r="O261">
        <f t="shared" si="38"/>
        <v>107.54650000000001</v>
      </c>
      <c r="P261" t="str">
        <f t="shared" si="39"/>
        <v/>
      </c>
    </row>
    <row r="262" spans="1:16">
      <c r="A262" s="19" t="s">
        <v>25</v>
      </c>
      <c r="B262" s="19" t="s">
        <v>39</v>
      </c>
      <c r="C262" s="19" t="s">
        <v>40</v>
      </c>
      <c r="D262" s="20">
        <v>42550</v>
      </c>
      <c r="E262" s="19">
        <v>107.259</v>
      </c>
      <c r="F262" s="19" t="s">
        <v>109</v>
      </c>
      <c r="G262" s="19">
        <v>3</v>
      </c>
      <c r="H262" s="19">
        <v>104.259</v>
      </c>
      <c r="I262">
        <f t="shared" si="32"/>
        <v>2.585</v>
      </c>
      <c r="J262">
        <f t="shared" si="33"/>
        <v>4.5</v>
      </c>
      <c r="K262">
        <f t="shared" si="34"/>
        <v>102.759</v>
      </c>
      <c r="L262">
        <f t="shared" si="35"/>
        <v>104.67400000000001</v>
      </c>
      <c r="M262">
        <f t="shared" si="36"/>
        <v>1.9150000000000063</v>
      </c>
      <c r="N262">
        <f t="shared" si="37"/>
        <v>99.886499999999984</v>
      </c>
      <c r="O262">
        <f t="shared" si="38"/>
        <v>107.54650000000001</v>
      </c>
      <c r="P262" t="str">
        <f t="shared" si="39"/>
        <v/>
      </c>
    </row>
    <row r="263" spans="1:16">
      <c r="A263" s="19" t="s">
        <v>25</v>
      </c>
      <c r="B263" s="19" t="s">
        <v>39</v>
      </c>
      <c r="C263" s="19" t="s">
        <v>40</v>
      </c>
      <c r="D263" s="20">
        <v>42571</v>
      </c>
      <c r="E263" s="19">
        <v>107.259</v>
      </c>
      <c r="F263" s="19" t="s">
        <v>109</v>
      </c>
      <c r="G263" s="19">
        <v>4.05</v>
      </c>
      <c r="H263" s="19">
        <v>103.209</v>
      </c>
      <c r="I263">
        <f t="shared" si="32"/>
        <v>2.585</v>
      </c>
      <c r="J263">
        <f t="shared" si="33"/>
        <v>4.5</v>
      </c>
      <c r="K263">
        <f t="shared" si="34"/>
        <v>102.759</v>
      </c>
      <c r="L263">
        <f t="shared" si="35"/>
        <v>104.67400000000001</v>
      </c>
      <c r="M263">
        <f t="shared" si="36"/>
        <v>1.9150000000000063</v>
      </c>
      <c r="N263">
        <f t="shared" si="37"/>
        <v>99.886499999999984</v>
      </c>
      <c r="O263">
        <f t="shared" si="38"/>
        <v>107.54650000000001</v>
      </c>
      <c r="P263" t="str">
        <f t="shared" si="39"/>
        <v/>
      </c>
    </row>
    <row r="264" spans="1:16">
      <c r="A264" s="19" t="s">
        <v>25</v>
      </c>
      <c r="B264" s="19" t="s">
        <v>39</v>
      </c>
      <c r="C264" s="19" t="s">
        <v>40</v>
      </c>
      <c r="D264" s="20">
        <v>42606</v>
      </c>
      <c r="E264" s="19">
        <v>107.259</v>
      </c>
      <c r="F264" s="19" t="s">
        <v>109</v>
      </c>
      <c r="G264" s="19">
        <v>5.73</v>
      </c>
      <c r="H264" s="19">
        <v>101.529</v>
      </c>
      <c r="I264">
        <f t="shared" si="32"/>
        <v>2.585</v>
      </c>
      <c r="J264">
        <f t="shared" si="33"/>
        <v>4.5</v>
      </c>
      <c r="K264">
        <f t="shared" si="34"/>
        <v>102.759</v>
      </c>
      <c r="L264">
        <f t="shared" si="35"/>
        <v>104.67400000000001</v>
      </c>
      <c r="M264">
        <f t="shared" si="36"/>
        <v>1.9150000000000063</v>
      </c>
      <c r="N264">
        <f t="shared" si="37"/>
        <v>99.886499999999984</v>
      </c>
      <c r="O264">
        <f t="shared" si="38"/>
        <v>107.54650000000001</v>
      </c>
      <c r="P264" t="str">
        <f t="shared" si="39"/>
        <v/>
      </c>
    </row>
    <row r="265" spans="1:16">
      <c r="A265" s="19" t="s">
        <v>25</v>
      </c>
      <c r="B265" s="19" t="s">
        <v>39</v>
      </c>
      <c r="C265" s="19" t="s">
        <v>40</v>
      </c>
      <c r="D265" s="20">
        <v>42636</v>
      </c>
      <c r="E265" s="19">
        <v>107.259</v>
      </c>
      <c r="F265" s="19" t="s">
        <v>109</v>
      </c>
      <c r="G265" s="19">
        <v>5.7</v>
      </c>
      <c r="H265" s="19">
        <v>101.559</v>
      </c>
      <c r="I265">
        <f t="shared" si="32"/>
        <v>2.585</v>
      </c>
      <c r="J265">
        <f t="shared" si="33"/>
        <v>4.5</v>
      </c>
      <c r="K265">
        <f t="shared" si="34"/>
        <v>102.759</v>
      </c>
      <c r="L265">
        <f t="shared" si="35"/>
        <v>104.67400000000001</v>
      </c>
      <c r="M265">
        <f t="shared" si="36"/>
        <v>1.9150000000000063</v>
      </c>
      <c r="N265">
        <f t="shared" si="37"/>
        <v>99.886499999999984</v>
      </c>
      <c r="O265">
        <f t="shared" si="38"/>
        <v>107.54650000000001</v>
      </c>
      <c r="P265" t="str">
        <f t="shared" si="39"/>
        <v/>
      </c>
    </row>
    <row r="266" spans="1:16">
      <c r="A266" s="19" t="s">
        <v>25</v>
      </c>
      <c r="B266" s="19" t="s">
        <v>39</v>
      </c>
      <c r="C266" s="19" t="s">
        <v>40</v>
      </c>
      <c r="D266" s="20">
        <v>42668</v>
      </c>
      <c r="E266" s="19">
        <v>107.259</v>
      </c>
      <c r="F266" s="19" t="s">
        <v>109</v>
      </c>
      <c r="G266" s="19">
        <v>5.67</v>
      </c>
      <c r="H266" s="19">
        <v>101.589</v>
      </c>
      <c r="I266">
        <f t="shared" si="32"/>
        <v>2.585</v>
      </c>
      <c r="J266">
        <f t="shared" si="33"/>
        <v>4.5</v>
      </c>
      <c r="K266">
        <f t="shared" si="34"/>
        <v>102.759</v>
      </c>
      <c r="L266">
        <f t="shared" si="35"/>
        <v>104.67400000000001</v>
      </c>
      <c r="M266">
        <f t="shared" si="36"/>
        <v>1.9150000000000063</v>
      </c>
      <c r="N266">
        <f t="shared" si="37"/>
        <v>99.886499999999984</v>
      </c>
      <c r="O266">
        <f t="shared" si="38"/>
        <v>107.54650000000001</v>
      </c>
      <c r="P266" t="str">
        <f t="shared" si="39"/>
        <v/>
      </c>
    </row>
    <row r="267" spans="1:16">
      <c r="A267" s="19" t="s">
        <v>25</v>
      </c>
      <c r="B267" s="19" t="s">
        <v>39</v>
      </c>
      <c r="C267" s="19" t="s">
        <v>40</v>
      </c>
      <c r="D267" s="20">
        <v>42691</v>
      </c>
      <c r="E267" s="19">
        <v>107.259</v>
      </c>
      <c r="F267" s="19" t="s">
        <v>109</v>
      </c>
      <c r="G267" s="19">
        <v>3.61</v>
      </c>
      <c r="H267" s="19">
        <v>103.649</v>
      </c>
      <c r="I267">
        <f t="shared" si="32"/>
        <v>2.585</v>
      </c>
      <c r="J267">
        <f t="shared" si="33"/>
        <v>4.5</v>
      </c>
      <c r="K267">
        <f t="shared" si="34"/>
        <v>102.759</v>
      </c>
      <c r="L267">
        <f t="shared" si="35"/>
        <v>104.67400000000001</v>
      </c>
      <c r="M267">
        <f t="shared" si="36"/>
        <v>1.9150000000000063</v>
      </c>
      <c r="N267">
        <f t="shared" si="37"/>
        <v>99.886499999999984</v>
      </c>
      <c r="O267">
        <f t="shared" si="38"/>
        <v>107.54650000000001</v>
      </c>
      <c r="P267" t="str">
        <f t="shared" si="39"/>
        <v/>
      </c>
    </row>
    <row r="268" spans="1:16">
      <c r="A268" s="19" t="s">
        <v>25</v>
      </c>
      <c r="B268" s="19" t="s">
        <v>39</v>
      </c>
      <c r="C268" s="19" t="s">
        <v>40</v>
      </c>
      <c r="D268" s="20">
        <v>42719</v>
      </c>
      <c r="E268" s="19">
        <v>107.259</v>
      </c>
      <c r="F268" s="19" t="s">
        <v>109</v>
      </c>
      <c r="G268" s="19">
        <v>3.05</v>
      </c>
      <c r="H268" s="19">
        <v>104.209</v>
      </c>
      <c r="I268">
        <f t="shared" si="32"/>
        <v>2.585</v>
      </c>
      <c r="J268">
        <f t="shared" si="33"/>
        <v>4.5</v>
      </c>
      <c r="K268">
        <f t="shared" si="34"/>
        <v>102.759</v>
      </c>
      <c r="L268">
        <f t="shared" si="35"/>
        <v>104.67400000000001</v>
      </c>
      <c r="M268">
        <f t="shared" si="36"/>
        <v>1.9150000000000063</v>
      </c>
      <c r="N268">
        <f t="shared" si="37"/>
        <v>99.886499999999984</v>
      </c>
      <c r="O268">
        <f t="shared" si="38"/>
        <v>107.54650000000001</v>
      </c>
      <c r="P268" t="str">
        <f t="shared" si="39"/>
        <v/>
      </c>
    </row>
    <row r="269" spans="1:16">
      <c r="A269" s="19" t="s">
        <v>25</v>
      </c>
      <c r="B269" s="19" t="s">
        <v>39</v>
      </c>
      <c r="C269" s="19" t="s">
        <v>40</v>
      </c>
      <c r="D269" s="20">
        <v>42758</v>
      </c>
      <c r="E269" s="19">
        <v>107.259</v>
      </c>
      <c r="F269" s="19" t="s">
        <v>109</v>
      </c>
      <c r="G269" s="19">
        <v>3</v>
      </c>
      <c r="H269" s="19">
        <v>104.259</v>
      </c>
      <c r="I269">
        <f t="shared" si="32"/>
        <v>2.585</v>
      </c>
      <c r="J269">
        <f t="shared" si="33"/>
        <v>4.5</v>
      </c>
      <c r="K269">
        <f t="shared" si="34"/>
        <v>102.759</v>
      </c>
      <c r="L269">
        <f t="shared" si="35"/>
        <v>104.67400000000001</v>
      </c>
      <c r="M269">
        <f t="shared" si="36"/>
        <v>1.9150000000000063</v>
      </c>
      <c r="N269">
        <f t="shared" si="37"/>
        <v>99.886499999999984</v>
      </c>
      <c r="O269">
        <f t="shared" si="38"/>
        <v>107.54650000000001</v>
      </c>
      <c r="P269" t="str">
        <f t="shared" si="39"/>
        <v/>
      </c>
    </row>
    <row r="270" spans="1:16">
      <c r="A270" s="19" t="s">
        <v>25</v>
      </c>
      <c r="B270" s="19" t="s">
        <v>39</v>
      </c>
      <c r="C270" s="19" t="s">
        <v>40</v>
      </c>
      <c r="D270" s="20">
        <v>42787</v>
      </c>
      <c r="E270" s="19">
        <v>107.259</v>
      </c>
      <c r="F270" s="19" t="s">
        <v>109</v>
      </c>
      <c r="G270" s="19">
        <v>3.12</v>
      </c>
      <c r="H270" s="19">
        <v>104.139</v>
      </c>
      <c r="I270">
        <f t="shared" si="32"/>
        <v>2.585</v>
      </c>
      <c r="J270">
        <f t="shared" si="33"/>
        <v>4.5</v>
      </c>
      <c r="K270">
        <f t="shared" si="34"/>
        <v>102.759</v>
      </c>
      <c r="L270">
        <f t="shared" si="35"/>
        <v>104.67400000000001</v>
      </c>
      <c r="M270">
        <f t="shared" si="36"/>
        <v>1.9150000000000063</v>
      </c>
      <c r="N270">
        <f t="shared" si="37"/>
        <v>99.886499999999984</v>
      </c>
      <c r="O270">
        <f t="shared" si="38"/>
        <v>107.54650000000001</v>
      </c>
      <c r="P270" t="str">
        <f t="shared" si="39"/>
        <v/>
      </c>
    </row>
    <row r="271" spans="1:16">
      <c r="A271" s="19" t="s">
        <v>25</v>
      </c>
      <c r="B271" s="19" t="s">
        <v>39</v>
      </c>
      <c r="C271" s="19" t="s">
        <v>40</v>
      </c>
      <c r="D271" s="20">
        <v>42817</v>
      </c>
      <c r="E271" s="19">
        <v>107.259</v>
      </c>
      <c r="F271" s="19" t="s">
        <v>109</v>
      </c>
      <c r="G271" s="19">
        <v>3.44</v>
      </c>
      <c r="H271" s="19">
        <v>103.819</v>
      </c>
      <c r="I271">
        <f t="shared" si="32"/>
        <v>2.585</v>
      </c>
      <c r="J271">
        <f t="shared" si="33"/>
        <v>4.5</v>
      </c>
      <c r="K271">
        <f t="shared" si="34"/>
        <v>102.759</v>
      </c>
      <c r="L271">
        <f t="shared" si="35"/>
        <v>104.67400000000001</v>
      </c>
      <c r="M271">
        <f t="shared" si="36"/>
        <v>1.9150000000000063</v>
      </c>
      <c r="N271">
        <f t="shared" si="37"/>
        <v>99.886499999999984</v>
      </c>
      <c r="O271">
        <f t="shared" si="38"/>
        <v>107.54650000000001</v>
      </c>
      <c r="P271" t="str">
        <f t="shared" si="39"/>
        <v/>
      </c>
    </row>
    <row r="272" spans="1:16">
      <c r="A272" s="19" t="s">
        <v>25</v>
      </c>
      <c r="B272" s="19" t="s">
        <v>39</v>
      </c>
      <c r="C272" s="19" t="s">
        <v>40</v>
      </c>
      <c r="D272" s="20">
        <v>42846</v>
      </c>
      <c r="E272" s="19">
        <v>107.259</v>
      </c>
      <c r="F272" s="19" t="s">
        <v>109</v>
      </c>
      <c r="G272" s="19">
        <v>3.49</v>
      </c>
      <c r="H272" s="19">
        <v>103.76900000000001</v>
      </c>
      <c r="I272">
        <f t="shared" si="32"/>
        <v>2.585</v>
      </c>
      <c r="J272">
        <f t="shared" si="33"/>
        <v>4.5</v>
      </c>
      <c r="K272">
        <f t="shared" si="34"/>
        <v>102.759</v>
      </c>
      <c r="L272">
        <f t="shared" si="35"/>
        <v>104.67400000000001</v>
      </c>
      <c r="M272">
        <f t="shared" si="36"/>
        <v>1.9150000000000063</v>
      </c>
      <c r="N272">
        <f t="shared" si="37"/>
        <v>99.886499999999984</v>
      </c>
      <c r="O272">
        <f t="shared" si="38"/>
        <v>107.54650000000001</v>
      </c>
      <c r="P272" t="str">
        <f t="shared" si="39"/>
        <v/>
      </c>
    </row>
    <row r="273" spans="1:16">
      <c r="A273" s="19" t="s">
        <v>25</v>
      </c>
      <c r="B273" s="19" t="s">
        <v>39</v>
      </c>
      <c r="C273" s="19" t="s">
        <v>40</v>
      </c>
      <c r="D273" s="20">
        <v>42877</v>
      </c>
      <c r="E273" s="19">
        <v>107.259</v>
      </c>
      <c r="F273" s="19" t="s">
        <v>109</v>
      </c>
      <c r="G273" s="19">
        <v>2.63</v>
      </c>
      <c r="H273" s="19">
        <v>104.629</v>
      </c>
      <c r="I273">
        <f t="shared" si="32"/>
        <v>2.585</v>
      </c>
      <c r="J273">
        <f t="shared" si="33"/>
        <v>4.5</v>
      </c>
      <c r="K273">
        <f t="shared" si="34"/>
        <v>102.759</v>
      </c>
      <c r="L273">
        <f t="shared" si="35"/>
        <v>104.67400000000001</v>
      </c>
      <c r="M273">
        <f t="shared" si="36"/>
        <v>1.9150000000000063</v>
      </c>
      <c r="N273">
        <f t="shared" si="37"/>
        <v>99.886499999999984</v>
      </c>
      <c r="O273">
        <f t="shared" si="38"/>
        <v>107.54650000000001</v>
      </c>
      <c r="P273" t="str">
        <f t="shared" si="39"/>
        <v/>
      </c>
    </row>
    <row r="274" spans="1:16">
      <c r="A274" s="19" t="s">
        <v>25</v>
      </c>
      <c r="B274" s="19" t="s">
        <v>39</v>
      </c>
      <c r="C274" s="19" t="s">
        <v>40</v>
      </c>
      <c r="D274" s="20">
        <v>42914</v>
      </c>
      <c r="E274" s="19">
        <v>107.259</v>
      </c>
      <c r="F274" s="19" t="s">
        <v>109</v>
      </c>
      <c r="G274" s="19">
        <v>4.2</v>
      </c>
      <c r="H274" s="19">
        <v>103.059</v>
      </c>
      <c r="I274">
        <f t="shared" si="32"/>
        <v>2.585</v>
      </c>
      <c r="J274">
        <f t="shared" si="33"/>
        <v>4.5</v>
      </c>
      <c r="K274">
        <f t="shared" si="34"/>
        <v>102.759</v>
      </c>
      <c r="L274">
        <f t="shared" si="35"/>
        <v>104.67400000000001</v>
      </c>
      <c r="M274">
        <f t="shared" si="36"/>
        <v>1.9150000000000063</v>
      </c>
      <c r="N274">
        <f t="shared" si="37"/>
        <v>99.886499999999984</v>
      </c>
      <c r="O274">
        <f t="shared" si="38"/>
        <v>107.54650000000001</v>
      </c>
      <c r="P274" t="str">
        <f t="shared" si="39"/>
        <v/>
      </c>
    </row>
    <row r="275" spans="1:16">
      <c r="A275" s="19" t="s">
        <v>25</v>
      </c>
      <c r="B275" s="19" t="s">
        <v>39</v>
      </c>
      <c r="C275" s="19" t="s">
        <v>40</v>
      </c>
      <c r="D275" s="20">
        <v>42941</v>
      </c>
      <c r="E275" s="19">
        <v>107.259</v>
      </c>
      <c r="F275" s="19" t="s">
        <v>109</v>
      </c>
      <c r="G275" s="19">
        <v>5.74</v>
      </c>
      <c r="H275" s="19">
        <v>101.51900000000001</v>
      </c>
      <c r="I275">
        <f t="shared" si="32"/>
        <v>2.585</v>
      </c>
      <c r="J275">
        <f t="shared" si="33"/>
        <v>4.5</v>
      </c>
      <c r="K275">
        <f t="shared" si="34"/>
        <v>102.759</v>
      </c>
      <c r="L275">
        <f t="shared" si="35"/>
        <v>104.67400000000001</v>
      </c>
      <c r="M275">
        <f t="shared" si="36"/>
        <v>1.9150000000000063</v>
      </c>
      <c r="N275">
        <f t="shared" si="37"/>
        <v>99.886499999999984</v>
      </c>
      <c r="O275">
        <f t="shared" si="38"/>
        <v>107.54650000000001</v>
      </c>
      <c r="P275" t="str">
        <f t="shared" si="39"/>
        <v/>
      </c>
    </row>
    <row r="276" spans="1:16">
      <c r="A276" s="19" t="s">
        <v>25</v>
      </c>
      <c r="B276" s="19" t="s">
        <v>39</v>
      </c>
      <c r="C276" s="19" t="s">
        <v>40</v>
      </c>
      <c r="D276" s="20">
        <v>42975</v>
      </c>
      <c r="E276" s="19">
        <v>107.259</v>
      </c>
      <c r="F276" s="19" t="s">
        <v>109</v>
      </c>
      <c r="G276" s="19">
        <v>5.91</v>
      </c>
      <c r="H276" s="19">
        <v>101.349</v>
      </c>
      <c r="I276">
        <f t="shared" si="32"/>
        <v>2.585</v>
      </c>
      <c r="J276">
        <f t="shared" si="33"/>
        <v>4.5</v>
      </c>
      <c r="K276">
        <f t="shared" si="34"/>
        <v>102.759</v>
      </c>
      <c r="L276">
        <f t="shared" si="35"/>
        <v>104.67400000000001</v>
      </c>
      <c r="M276">
        <f t="shared" si="36"/>
        <v>1.9150000000000063</v>
      </c>
      <c r="N276">
        <f t="shared" si="37"/>
        <v>99.886499999999984</v>
      </c>
      <c r="O276">
        <f t="shared" si="38"/>
        <v>107.54650000000001</v>
      </c>
      <c r="P276" t="str">
        <f t="shared" si="39"/>
        <v/>
      </c>
    </row>
    <row r="277" spans="1:16">
      <c r="A277" s="19" t="s">
        <v>25</v>
      </c>
      <c r="B277" s="19" t="s">
        <v>39</v>
      </c>
      <c r="C277" s="19" t="s">
        <v>40</v>
      </c>
      <c r="D277" s="20">
        <v>43003</v>
      </c>
      <c r="E277" s="19">
        <v>107.259</v>
      </c>
      <c r="F277" s="19" t="s">
        <v>109</v>
      </c>
      <c r="G277" s="19">
        <v>5.9</v>
      </c>
      <c r="H277" s="19">
        <v>101.35899999999999</v>
      </c>
      <c r="I277">
        <f t="shared" si="32"/>
        <v>2.585</v>
      </c>
      <c r="J277">
        <f t="shared" si="33"/>
        <v>4.5</v>
      </c>
      <c r="K277">
        <f t="shared" si="34"/>
        <v>102.759</v>
      </c>
      <c r="L277">
        <f t="shared" si="35"/>
        <v>104.67400000000001</v>
      </c>
      <c r="M277">
        <f t="shared" si="36"/>
        <v>1.9150000000000063</v>
      </c>
      <c r="N277">
        <f t="shared" si="37"/>
        <v>99.886499999999984</v>
      </c>
      <c r="O277">
        <f t="shared" si="38"/>
        <v>107.54650000000001</v>
      </c>
      <c r="P277" t="str">
        <f t="shared" si="39"/>
        <v/>
      </c>
    </row>
    <row r="278" spans="1:16">
      <c r="A278" s="19" t="s">
        <v>25</v>
      </c>
      <c r="B278" s="19" t="s">
        <v>39</v>
      </c>
      <c r="C278" s="19" t="s">
        <v>40</v>
      </c>
      <c r="D278" s="20">
        <v>43031</v>
      </c>
      <c r="E278" s="19">
        <v>107.259</v>
      </c>
      <c r="F278" s="19" t="s">
        <v>109</v>
      </c>
      <c r="G278" s="19">
        <v>5.83</v>
      </c>
      <c r="H278" s="19">
        <v>101.429</v>
      </c>
      <c r="I278">
        <f t="shared" si="32"/>
        <v>2.585</v>
      </c>
      <c r="J278">
        <f t="shared" si="33"/>
        <v>4.5</v>
      </c>
      <c r="K278">
        <f t="shared" si="34"/>
        <v>102.759</v>
      </c>
      <c r="L278">
        <f t="shared" si="35"/>
        <v>104.67400000000001</v>
      </c>
      <c r="M278">
        <f t="shared" si="36"/>
        <v>1.9150000000000063</v>
      </c>
      <c r="N278">
        <f t="shared" si="37"/>
        <v>99.886499999999984</v>
      </c>
      <c r="O278">
        <f t="shared" si="38"/>
        <v>107.54650000000001</v>
      </c>
      <c r="P278" t="str">
        <f t="shared" si="39"/>
        <v/>
      </c>
    </row>
    <row r="279" spans="1:16">
      <c r="A279" s="19" t="s">
        <v>25</v>
      </c>
      <c r="B279" s="19" t="s">
        <v>39</v>
      </c>
      <c r="C279" s="19" t="s">
        <v>40</v>
      </c>
      <c r="D279" s="20">
        <v>43060</v>
      </c>
      <c r="E279" s="19">
        <v>107.259</v>
      </c>
      <c r="F279" s="19" t="s">
        <v>109</v>
      </c>
      <c r="G279" s="19">
        <v>5.73</v>
      </c>
      <c r="H279" s="19">
        <v>101.529</v>
      </c>
      <c r="I279">
        <f t="shared" si="32"/>
        <v>2.585</v>
      </c>
      <c r="J279">
        <f t="shared" si="33"/>
        <v>4.5</v>
      </c>
      <c r="K279">
        <f t="shared" si="34"/>
        <v>102.759</v>
      </c>
      <c r="L279">
        <f t="shared" si="35"/>
        <v>104.67400000000001</v>
      </c>
      <c r="M279">
        <f t="shared" si="36"/>
        <v>1.9150000000000063</v>
      </c>
      <c r="N279">
        <f t="shared" si="37"/>
        <v>99.886499999999984</v>
      </c>
      <c r="O279">
        <f t="shared" si="38"/>
        <v>107.54650000000001</v>
      </c>
      <c r="P279" t="str">
        <f t="shared" si="39"/>
        <v/>
      </c>
    </row>
    <row r="280" spans="1:16">
      <c r="A280" s="19" t="s">
        <v>25</v>
      </c>
      <c r="B280" s="19" t="s">
        <v>39</v>
      </c>
      <c r="C280" s="19" t="s">
        <v>40</v>
      </c>
      <c r="D280" s="20">
        <v>43089</v>
      </c>
      <c r="E280" s="19">
        <v>107.259</v>
      </c>
      <c r="F280" s="19" t="s">
        <v>109</v>
      </c>
      <c r="G280" s="19">
        <v>5.75</v>
      </c>
      <c r="H280" s="19">
        <v>101.509</v>
      </c>
      <c r="I280">
        <f t="shared" si="32"/>
        <v>2.585</v>
      </c>
      <c r="J280">
        <f t="shared" si="33"/>
        <v>4.5</v>
      </c>
      <c r="K280">
        <f t="shared" si="34"/>
        <v>102.759</v>
      </c>
      <c r="L280">
        <f t="shared" si="35"/>
        <v>104.67400000000001</v>
      </c>
      <c r="M280">
        <f t="shared" si="36"/>
        <v>1.9150000000000063</v>
      </c>
      <c r="N280">
        <f t="shared" si="37"/>
        <v>99.886499999999984</v>
      </c>
      <c r="O280">
        <f t="shared" si="38"/>
        <v>107.54650000000001</v>
      </c>
      <c r="P280" t="str">
        <f t="shared" si="39"/>
        <v/>
      </c>
    </row>
    <row r="281" spans="1:16">
      <c r="A281" s="19" t="s">
        <v>25</v>
      </c>
      <c r="B281" s="19" t="s">
        <v>39</v>
      </c>
      <c r="C281" s="19" t="s">
        <v>40</v>
      </c>
      <c r="D281" s="20">
        <v>43123</v>
      </c>
      <c r="E281" s="19">
        <v>107.259</v>
      </c>
      <c r="F281" s="19" t="s">
        <v>109</v>
      </c>
      <c r="G281" s="19">
        <v>5.68</v>
      </c>
      <c r="H281" s="19">
        <v>101.57899999999999</v>
      </c>
      <c r="I281">
        <f t="shared" si="32"/>
        <v>2.585</v>
      </c>
      <c r="J281">
        <f t="shared" si="33"/>
        <v>4.5</v>
      </c>
      <c r="K281">
        <f t="shared" si="34"/>
        <v>102.759</v>
      </c>
      <c r="L281">
        <f t="shared" si="35"/>
        <v>104.67400000000001</v>
      </c>
      <c r="M281">
        <f t="shared" si="36"/>
        <v>1.9150000000000063</v>
      </c>
      <c r="N281">
        <f t="shared" si="37"/>
        <v>99.886499999999984</v>
      </c>
      <c r="O281">
        <f t="shared" si="38"/>
        <v>107.54650000000001</v>
      </c>
      <c r="P281" t="str">
        <f t="shared" si="39"/>
        <v/>
      </c>
    </row>
    <row r="282" spans="1:16">
      <c r="A282" s="19" t="s">
        <v>25</v>
      </c>
      <c r="B282" s="19" t="s">
        <v>39</v>
      </c>
      <c r="C282" s="19" t="s">
        <v>40</v>
      </c>
      <c r="D282" s="20">
        <v>43157</v>
      </c>
      <c r="E282" s="19">
        <v>107.259</v>
      </c>
      <c r="F282" s="19" t="s">
        <v>109</v>
      </c>
      <c r="G282" s="19">
        <v>2.6</v>
      </c>
      <c r="H282" s="19">
        <v>104.65900000000001</v>
      </c>
      <c r="I282">
        <f t="shared" si="32"/>
        <v>2.585</v>
      </c>
      <c r="J282">
        <f t="shared" si="33"/>
        <v>4.5</v>
      </c>
      <c r="K282">
        <f t="shared" si="34"/>
        <v>102.759</v>
      </c>
      <c r="L282">
        <f t="shared" si="35"/>
        <v>104.67400000000001</v>
      </c>
      <c r="M282">
        <f t="shared" si="36"/>
        <v>1.9150000000000063</v>
      </c>
      <c r="N282">
        <f t="shared" si="37"/>
        <v>99.886499999999984</v>
      </c>
      <c r="O282">
        <f t="shared" si="38"/>
        <v>107.54650000000001</v>
      </c>
      <c r="P282" t="str">
        <f t="shared" si="39"/>
        <v/>
      </c>
    </row>
    <row r="283" spans="1:16">
      <c r="A283" s="19" t="s">
        <v>25</v>
      </c>
      <c r="B283" s="19" t="s">
        <v>39</v>
      </c>
      <c r="C283" s="19" t="s">
        <v>40</v>
      </c>
      <c r="D283" s="20">
        <v>43185</v>
      </c>
      <c r="E283" s="19">
        <v>107.259</v>
      </c>
      <c r="F283" s="19" t="s">
        <v>109</v>
      </c>
      <c r="G283" s="19">
        <v>2.54</v>
      </c>
      <c r="H283" s="19">
        <v>104.71899999999999</v>
      </c>
      <c r="I283">
        <f t="shared" si="32"/>
        <v>2.585</v>
      </c>
      <c r="J283">
        <f t="shared" si="33"/>
        <v>4.5</v>
      </c>
      <c r="K283">
        <f t="shared" si="34"/>
        <v>102.759</v>
      </c>
      <c r="L283">
        <f t="shared" si="35"/>
        <v>104.67400000000001</v>
      </c>
      <c r="M283">
        <f t="shared" si="36"/>
        <v>1.9150000000000063</v>
      </c>
      <c r="N283">
        <f t="shared" si="37"/>
        <v>99.886499999999984</v>
      </c>
      <c r="O283">
        <f t="shared" si="38"/>
        <v>107.54650000000001</v>
      </c>
      <c r="P283" t="str">
        <f t="shared" si="39"/>
        <v/>
      </c>
    </row>
    <row r="284" spans="1:16">
      <c r="A284" s="19" t="s">
        <v>25</v>
      </c>
      <c r="B284" s="19" t="s">
        <v>39</v>
      </c>
      <c r="C284" s="19" t="s">
        <v>40</v>
      </c>
      <c r="D284" s="20">
        <v>43213</v>
      </c>
      <c r="E284" s="19">
        <v>107.259</v>
      </c>
      <c r="F284" s="19" t="s">
        <v>109</v>
      </c>
      <c r="G284" s="19">
        <v>2.5499999999999998</v>
      </c>
      <c r="H284" s="19">
        <v>104.709</v>
      </c>
      <c r="I284">
        <f t="shared" si="32"/>
        <v>2.585</v>
      </c>
      <c r="J284">
        <f t="shared" si="33"/>
        <v>4.5</v>
      </c>
      <c r="K284">
        <f t="shared" si="34"/>
        <v>102.759</v>
      </c>
      <c r="L284">
        <f t="shared" si="35"/>
        <v>104.67400000000001</v>
      </c>
      <c r="M284">
        <f t="shared" si="36"/>
        <v>1.9150000000000063</v>
      </c>
      <c r="N284">
        <f t="shared" si="37"/>
        <v>99.886499999999984</v>
      </c>
      <c r="O284">
        <f t="shared" si="38"/>
        <v>107.54650000000001</v>
      </c>
      <c r="P284" t="str">
        <f t="shared" si="39"/>
        <v/>
      </c>
    </row>
    <row r="285" spans="1:16">
      <c r="A285" s="19" t="s">
        <v>25</v>
      </c>
      <c r="B285" s="19" t="s">
        <v>39</v>
      </c>
      <c r="C285" s="19" t="s">
        <v>40</v>
      </c>
      <c r="D285" s="20">
        <v>43242</v>
      </c>
      <c r="E285" s="19">
        <v>107.259</v>
      </c>
      <c r="F285" s="19" t="s">
        <v>109</v>
      </c>
      <c r="G285" s="19">
        <v>2.68</v>
      </c>
      <c r="H285" s="19">
        <v>104.57899999999999</v>
      </c>
      <c r="I285">
        <f t="shared" si="32"/>
        <v>2.585</v>
      </c>
      <c r="J285">
        <f t="shared" si="33"/>
        <v>4.5</v>
      </c>
      <c r="K285">
        <f t="shared" si="34"/>
        <v>102.759</v>
      </c>
      <c r="L285">
        <f t="shared" si="35"/>
        <v>104.67400000000001</v>
      </c>
      <c r="M285">
        <f t="shared" si="36"/>
        <v>1.9150000000000063</v>
      </c>
      <c r="N285">
        <f t="shared" si="37"/>
        <v>99.886499999999984</v>
      </c>
      <c r="O285">
        <f t="shared" si="38"/>
        <v>107.54650000000001</v>
      </c>
      <c r="P285" t="str">
        <f t="shared" si="39"/>
        <v/>
      </c>
    </row>
    <row r="286" spans="1:16">
      <c r="A286" s="19" t="s">
        <v>25</v>
      </c>
      <c r="B286" s="19" t="s">
        <v>39</v>
      </c>
      <c r="C286" s="19" t="s">
        <v>40</v>
      </c>
      <c r="D286" s="20">
        <v>43299</v>
      </c>
      <c r="E286" s="19">
        <v>107.259</v>
      </c>
      <c r="F286" s="19" t="s">
        <v>109</v>
      </c>
      <c r="G286" s="19">
        <v>4.33</v>
      </c>
      <c r="H286" s="19">
        <v>102.929</v>
      </c>
      <c r="I286">
        <f t="shared" si="32"/>
        <v>2.585</v>
      </c>
      <c r="J286">
        <f t="shared" si="33"/>
        <v>4.5</v>
      </c>
      <c r="K286">
        <f t="shared" si="34"/>
        <v>102.759</v>
      </c>
      <c r="L286">
        <f t="shared" si="35"/>
        <v>104.67400000000001</v>
      </c>
      <c r="M286">
        <f t="shared" si="36"/>
        <v>1.9150000000000063</v>
      </c>
      <c r="N286">
        <f t="shared" si="37"/>
        <v>99.886499999999984</v>
      </c>
      <c r="O286">
        <f t="shared" si="38"/>
        <v>107.54650000000001</v>
      </c>
      <c r="P286" t="str">
        <f t="shared" si="39"/>
        <v/>
      </c>
    </row>
    <row r="287" spans="1:16">
      <c r="A287" s="19" t="s">
        <v>25</v>
      </c>
      <c r="B287" s="19" t="s">
        <v>39</v>
      </c>
      <c r="C287" s="19" t="s">
        <v>40</v>
      </c>
      <c r="D287" s="20">
        <v>43339</v>
      </c>
      <c r="E287" s="19">
        <v>107.259</v>
      </c>
      <c r="F287" s="19" t="s">
        <v>109</v>
      </c>
      <c r="G287" s="19">
        <v>5.71</v>
      </c>
      <c r="H287" s="19">
        <v>101.54900000000001</v>
      </c>
      <c r="I287">
        <f t="shared" si="32"/>
        <v>2.585</v>
      </c>
      <c r="J287">
        <f t="shared" si="33"/>
        <v>4.5</v>
      </c>
      <c r="K287">
        <f t="shared" si="34"/>
        <v>102.759</v>
      </c>
      <c r="L287">
        <f t="shared" si="35"/>
        <v>104.67400000000001</v>
      </c>
      <c r="M287">
        <f t="shared" si="36"/>
        <v>1.9150000000000063</v>
      </c>
      <c r="N287">
        <f t="shared" si="37"/>
        <v>99.886499999999984</v>
      </c>
      <c r="O287">
        <f t="shared" si="38"/>
        <v>107.54650000000001</v>
      </c>
      <c r="P287" t="str">
        <f t="shared" si="39"/>
        <v/>
      </c>
    </row>
    <row r="288" spans="1:16">
      <c r="A288" s="19" t="s">
        <v>25</v>
      </c>
      <c r="B288" s="19" t="s">
        <v>39</v>
      </c>
      <c r="C288" s="19" t="s">
        <v>40</v>
      </c>
      <c r="D288" s="20">
        <v>43367</v>
      </c>
      <c r="E288" s="19">
        <v>107.259</v>
      </c>
      <c r="F288" s="19" t="s">
        <v>109</v>
      </c>
      <c r="G288" s="19">
        <v>4.75</v>
      </c>
      <c r="H288" s="19">
        <v>102.509</v>
      </c>
      <c r="I288">
        <f t="shared" si="32"/>
        <v>2.585</v>
      </c>
      <c r="J288">
        <f t="shared" si="33"/>
        <v>4.5</v>
      </c>
      <c r="K288">
        <f t="shared" si="34"/>
        <v>102.759</v>
      </c>
      <c r="L288">
        <f t="shared" si="35"/>
        <v>104.67400000000001</v>
      </c>
      <c r="M288">
        <f t="shared" si="36"/>
        <v>1.9150000000000063</v>
      </c>
      <c r="N288">
        <f t="shared" si="37"/>
        <v>99.886499999999984</v>
      </c>
      <c r="O288">
        <f t="shared" si="38"/>
        <v>107.54650000000001</v>
      </c>
      <c r="P288" t="str">
        <f t="shared" si="39"/>
        <v/>
      </c>
    </row>
    <row r="289" spans="1:16">
      <c r="A289" s="19" t="s">
        <v>25</v>
      </c>
      <c r="B289" s="19" t="s">
        <v>39</v>
      </c>
      <c r="C289" s="19" t="s">
        <v>40</v>
      </c>
      <c r="D289" s="20">
        <v>43403</v>
      </c>
      <c r="E289" s="19">
        <v>107.259</v>
      </c>
      <c r="F289" s="19" t="s">
        <v>109</v>
      </c>
      <c r="G289" s="19">
        <v>5.58</v>
      </c>
      <c r="H289" s="19">
        <v>101.679</v>
      </c>
      <c r="I289">
        <f t="shared" si="32"/>
        <v>2.585</v>
      </c>
      <c r="J289">
        <f t="shared" si="33"/>
        <v>4.5</v>
      </c>
      <c r="K289">
        <f t="shared" si="34"/>
        <v>102.759</v>
      </c>
      <c r="L289">
        <f t="shared" si="35"/>
        <v>104.67400000000001</v>
      </c>
      <c r="M289">
        <f t="shared" si="36"/>
        <v>1.9150000000000063</v>
      </c>
      <c r="N289">
        <f t="shared" si="37"/>
        <v>99.886499999999984</v>
      </c>
      <c r="O289">
        <f t="shared" si="38"/>
        <v>107.54650000000001</v>
      </c>
      <c r="P289" t="str">
        <f t="shared" si="39"/>
        <v/>
      </c>
    </row>
    <row r="290" spans="1:16">
      <c r="A290" s="19" t="s">
        <v>25</v>
      </c>
      <c r="B290" s="19" t="s">
        <v>39</v>
      </c>
      <c r="C290" s="19" t="s">
        <v>40</v>
      </c>
      <c r="D290" s="20">
        <v>43454</v>
      </c>
      <c r="E290" s="19">
        <v>107.259</v>
      </c>
      <c r="F290" s="19" t="s">
        <v>109</v>
      </c>
      <c r="G290" s="19">
        <v>5.43</v>
      </c>
      <c r="H290" s="19">
        <v>101.82899999999999</v>
      </c>
      <c r="I290">
        <f t="shared" si="32"/>
        <v>2.585</v>
      </c>
      <c r="J290">
        <f t="shared" si="33"/>
        <v>4.5</v>
      </c>
      <c r="K290">
        <f t="shared" si="34"/>
        <v>102.759</v>
      </c>
      <c r="L290">
        <f t="shared" si="35"/>
        <v>104.67400000000001</v>
      </c>
      <c r="M290">
        <f t="shared" si="36"/>
        <v>1.9150000000000063</v>
      </c>
      <c r="N290">
        <f t="shared" si="37"/>
        <v>99.886499999999984</v>
      </c>
      <c r="O290">
        <f t="shared" si="38"/>
        <v>107.54650000000001</v>
      </c>
      <c r="P290" t="str">
        <f t="shared" si="39"/>
        <v/>
      </c>
    </row>
    <row r="291" spans="1:16">
      <c r="A291" s="19" t="s">
        <v>25</v>
      </c>
      <c r="B291" s="19" t="s">
        <v>39</v>
      </c>
      <c r="C291" s="19" t="s">
        <v>40</v>
      </c>
      <c r="D291" s="20">
        <v>43493</v>
      </c>
      <c r="E291" s="19">
        <v>107.259</v>
      </c>
      <c r="F291" s="19" t="s">
        <v>109</v>
      </c>
      <c r="G291" s="19">
        <v>3.81</v>
      </c>
      <c r="H291" s="19">
        <v>103.449</v>
      </c>
      <c r="I291">
        <f t="shared" si="32"/>
        <v>2.585</v>
      </c>
      <c r="J291">
        <f t="shared" si="33"/>
        <v>4.5</v>
      </c>
      <c r="K291">
        <f t="shared" si="34"/>
        <v>102.759</v>
      </c>
      <c r="L291">
        <f t="shared" si="35"/>
        <v>104.67400000000001</v>
      </c>
      <c r="M291">
        <f t="shared" si="36"/>
        <v>1.9150000000000063</v>
      </c>
      <c r="N291">
        <f t="shared" si="37"/>
        <v>99.886499999999984</v>
      </c>
      <c r="O291">
        <f t="shared" si="38"/>
        <v>107.54650000000001</v>
      </c>
      <c r="P291" t="str">
        <f t="shared" si="39"/>
        <v/>
      </c>
    </row>
    <row r="292" spans="1:16">
      <c r="A292" s="19" t="s">
        <v>25</v>
      </c>
      <c r="B292" s="19" t="s">
        <v>39</v>
      </c>
      <c r="C292" s="19" t="s">
        <v>40</v>
      </c>
      <c r="D292" s="20">
        <v>43524</v>
      </c>
      <c r="E292" s="19">
        <v>107.259</v>
      </c>
      <c r="F292" s="19" t="s">
        <v>109</v>
      </c>
      <c r="G292" s="19">
        <v>3</v>
      </c>
      <c r="H292" s="19">
        <v>104.259</v>
      </c>
      <c r="I292">
        <f t="shared" si="32"/>
        <v>2.585</v>
      </c>
      <c r="J292">
        <f t="shared" si="33"/>
        <v>4.5</v>
      </c>
      <c r="K292">
        <f t="shared" si="34"/>
        <v>102.759</v>
      </c>
      <c r="L292">
        <f t="shared" si="35"/>
        <v>104.67400000000001</v>
      </c>
      <c r="M292">
        <f t="shared" si="36"/>
        <v>1.9150000000000063</v>
      </c>
      <c r="N292">
        <f t="shared" si="37"/>
        <v>99.886499999999984</v>
      </c>
      <c r="O292">
        <f t="shared" si="38"/>
        <v>107.54650000000001</v>
      </c>
      <c r="P292" t="str">
        <f t="shared" si="39"/>
        <v/>
      </c>
    </row>
    <row r="293" spans="1:16">
      <c r="A293" s="19" t="s">
        <v>25</v>
      </c>
      <c r="B293" s="19" t="s">
        <v>39</v>
      </c>
      <c r="C293" s="19" t="s">
        <v>40</v>
      </c>
      <c r="D293" s="20">
        <v>43545</v>
      </c>
      <c r="E293" s="19">
        <v>107.259</v>
      </c>
      <c r="F293" s="19" t="s">
        <v>109</v>
      </c>
      <c r="G293" s="19">
        <v>3.27</v>
      </c>
      <c r="H293" s="19">
        <v>103.989</v>
      </c>
      <c r="I293">
        <f t="shared" si="32"/>
        <v>2.585</v>
      </c>
      <c r="J293">
        <f t="shared" si="33"/>
        <v>4.5</v>
      </c>
      <c r="K293">
        <f t="shared" si="34"/>
        <v>102.759</v>
      </c>
      <c r="L293">
        <f t="shared" si="35"/>
        <v>104.67400000000001</v>
      </c>
      <c r="M293">
        <f t="shared" si="36"/>
        <v>1.9150000000000063</v>
      </c>
      <c r="N293">
        <f t="shared" si="37"/>
        <v>99.886499999999984</v>
      </c>
      <c r="O293">
        <f t="shared" si="38"/>
        <v>107.54650000000001</v>
      </c>
      <c r="P293" t="str">
        <f t="shared" si="39"/>
        <v/>
      </c>
    </row>
    <row r="294" spans="1:16">
      <c r="A294" s="19" t="s">
        <v>25</v>
      </c>
      <c r="B294" s="19" t="s">
        <v>39</v>
      </c>
      <c r="C294" s="19" t="s">
        <v>40</v>
      </c>
      <c r="D294" s="20">
        <v>43574</v>
      </c>
      <c r="E294" s="19">
        <v>107.259</v>
      </c>
      <c r="F294" s="19" t="s">
        <v>109</v>
      </c>
      <c r="G294" s="19">
        <v>3.34</v>
      </c>
      <c r="H294" s="19">
        <v>103.919</v>
      </c>
      <c r="I294">
        <f t="shared" si="32"/>
        <v>2.585</v>
      </c>
      <c r="J294">
        <f t="shared" si="33"/>
        <v>4.5</v>
      </c>
      <c r="K294">
        <f t="shared" si="34"/>
        <v>102.759</v>
      </c>
      <c r="L294">
        <f t="shared" si="35"/>
        <v>104.67400000000001</v>
      </c>
      <c r="M294">
        <f t="shared" si="36"/>
        <v>1.9150000000000063</v>
      </c>
      <c r="N294">
        <f t="shared" si="37"/>
        <v>99.886499999999984</v>
      </c>
      <c r="O294">
        <f t="shared" si="38"/>
        <v>107.54650000000001</v>
      </c>
      <c r="P294" t="str">
        <f t="shared" si="39"/>
        <v/>
      </c>
    </row>
    <row r="295" spans="1:16">
      <c r="A295" s="19" t="s">
        <v>25</v>
      </c>
      <c r="B295" s="19" t="s">
        <v>39</v>
      </c>
      <c r="C295" s="19" t="s">
        <v>40</v>
      </c>
      <c r="D295" s="20">
        <v>43606</v>
      </c>
      <c r="E295" s="19">
        <v>107.259</v>
      </c>
      <c r="F295" s="19" t="s">
        <v>109</v>
      </c>
      <c r="G295" s="19">
        <v>3.3</v>
      </c>
      <c r="H295" s="19">
        <v>103.959</v>
      </c>
      <c r="I295">
        <f t="shared" si="32"/>
        <v>2.585</v>
      </c>
      <c r="J295">
        <f t="shared" si="33"/>
        <v>4.5</v>
      </c>
      <c r="K295">
        <f t="shared" si="34"/>
        <v>102.759</v>
      </c>
      <c r="L295">
        <f t="shared" si="35"/>
        <v>104.67400000000001</v>
      </c>
      <c r="M295">
        <f t="shared" si="36"/>
        <v>1.9150000000000063</v>
      </c>
      <c r="N295">
        <f t="shared" si="37"/>
        <v>99.886499999999984</v>
      </c>
      <c r="O295">
        <f t="shared" si="38"/>
        <v>107.54650000000001</v>
      </c>
      <c r="P295" t="str">
        <f t="shared" si="39"/>
        <v/>
      </c>
    </row>
    <row r="296" spans="1:16">
      <c r="A296" s="19" t="s">
        <v>25</v>
      </c>
      <c r="B296" s="19" t="s">
        <v>39</v>
      </c>
      <c r="C296" s="19" t="s">
        <v>40</v>
      </c>
      <c r="D296" s="20">
        <v>43767</v>
      </c>
      <c r="E296" s="19">
        <v>107.259</v>
      </c>
      <c r="F296" s="19" t="s">
        <v>109</v>
      </c>
      <c r="G296" s="19">
        <v>5.43</v>
      </c>
      <c r="H296" s="19">
        <v>101.82899999999999</v>
      </c>
      <c r="I296">
        <f t="shared" si="32"/>
        <v>2.585</v>
      </c>
      <c r="J296">
        <f t="shared" si="33"/>
        <v>4.5</v>
      </c>
      <c r="K296">
        <f t="shared" si="34"/>
        <v>102.759</v>
      </c>
      <c r="L296">
        <f t="shared" si="35"/>
        <v>104.67400000000001</v>
      </c>
      <c r="M296">
        <f t="shared" si="36"/>
        <v>1.9150000000000063</v>
      </c>
      <c r="N296">
        <f t="shared" si="37"/>
        <v>99.886499999999984</v>
      </c>
      <c r="O296">
        <f t="shared" si="38"/>
        <v>107.54650000000001</v>
      </c>
      <c r="P296" t="str">
        <f t="shared" si="39"/>
        <v/>
      </c>
    </row>
    <row r="297" spans="1:16">
      <c r="A297" s="19" t="s">
        <v>25</v>
      </c>
      <c r="B297" s="19" t="s">
        <v>44</v>
      </c>
      <c r="C297" s="19" t="s">
        <v>45</v>
      </c>
      <c r="D297" s="20">
        <v>39835</v>
      </c>
      <c r="E297" s="19">
        <v>67.287000000000006</v>
      </c>
      <c r="F297" s="19" t="s">
        <v>109</v>
      </c>
      <c r="G297" s="19">
        <v>6.67</v>
      </c>
      <c r="H297" s="19">
        <v>60.616999999999997</v>
      </c>
      <c r="I297">
        <f t="shared" si="32"/>
        <v>4.9800000000000004</v>
      </c>
      <c r="J297">
        <f t="shared" si="33"/>
        <v>6.62</v>
      </c>
      <c r="K297">
        <f t="shared" si="34"/>
        <v>60.667000000000002</v>
      </c>
      <c r="L297">
        <f t="shared" si="35"/>
        <v>62.307000000000002</v>
      </c>
      <c r="M297">
        <f t="shared" si="36"/>
        <v>1.6400000000000006</v>
      </c>
      <c r="N297">
        <f t="shared" si="37"/>
        <v>58.207000000000001</v>
      </c>
      <c r="O297">
        <f t="shared" si="38"/>
        <v>64.766999999999996</v>
      </c>
      <c r="P297" t="str">
        <f t="shared" si="39"/>
        <v/>
      </c>
    </row>
    <row r="298" spans="1:16">
      <c r="A298" s="19" t="s">
        <v>25</v>
      </c>
      <c r="B298" s="19" t="s">
        <v>44</v>
      </c>
      <c r="C298" s="19" t="s">
        <v>45</v>
      </c>
      <c r="D298" s="20">
        <v>39867</v>
      </c>
      <c r="E298" s="19">
        <v>67.287000000000006</v>
      </c>
      <c r="F298" s="19" t="s">
        <v>109</v>
      </c>
      <c r="G298" s="19">
        <v>5.79</v>
      </c>
      <c r="H298" s="19">
        <v>61.497</v>
      </c>
      <c r="I298">
        <f t="shared" si="32"/>
        <v>4.9800000000000004</v>
      </c>
      <c r="J298">
        <f t="shared" si="33"/>
        <v>6.62</v>
      </c>
      <c r="K298">
        <f t="shared" si="34"/>
        <v>60.667000000000002</v>
      </c>
      <c r="L298">
        <f t="shared" si="35"/>
        <v>62.307000000000002</v>
      </c>
      <c r="M298">
        <f t="shared" si="36"/>
        <v>1.6400000000000006</v>
      </c>
      <c r="N298">
        <f t="shared" si="37"/>
        <v>58.207000000000001</v>
      </c>
      <c r="O298">
        <f t="shared" si="38"/>
        <v>64.766999999999996</v>
      </c>
      <c r="P298" t="str">
        <f t="shared" si="39"/>
        <v/>
      </c>
    </row>
    <row r="299" spans="1:16">
      <c r="A299" s="19" t="s">
        <v>25</v>
      </c>
      <c r="B299" s="19" t="s">
        <v>44</v>
      </c>
      <c r="C299" s="19" t="s">
        <v>45</v>
      </c>
      <c r="D299" s="20">
        <v>39897</v>
      </c>
      <c r="E299" s="19">
        <v>67.287000000000006</v>
      </c>
      <c r="F299" s="19" t="s">
        <v>109</v>
      </c>
      <c r="G299" s="19">
        <v>5.68</v>
      </c>
      <c r="H299" s="19">
        <v>61.606999999999999</v>
      </c>
      <c r="I299">
        <f t="shared" si="32"/>
        <v>4.9800000000000004</v>
      </c>
      <c r="J299">
        <f t="shared" si="33"/>
        <v>6.62</v>
      </c>
      <c r="K299">
        <f t="shared" si="34"/>
        <v>60.667000000000002</v>
      </c>
      <c r="L299">
        <f t="shared" si="35"/>
        <v>62.307000000000002</v>
      </c>
      <c r="M299">
        <f t="shared" si="36"/>
        <v>1.6400000000000006</v>
      </c>
      <c r="N299">
        <f t="shared" si="37"/>
        <v>58.207000000000001</v>
      </c>
      <c r="O299">
        <f t="shared" si="38"/>
        <v>64.766999999999996</v>
      </c>
      <c r="P299" t="str">
        <f t="shared" si="39"/>
        <v/>
      </c>
    </row>
    <row r="300" spans="1:16">
      <c r="A300" s="19" t="s">
        <v>25</v>
      </c>
      <c r="B300" s="19" t="s">
        <v>44</v>
      </c>
      <c r="C300" s="19" t="s">
        <v>45</v>
      </c>
      <c r="D300" s="20">
        <v>40015</v>
      </c>
      <c r="E300" s="19">
        <v>67.287000000000006</v>
      </c>
      <c r="F300" s="19" t="s">
        <v>109</v>
      </c>
      <c r="G300" s="19">
        <v>5.86</v>
      </c>
      <c r="H300" s="19">
        <v>61.427</v>
      </c>
      <c r="I300">
        <f t="shared" si="32"/>
        <v>4.9800000000000004</v>
      </c>
      <c r="J300">
        <f t="shared" si="33"/>
        <v>6.62</v>
      </c>
      <c r="K300">
        <f t="shared" si="34"/>
        <v>60.667000000000002</v>
      </c>
      <c r="L300">
        <f t="shared" si="35"/>
        <v>62.307000000000002</v>
      </c>
      <c r="M300">
        <f t="shared" si="36"/>
        <v>1.6400000000000006</v>
      </c>
      <c r="N300">
        <f t="shared" si="37"/>
        <v>58.207000000000001</v>
      </c>
      <c r="O300">
        <f t="shared" si="38"/>
        <v>64.766999999999996</v>
      </c>
      <c r="P300" t="str">
        <f t="shared" si="39"/>
        <v/>
      </c>
    </row>
    <row r="301" spans="1:16">
      <c r="A301" s="19" t="s">
        <v>25</v>
      </c>
      <c r="B301" s="19" t="s">
        <v>44</v>
      </c>
      <c r="C301" s="19" t="s">
        <v>45</v>
      </c>
      <c r="D301" s="20">
        <v>40051</v>
      </c>
      <c r="E301" s="19">
        <v>67.287000000000006</v>
      </c>
      <c r="F301" s="19" t="s">
        <v>109</v>
      </c>
      <c r="G301" s="19">
        <v>6.04</v>
      </c>
      <c r="H301" s="19">
        <v>61.247</v>
      </c>
      <c r="I301">
        <f t="shared" si="32"/>
        <v>4.9800000000000004</v>
      </c>
      <c r="J301">
        <f t="shared" si="33"/>
        <v>6.62</v>
      </c>
      <c r="K301">
        <f t="shared" si="34"/>
        <v>60.667000000000002</v>
      </c>
      <c r="L301">
        <f t="shared" si="35"/>
        <v>62.307000000000002</v>
      </c>
      <c r="M301">
        <f t="shared" si="36"/>
        <v>1.6400000000000006</v>
      </c>
      <c r="N301">
        <f t="shared" si="37"/>
        <v>58.207000000000001</v>
      </c>
      <c r="O301">
        <f t="shared" si="38"/>
        <v>64.766999999999996</v>
      </c>
      <c r="P301" t="str">
        <f t="shared" si="39"/>
        <v/>
      </c>
    </row>
    <row r="302" spans="1:16">
      <c r="A302" s="19" t="s">
        <v>25</v>
      </c>
      <c r="B302" s="19" t="s">
        <v>44</v>
      </c>
      <c r="C302" s="19" t="s">
        <v>45</v>
      </c>
      <c r="D302" s="20">
        <v>40079</v>
      </c>
      <c r="E302" s="19">
        <v>67.287000000000006</v>
      </c>
      <c r="F302" s="19" t="s">
        <v>109</v>
      </c>
      <c r="G302" s="19">
        <v>6.13</v>
      </c>
      <c r="H302" s="19">
        <v>61.156999999999996</v>
      </c>
      <c r="I302">
        <f t="shared" si="32"/>
        <v>4.9800000000000004</v>
      </c>
      <c r="J302">
        <f t="shared" si="33"/>
        <v>6.62</v>
      </c>
      <c r="K302">
        <f t="shared" si="34"/>
        <v>60.667000000000002</v>
      </c>
      <c r="L302">
        <f t="shared" si="35"/>
        <v>62.307000000000002</v>
      </c>
      <c r="M302">
        <f t="shared" si="36"/>
        <v>1.6400000000000006</v>
      </c>
      <c r="N302">
        <f t="shared" si="37"/>
        <v>58.207000000000001</v>
      </c>
      <c r="O302">
        <f t="shared" si="38"/>
        <v>64.766999999999996</v>
      </c>
      <c r="P302" t="str">
        <f t="shared" si="39"/>
        <v/>
      </c>
    </row>
    <row r="303" spans="1:16">
      <c r="A303" s="19" t="s">
        <v>25</v>
      </c>
      <c r="B303" s="19" t="s">
        <v>44</v>
      </c>
      <c r="C303" s="19" t="s">
        <v>45</v>
      </c>
      <c r="D303" s="20">
        <v>40107</v>
      </c>
      <c r="E303" s="19">
        <v>67.287000000000006</v>
      </c>
      <c r="F303" s="19" t="s">
        <v>109</v>
      </c>
      <c r="G303" s="19">
        <v>6.2</v>
      </c>
      <c r="H303" s="19">
        <v>61.087000000000003</v>
      </c>
      <c r="I303">
        <f t="shared" si="32"/>
        <v>4.9800000000000004</v>
      </c>
      <c r="J303">
        <f t="shared" si="33"/>
        <v>6.62</v>
      </c>
      <c r="K303">
        <f t="shared" si="34"/>
        <v>60.667000000000002</v>
      </c>
      <c r="L303">
        <f t="shared" si="35"/>
        <v>62.307000000000002</v>
      </c>
      <c r="M303">
        <f t="shared" si="36"/>
        <v>1.6400000000000006</v>
      </c>
      <c r="N303">
        <f t="shared" si="37"/>
        <v>58.207000000000001</v>
      </c>
      <c r="O303">
        <f t="shared" si="38"/>
        <v>64.766999999999996</v>
      </c>
      <c r="P303" t="str">
        <f t="shared" si="39"/>
        <v/>
      </c>
    </row>
    <row r="304" spans="1:16">
      <c r="A304" s="19" t="s">
        <v>25</v>
      </c>
      <c r="B304" s="19" t="s">
        <v>44</v>
      </c>
      <c r="C304" s="19" t="s">
        <v>45</v>
      </c>
      <c r="D304" s="20">
        <v>40137</v>
      </c>
      <c r="E304" s="19">
        <v>67.287000000000006</v>
      </c>
      <c r="F304" s="19" t="s">
        <v>109</v>
      </c>
      <c r="G304" s="19">
        <v>6.05</v>
      </c>
      <c r="H304" s="19">
        <v>61.237000000000002</v>
      </c>
      <c r="I304">
        <f t="shared" si="32"/>
        <v>4.9800000000000004</v>
      </c>
      <c r="J304">
        <f t="shared" si="33"/>
        <v>6.62</v>
      </c>
      <c r="K304">
        <f t="shared" si="34"/>
        <v>60.667000000000002</v>
      </c>
      <c r="L304">
        <f t="shared" si="35"/>
        <v>62.307000000000002</v>
      </c>
      <c r="M304">
        <f t="shared" si="36"/>
        <v>1.6400000000000006</v>
      </c>
      <c r="N304">
        <f t="shared" si="37"/>
        <v>58.207000000000001</v>
      </c>
      <c r="O304">
        <f t="shared" si="38"/>
        <v>64.766999999999996</v>
      </c>
      <c r="P304" t="str">
        <f t="shared" si="39"/>
        <v/>
      </c>
    </row>
    <row r="305" spans="1:16">
      <c r="A305" s="19" t="s">
        <v>25</v>
      </c>
      <c r="B305" s="19" t="s">
        <v>44</v>
      </c>
      <c r="C305" s="19" t="s">
        <v>45</v>
      </c>
      <c r="D305" s="20">
        <v>40175</v>
      </c>
      <c r="E305" s="19">
        <v>67.287000000000006</v>
      </c>
      <c r="F305" s="19" t="s">
        <v>109</v>
      </c>
      <c r="G305" s="19">
        <v>5.3</v>
      </c>
      <c r="H305" s="19">
        <v>61.987000000000002</v>
      </c>
      <c r="I305">
        <f t="shared" si="32"/>
        <v>4.9800000000000004</v>
      </c>
      <c r="J305">
        <f t="shared" si="33"/>
        <v>6.62</v>
      </c>
      <c r="K305">
        <f t="shared" si="34"/>
        <v>60.667000000000002</v>
      </c>
      <c r="L305">
        <f t="shared" si="35"/>
        <v>62.307000000000002</v>
      </c>
      <c r="M305">
        <f t="shared" si="36"/>
        <v>1.6400000000000006</v>
      </c>
      <c r="N305">
        <f t="shared" si="37"/>
        <v>58.207000000000001</v>
      </c>
      <c r="O305">
        <f t="shared" si="38"/>
        <v>64.766999999999996</v>
      </c>
      <c r="P305" t="str">
        <f t="shared" si="39"/>
        <v/>
      </c>
    </row>
    <row r="306" spans="1:16">
      <c r="A306" s="19" t="s">
        <v>25</v>
      </c>
      <c r="B306" s="19" t="s">
        <v>44</v>
      </c>
      <c r="C306" s="19" t="s">
        <v>45</v>
      </c>
      <c r="D306" s="20">
        <v>40562</v>
      </c>
      <c r="E306" s="19">
        <v>67.287000000000006</v>
      </c>
      <c r="F306" s="19" t="s">
        <v>109</v>
      </c>
      <c r="G306" s="19">
        <v>3</v>
      </c>
      <c r="H306" s="19">
        <v>64.287000000000006</v>
      </c>
      <c r="I306">
        <f t="shared" si="32"/>
        <v>4.9800000000000004</v>
      </c>
      <c r="J306">
        <f t="shared" si="33"/>
        <v>6.62</v>
      </c>
      <c r="K306">
        <f t="shared" si="34"/>
        <v>60.667000000000002</v>
      </c>
      <c r="L306">
        <f t="shared" si="35"/>
        <v>62.307000000000002</v>
      </c>
      <c r="M306">
        <f t="shared" si="36"/>
        <v>1.6400000000000006</v>
      </c>
      <c r="N306">
        <f t="shared" si="37"/>
        <v>58.207000000000001</v>
      </c>
      <c r="O306">
        <f t="shared" si="38"/>
        <v>64.766999999999996</v>
      </c>
      <c r="P306" t="str">
        <f t="shared" si="39"/>
        <v/>
      </c>
    </row>
    <row r="307" spans="1:16">
      <c r="A307" s="19" t="s">
        <v>25</v>
      </c>
      <c r="B307" s="19" t="s">
        <v>44</v>
      </c>
      <c r="C307" s="19" t="s">
        <v>45</v>
      </c>
      <c r="D307" s="20">
        <v>40588</v>
      </c>
      <c r="E307" s="19">
        <v>67.287000000000006</v>
      </c>
      <c r="F307" s="19" t="s">
        <v>109</v>
      </c>
      <c r="G307" s="19">
        <v>3.4</v>
      </c>
      <c r="H307" s="19">
        <v>63.887</v>
      </c>
      <c r="I307">
        <f t="shared" si="32"/>
        <v>4.9800000000000004</v>
      </c>
      <c r="J307">
        <f t="shared" si="33"/>
        <v>6.62</v>
      </c>
      <c r="K307">
        <f t="shared" si="34"/>
        <v>60.667000000000002</v>
      </c>
      <c r="L307">
        <f t="shared" si="35"/>
        <v>62.307000000000002</v>
      </c>
      <c r="M307">
        <f t="shared" si="36"/>
        <v>1.6400000000000006</v>
      </c>
      <c r="N307">
        <f t="shared" si="37"/>
        <v>58.207000000000001</v>
      </c>
      <c r="O307">
        <f t="shared" si="38"/>
        <v>64.766999999999996</v>
      </c>
      <c r="P307" t="str">
        <f t="shared" si="39"/>
        <v/>
      </c>
    </row>
    <row r="308" spans="1:16">
      <c r="A308" s="19" t="s">
        <v>25</v>
      </c>
      <c r="B308" s="19" t="s">
        <v>44</v>
      </c>
      <c r="C308" s="19" t="s">
        <v>45</v>
      </c>
      <c r="D308" s="20">
        <v>40616</v>
      </c>
      <c r="E308" s="19">
        <v>67.287000000000006</v>
      </c>
      <c r="F308" s="19" t="s">
        <v>109</v>
      </c>
      <c r="G308" s="19">
        <v>3.9</v>
      </c>
      <c r="H308" s="19">
        <v>63.387</v>
      </c>
      <c r="I308">
        <f t="shared" si="32"/>
        <v>4.9800000000000004</v>
      </c>
      <c r="J308">
        <f t="shared" si="33"/>
        <v>6.62</v>
      </c>
      <c r="K308">
        <f t="shared" si="34"/>
        <v>60.667000000000002</v>
      </c>
      <c r="L308">
        <f t="shared" si="35"/>
        <v>62.307000000000002</v>
      </c>
      <c r="M308">
        <f t="shared" si="36"/>
        <v>1.6400000000000006</v>
      </c>
      <c r="N308">
        <f t="shared" si="37"/>
        <v>58.207000000000001</v>
      </c>
      <c r="O308">
        <f t="shared" si="38"/>
        <v>64.766999999999996</v>
      </c>
      <c r="P308" t="str">
        <f t="shared" si="39"/>
        <v/>
      </c>
    </row>
    <row r="309" spans="1:16">
      <c r="A309" s="19" t="s">
        <v>25</v>
      </c>
      <c r="B309" s="19" t="s">
        <v>44</v>
      </c>
      <c r="C309" s="19" t="s">
        <v>45</v>
      </c>
      <c r="D309" s="20">
        <v>40644</v>
      </c>
      <c r="E309" s="19">
        <v>67.287000000000006</v>
      </c>
      <c r="F309" s="19" t="s">
        <v>109</v>
      </c>
      <c r="G309" s="19">
        <v>3.13</v>
      </c>
      <c r="H309" s="19">
        <v>64.156999999999996</v>
      </c>
      <c r="I309">
        <f t="shared" si="32"/>
        <v>4.9800000000000004</v>
      </c>
      <c r="J309">
        <f t="shared" si="33"/>
        <v>6.62</v>
      </c>
      <c r="K309">
        <f t="shared" si="34"/>
        <v>60.667000000000002</v>
      </c>
      <c r="L309">
        <f t="shared" si="35"/>
        <v>62.307000000000002</v>
      </c>
      <c r="M309">
        <f t="shared" si="36"/>
        <v>1.6400000000000006</v>
      </c>
      <c r="N309">
        <f t="shared" si="37"/>
        <v>58.207000000000001</v>
      </c>
      <c r="O309">
        <f t="shared" si="38"/>
        <v>64.766999999999996</v>
      </c>
      <c r="P309" t="str">
        <f t="shared" si="39"/>
        <v/>
      </c>
    </row>
    <row r="310" spans="1:16">
      <c r="A310" s="19" t="s">
        <v>25</v>
      </c>
      <c r="B310" s="19" t="s">
        <v>44</v>
      </c>
      <c r="C310" s="19" t="s">
        <v>45</v>
      </c>
      <c r="D310" s="20">
        <v>40673</v>
      </c>
      <c r="E310" s="19">
        <v>67.287000000000006</v>
      </c>
      <c r="F310" s="19" t="s">
        <v>109</v>
      </c>
      <c r="G310" s="19">
        <v>3.88</v>
      </c>
      <c r="H310" s="19">
        <v>63.406999999999996</v>
      </c>
      <c r="I310">
        <f t="shared" si="32"/>
        <v>4.9800000000000004</v>
      </c>
      <c r="J310">
        <f t="shared" si="33"/>
        <v>6.62</v>
      </c>
      <c r="K310">
        <f t="shared" si="34"/>
        <v>60.667000000000002</v>
      </c>
      <c r="L310">
        <f t="shared" si="35"/>
        <v>62.307000000000002</v>
      </c>
      <c r="M310">
        <f t="shared" si="36"/>
        <v>1.6400000000000006</v>
      </c>
      <c r="N310">
        <f t="shared" si="37"/>
        <v>58.207000000000001</v>
      </c>
      <c r="O310">
        <f t="shared" si="38"/>
        <v>64.766999999999996</v>
      </c>
      <c r="P310" t="str">
        <f t="shared" si="39"/>
        <v/>
      </c>
    </row>
    <row r="311" spans="1:16">
      <c r="A311" s="19" t="s">
        <v>25</v>
      </c>
      <c r="B311" s="19" t="s">
        <v>44</v>
      </c>
      <c r="C311" s="19" t="s">
        <v>45</v>
      </c>
      <c r="D311" s="20">
        <v>40714</v>
      </c>
      <c r="E311" s="19">
        <v>67.287000000000006</v>
      </c>
      <c r="F311" s="19" t="s">
        <v>109</v>
      </c>
      <c r="G311" s="19">
        <v>4.54</v>
      </c>
      <c r="H311" s="19">
        <v>62.747</v>
      </c>
      <c r="I311">
        <f t="shared" si="32"/>
        <v>4.9800000000000004</v>
      </c>
      <c r="J311">
        <f t="shared" si="33"/>
        <v>6.62</v>
      </c>
      <c r="K311">
        <f t="shared" si="34"/>
        <v>60.667000000000002</v>
      </c>
      <c r="L311">
        <f t="shared" si="35"/>
        <v>62.307000000000002</v>
      </c>
      <c r="M311">
        <f t="shared" si="36"/>
        <v>1.6400000000000006</v>
      </c>
      <c r="N311">
        <f t="shared" si="37"/>
        <v>58.207000000000001</v>
      </c>
      <c r="O311">
        <f t="shared" si="38"/>
        <v>64.766999999999996</v>
      </c>
      <c r="P311" t="str">
        <f t="shared" si="39"/>
        <v/>
      </c>
    </row>
    <row r="312" spans="1:16">
      <c r="A312" s="19" t="s">
        <v>25</v>
      </c>
      <c r="B312" s="19" t="s">
        <v>44</v>
      </c>
      <c r="C312" s="19" t="s">
        <v>45</v>
      </c>
      <c r="D312" s="20">
        <v>40843</v>
      </c>
      <c r="E312" s="19">
        <v>67.287000000000006</v>
      </c>
      <c r="F312" s="19" t="s">
        <v>109</v>
      </c>
      <c r="G312" s="19">
        <v>5.65</v>
      </c>
      <c r="H312" s="19">
        <v>61.637</v>
      </c>
      <c r="I312">
        <f t="shared" si="32"/>
        <v>4.9800000000000004</v>
      </c>
      <c r="J312">
        <f t="shared" si="33"/>
        <v>6.62</v>
      </c>
      <c r="K312">
        <f t="shared" si="34"/>
        <v>60.667000000000002</v>
      </c>
      <c r="L312">
        <f t="shared" si="35"/>
        <v>62.307000000000002</v>
      </c>
      <c r="M312">
        <f t="shared" si="36"/>
        <v>1.6400000000000006</v>
      </c>
      <c r="N312">
        <f t="shared" si="37"/>
        <v>58.207000000000001</v>
      </c>
      <c r="O312">
        <f t="shared" si="38"/>
        <v>64.766999999999996</v>
      </c>
      <c r="P312" t="str">
        <f t="shared" si="39"/>
        <v/>
      </c>
    </row>
    <row r="313" spans="1:16">
      <c r="A313" s="19" t="s">
        <v>25</v>
      </c>
      <c r="B313" s="19" t="s">
        <v>44</v>
      </c>
      <c r="C313" s="19" t="s">
        <v>45</v>
      </c>
      <c r="D313" s="20">
        <v>41010</v>
      </c>
      <c r="E313" s="19">
        <v>67.287000000000006</v>
      </c>
      <c r="F313" s="19" t="s">
        <v>109</v>
      </c>
      <c r="G313" s="19">
        <v>3.7</v>
      </c>
      <c r="H313" s="19">
        <v>63.587000000000003</v>
      </c>
      <c r="I313">
        <f t="shared" si="32"/>
        <v>4.9800000000000004</v>
      </c>
      <c r="J313">
        <f t="shared" si="33"/>
        <v>6.62</v>
      </c>
      <c r="K313">
        <f t="shared" si="34"/>
        <v>60.667000000000002</v>
      </c>
      <c r="L313">
        <f t="shared" si="35"/>
        <v>62.307000000000002</v>
      </c>
      <c r="M313">
        <f t="shared" si="36"/>
        <v>1.6400000000000006</v>
      </c>
      <c r="N313">
        <f t="shared" si="37"/>
        <v>58.207000000000001</v>
      </c>
      <c r="O313">
        <f t="shared" si="38"/>
        <v>64.766999999999996</v>
      </c>
      <c r="P313" t="str">
        <f t="shared" si="39"/>
        <v/>
      </c>
    </row>
    <row r="314" spans="1:16">
      <c r="A314" s="19" t="s">
        <v>25</v>
      </c>
      <c r="B314" s="19" t="s">
        <v>44</v>
      </c>
      <c r="C314" s="19" t="s">
        <v>45</v>
      </c>
      <c r="D314" s="20">
        <v>41036</v>
      </c>
      <c r="E314" s="19">
        <v>67.287000000000006</v>
      </c>
      <c r="F314" s="19" t="s">
        <v>109</v>
      </c>
      <c r="G314" s="19">
        <v>5.3</v>
      </c>
      <c r="H314" s="19">
        <v>61.987000000000002</v>
      </c>
      <c r="I314">
        <f t="shared" si="32"/>
        <v>4.9800000000000004</v>
      </c>
      <c r="J314">
        <f t="shared" si="33"/>
        <v>6.62</v>
      </c>
      <c r="K314">
        <f t="shared" si="34"/>
        <v>60.667000000000002</v>
      </c>
      <c r="L314">
        <f t="shared" si="35"/>
        <v>62.307000000000002</v>
      </c>
      <c r="M314">
        <f t="shared" si="36"/>
        <v>1.6400000000000006</v>
      </c>
      <c r="N314">
        <f t="shared" si="37"/>
        <v>58.207000000000001</v>
      </c>
      <c r="O314">
        <f t="shared" si="38"/>
        <v>64.766999999999996</v>
      </c>
      <c r="P314" t="str">
        <f t="shared" si="39"/>
        <v/>
      </c>
    </row>
    <row r="315" spans="1:16">
      <c r="A315" s="19" t="s">
        <v>25</v>
      </c>
      <c r="B315" s="19" t="s">
        <v>44</v>
      </c>
      <c r="C315" s="19" t="s">
        <v>45</v>
      </c>
      <c r="D315" s="20">
        <v>41071</v>
      </c>
      <c r="E315" s="19">
        <v>67.287000000000006</v>
      </c>
      <c r="F315" s="19" t="s">
        <v>109</v>
      </c>
      <c r="G315" s="19">
        <v>5.45</v>
      </c>
      <c r="H315" s="19">
        <v>61.837000000000003</v>
      </c>
      <c r="I315">
        <f t="shared" si="32"/>
        <v>4.9800000000000004</v>
      </c>
      <c r="J315">
        <f t="shared" si="33"/>
        <v>6.62</v>
      </c>
      <c r="K315">
        <f t="shared" si="34"/>
        <v>60.667000000000002</v>
      </c>
      <c r="L315">
        <f t="shared" si="35"/>
        <v>62.307000000000002</v>
      </c>
      <c r="M315">
        <f t="shared" si="36"/>
        <v>1.6400000000000006</v>
      </c>
      <c r="N315">
        <f t="shared" si="37"/>
        <v>58.207000000000001</v>
      </c>
      <c r="O315">
        <f t="shared" si="38"/>
        <v>64.766999999999996</v>
      </c>
      <c r="P315" t="str">
        <f t="shared" si="39"/>
        <v/>
      </c>
    </row>
    <row r="316" spans="1:16">
      <c r="A316" s="19" t="s">
        <v>25</v>
      </c>
      <c r="B316" s="19" t="s">
        <v>44</v>
      </c>
      <c r="C316" s="19" t="s">
        <v>45</v>
      </c>
      <c r="D316" s="20">
        <v>41095</v>
      </c>
      <c r="E316" s="19">
        <v>67.287000000000006</v>
      </c>
      <c r="F316" s="19" t="s">
        <v>109</v>
      </c>
      <c r="G316" s="19">
        <v>5.7</v>
      </c>
      <c r="H316" s="19">
        <v>61.587000000000003</v>
      </c>
      <c r="I316">
        <f t="shared" si="32"/>
        <v>4.9800000000000004</v>
      </c>
      <c r="J316">
        <f t="shared" si="33"/>
        <v>6.62</v>
      </c>
      <c r="K316">
        <f t="shared" si="34"/>
        <v>60.667000000000002</v>
      </c>
      <c r="L316">
        <f t="shared" si="35"/>
        <v>62.307000000000002</v>
      </c>
      <c r="M316">
        <f t="shared" si="36"/>
        <v>1.6400000000000006</v>
      </c>
      <c r="N316">
        <f t="shared" si="37"/>
        <v>58.207000000000001</v>
      </c>
      <c r="O316">
        <f t="shared" si="38"/>
        <v>64.766999999999996</v>
      </c>
      <c r="P316" t="str">
        <f t="shared" si="39"/>
        <v/>
      </c>
    </row>
    <row r="317" spans="1:16">
      <c r="A317" s="19" t="s">
        <v>25</v>
      </c>
      <c r="B317" s="19" t="s">
        <v>44</v>
      </c>
      <c r="C317" s="19" t="s">
        <v>45</v>
      </c>
      <c r="D317" s="20">
        <v>41128</v>
      </c>
      <c r="E317" s="19">
        <v>67.287000000000006</v>
      </c>
      <c r="F317" s="19" t="s">
        <v>109</v>
      </c>
      <c r="G317" s="19">
        <v>6.05</v>
      </c>
      <c r="H317" s="19">
        <v>61.237000000000002</v>
      </c>
      <c r="I317">
        <f t="shared" si="32"/>
        <v>4.9800000000000004</v>
      </c>
      <c r="J317">
        <f t="shared" si="33"/>
        <v>6.62</v>
      </c>
      <c r="K317">
        <f t="shared" si="34"/>
        <v>60.667000000000002</v>
      </c>
      <c r="L317">
        <f t="shared" si="35"/>
        <v>62.307000000000002</v>
      </c>
      <c r="M317">
        <f t="shared" si="36"/>
        <v>1.6400000000000006</v>
      </c>
      <c r="N317">
        <f t="shared" si="37"/>
        <v>58.207000000000001</v>
      </c>
      <c r="O317">
        <f t="shared" si="38"/>
        <v>64.766999999999996</v>
      </c>
      <c r="P317" t="str">
        <f t="shared" si="39"/>
        <v/>
      </c>
    </row>
    <row r="318" spans="1:16">
      <c r="A318" s="19" t="s">
        <v>25</v>
      </c>
      <c r="B318" s="19" t="s">
        <v>44</v>
      </c>
      <c r="C318" s="19" t="s">
        <v>45</v>
      </c>
      <c r="D318" s="20">
        <v>41162</v>
      </c>
      <c r="E318" s="19">
        <v>67.287000000000006</v>
      </c>
      <c r="F318" s="19" t="s">
        <v>109</v>
      </c>
      <c r="G318" s="19">
        <v>6.2</v>
      </c>
      <c r="H318" s="19">
        <v>61.087000000000003</v>
      </c>
      <c r="I318">
        <f t="shared" si="32"/>
        <v>4.9800000000000004</v>
      </c>
      <c r="J318">
        <f t="shared" si="33"/>
        <v>6.62</v>
      </c>
      <c r="K318">
        <f t="shared" si="34"/>
        <v>60.667000000000002</v>
      </c>
      <c r="L318">
        <f t="shared" si="35"/>
        <v>62.307000000000002</v>
      </c>
      <c r="M318">
        <f t="shared" si="36"/>
        <v>1.6400000000000006</v>
      </c>
      <c r="N318">
        <f t="shared" si="37"/>
        <v>58.207000000000001</v>
      </c>
      <c r="O318">
        <f t="shared" si="38"/>
        <v>64.766999999999996</v>
      </c>
      <c r="P318" t="str">
        <f t="shared" si="39"/>
        <v/>
      </c>
    </row>
    <row r="319" spans="1:16">
      <c r="A319" s="19" t="s">
        <v>25</v>
      </c>
      <c r="B319" s="19" t="s">
        <v>44</v>
      </c>
      <c r="C319" s="19" t="s">
        <v>45</v>
      </c>
      <c r="D319" s="20">
        <v>41211</v>
      </c>
      <c r="E319" s="19">
        <v>67.287000000000006</v>
      </c>
      <c r="F319" s="19" t="s">
        <v>109</v>
      </c>
      <c r="G319" s="19">
        <v>6.3</v>
      </c>
      <c r="H319" s="19">
        <v>60.987000000000002</v>
      </c>
      <c r="I319">
        <f t="shared" si="32"/>
        <v>4.9800000000000004</v>
      </c>
      <c r="J319">
        <f t="shared" si="33"/>
        <v>6.62</v>
      </c>
      <c r="K319">
        <f t="shared" si="34"/>
        <v>60.667000000000002</v>
      </c>
      <c r="L319">
        <f t="shared" si="35"/>
        <v>62.307000000000002</v>
      </c>
      <c r="M319">
        <f t="shared" si="36"/>
        <v>1.6400000000000006</v>
      </c>
      <c r="N319">
        <f t="shared" si="37"/>
        <v>58.207000000000001</v>
      </c>
      <c r="O319">
        <f t="shared" si="38"/>
        <v>64.766999999999996</v>
      </c>
      <c r="P319" t="str">
        <f t="shared" si="39"/>
        <v/>
      </c>
    </row>
    <row r="320" spans="1:16">
      <c r="A320" s="19" t="s">
        <v>25</v>
      </c>
      <c r="B320" s="19" t="s">
        <v>44</v>
      </c>
      <c r="C320" s="19" t="s">
        <v>45</v>
      </c>
      <c r="D320" s="20">
        <v>41239</v>
      </c>
      <c r="E320" s="19">
        <v>67.287000000000006</v>
      </c>
      <c r="F320" s="19" t="s">
        <v>109</v>
      </c>
      <c r="G320" s="19">
        <v>9.0299999999999994</v>
      </c>
      <c r="H320" s="19">
        <v>58.256999999999998</v>
      </c>
      <c r="I320">
        <f t="shared" si="32"/>
        <v>4.9800000000000004</v>
      </c>
      <c r="J320">
        <f t="shared" si="33"/>
        <v>6.62</v>
      </c>
      <c r="K320">
        <f t="shared" si="34"/>
        <v>60.667000000000002</v>
      </c>
      <c r="L320">
        <f t="shared" si="35"/>
        <v>62.307000000000002</v>
      </c>
      <c r="M320">
        <f t="shared" si="36"/>
        <v>1.6400000000000006</v>
      </c>
      <c r="N320">
        <f t="shared" si="37"/>
        <v>58.207000000000001</v>
      </c>
      <c r="O320">
        <f t="shared" si="38"/>
        <v>64.766999999999996</v>
      </c>
      <c r="P320" t="str">
        <f t="shared" si="39"/>
        <v/>
      </c>
    </row>
    <row r="321" spans="1:16">
      <c r="A321" s="19" t="s">
        <v>25</v>
      </c>
      <c r="B321" s="19" t="s">
        <v>44</v>
      </c>
      <c r="C321" s="19" t="s">
        <v>45</v>
      </c>
      <c r="D321" s="20">
        <v>41262</v>
      </c>
      <c r="E321" s="19">
        <v>67.287000000000006</v>
      </c>
      <c r="F321" s="19" t="s">
        <v>109</v>
      </c>
      <c r="G321" s="19">
        <v>5.9</v>
      </c>
      <c r="H321" s="19">
        <v>61.387</v>
      </c>
      <c r="I321">
        <f t="shared" si="32"/>
        <v>4.9800000000000004</v>
      </c>
      <c r="J321">
        <f t="shared" si="33"/>
        <v>6.62</v>
      </c>
      <c r="K321">
        <f t="shared" si="34"/>
        <v>60.667000000000002</v>
      </c>
      <c r="L321">
        <f t="shared" si="35"/>
        <v>62.307000000000002</v>
      </c>
      <c r="M321">
        <f t="shared" si="36"/>
        <v>1.6400000000000006</v>
      </c>
      <c r="N321">
        <f t="shared" si="37"/>
        <v>58.207000000000001</v>
      </c>
      <c r="O321">
        <f t="shared" si="38"/>
        <v>64.766999999999996</v>
      </c>
      <c r="P321" t="str">
        <f t="shared" si="39"/>
        <v/>
      </c>
    </row>
    <row r="322" spans="1:16">
      <c r="A322" s="19" t="s">
        <v>25</v>
      </c>
      <c r="B322" s="19" t="s">
        <v>44</v>
      </c>
      <c r="C322" s="19" t="s">
        <v>45</v>
      </c>
      <c r="D322" s="20">
        <v>41288</v>
      </c>
      <c r="E322" s="19">
        <v>67.287000000000006</v>
      </c>
      <c r="F322" s="19" t="s">
        <v>109</v>
      </c>
      <c r="G322" s="19">
        <v>5.9</v>
      </c>
      <c r="H322" s="19">
        <v>61.387</v>
      </c>
      <c r="I322">
        <f t="shared" si="32"/>
        <v>4.9800000000000004</v>
      </c>
      <c r="J322">
        <f t="shared" si="33"/>
        <v>6.62</v>
      </c>
      <c r="K322">
        <f t="shared" si="34"/>
        <v>60.667000000000002</v>
      </c>
      <c r="L322">
        <f t="shared" si="35"/>
        <v>62.307000000000002</v>
      </c>
      <c r="M322">
        <f t="shared" si="36"/>
        <v>1.6400000000000006</v>
      </c>
      <c r="N322">
        <f t="shared" si="37"/>
        <v>58.207000000000001</v>
      </c>
      <c r="O322">
        <f t="shared" si="38"/>
        <v>64.766999999999996</v>
      </c>
      <c r="P322" t="str">
        <f t="shared" si="39"/>
        <v/>
      </c>
    </row>
    <row r="323" spans="1:16">
      <c r="A323" s="19" t="s">
        <v>25</v>
      </c>
      <c r="B323" s="19" t="s">
        <v>44</v>
      </c>
      <c r="C323" s="19" t="s">
        <v>45</v>
      </c>
      <c r="D323" s="20">
        <v>41309</v>
      </c>
      <c r="E323" s="19">
        <v>67.287000000000006</v>
      </c>
      <c r="F323" s="19" t="s">
        <v>109</v>
      </c>
      <c r="G323" s="19">
        <v>5.4</v>
      </c>
      <c r="H323" s="19">
        <v>61.887</v>
      </c>
      <c r="I323">
        <f t="shared" ref="I323:I386" si="40">VLOOKUP($C323,$V$1:$Z$42,2,FALSE)</f>
        <v>4.9800000000000004</v>
      </c>
      <c r="J323">
        <f t="shared" ref="J323:J386" si="41">VLOOKUP($C323,$V$1:$Z$42,3,FALSE)</f>
        <v>6.62</v>
      </c>
      <c r="K323">
        <f t="shared" ref="K323:K386" si="42">VLOOKUP($C323,$V$1:$Z$42,4,FALSE)</f>
        <v>60.667000000000002</v>
      </c>
      <c r="L323">
        <f t="shared" ref="L323:L386" si="43">VLOOKUP($C323,$V$1:$Z$42,5,FALSE)</f>
        <v>62.307000000000002</v>
      </c>
      <c r="M323">
        <f t="shared" ref="M323:M386" si="44">L323-K323</f>
        <v>1.6400000000000006</v>
      </c>
      <c r="N323">
        <f t="shared" ref="N323:N386" si="45">K323-M323*1.5</f>
        <v>58.207000000000001</v>
      </c>
      <c r="O323">
        <f t="shared" ref="O323:O386" si="46">L323+M323*1.5</f>
        <v>64.766999999999996</v>
      </c>
      <c r="P323" t="str">
        <f t="shared" ref="P323:P386" si="47">IF(OR(H323&lt;N323,H323&gt;O323), "OUTLIER", "")</f>
        <v/>
      </c>
    </row>
    <row r="324" spans="1:16">
      <c r="A324" s="19" t="s">
        <v>25</v>
      </c>
      <c r="B324" s="19" t="s">
        <v>44</v>
      </c>
      <c r="C324" s="19" t="s">
        <v>45</v>
      </c>
      <c r="D324" s="20">
        <v>41346</v>
      </c>
      <c r="E324" s="19">
        <v>67.287000000000006</v>
      </c>
      <c r="F324" s="19" t="s">
        <v>109</v>
      </c>
      <c r="G324" s="19">
        <v>4.55</v>
      </c>
      <c r="H324" s="19">
        <v>62.737000000000002</v>
      </c>
      <c r="I324">
        <f t="shared" si="40"/>
        <v>4.9800000000000004</v>
      </c>
      <c r="J324">
        <f t="shared" si="41"/>
        <v>6.62</v>
      </c>
      <c r="K324">
        <f t="shared" si="42"/>
        <v>60.667000000000002</v>
      </c>
      <c r="L324">
        <f t="shared" si="43"/>
        <v>62.307000000000002</v>
      </c>
      <c r="M324">
        <f t="shared" si="44"/>
        <v>1.6400000000000006</v>
      </c>
      <c r="N324">
        <f t="shared" si="45"/>
        <v>58.207000000000001</v>
      </c>
      <c r="O324">
        <f t="shared" si="46"/>
        <v>64.766999999999996</v>
      </c>
      <c r="P324" t="str">
        <f t="shared" si="47"/>
        <v/>
      </c>
    </row>
    <row r="325" spans="1:16">
      <c r="A325" s="19" t="s">
        <v>25</v>
      </c>
      <c r="B325" s="19" t="s">
        <v>44</v>
      </c>
      <c r="C325" s="19" t="s">
        <v>45</v>
      </c>
      <c r="D325" s="20">
        <v>41388</v>
      </c>
      <c r="E325" s="19">
        <v>67.287000000000006</v>
      </c>
      <c r="F325" s="19" t="s">
        <v>109</v>
      </c>
      <c r="G325" s="19">
        <v>3</v>
      </c>
      <c r="H325" s="19">
        <v>64.287000000000006</v>
      </c>
      <c r="I325">
        <f t="shared" si="40"/>
        <v>4.9800000000000004</v>
      </c>
      <c r="J325">
        <f t="shared" si="41"/>
        <v>6.62</v>
      </c>
      <c r="K325">
        <f t="shared" si="42"/>
        <v>60.667000000000002</v>
      </c>
      <c r="L325">
        <f t="shared" si="43"/>
        <v>62.307000000000002</v>
      </c>
      <c r="M325">
        <f t="shared" si="44"/>
        <v>1.6400000000000006</v>
      </c>
      <c r="N325">
        <f t="shared" si="45"/>
        <v>58.207000000000001</v>
      </c>
      <c r="O325">
        <f t="shared" si="46"/>
        <v>64.766999999999996</v>
      </c>
      <c r="P325" t="str">
        <f t="shared" si="47"/>
        <v/>
      </c>
    </row>
    <row r="326" spans="1:16">
      <c r="A326" s="19" t="s">
        <v>25</v>
      </c>
      <c r="B326" s="19" t="s">
        <v>44</v>
      </c>
      <c r="C326" s="19" t="s">
        <v>45</v>
      </c>
      <c r="D326" s="20">
        <v>41403</v>
      </c>
      <c r="E326" s="19">
        <v>67.287000000000006</v>
      </c>
      <c r="F326" s="19" t="s">
        <v>109</v>
      </c>
      <c r="G326" s="19">
        <v>2.9</v>
      </c>
      <c r="H326" s="19">
        <v>64.387</v>
      </c>
      <c r="I326">
        <f t="shared" si="40"/>
        <v>4.9800000000000004</v>
      </c>
      <c r="J326">
        <f t="shared" si="41"/>
        <v>6.62</v>
      </c>
      <c r="K326">
        <f t="shared" si="42"/>
        <v>60.667000000000002</v>
      </c>
      <c r="L326">
        <f t="shared" si="43"/>
        <v>62.307000000000002</v>
      </c>
      <c r="M326">
        <f t="shared" si="44"/>
        <v>1.6400000000000006</v>
      </c>
      <c r="N326">
        <f t="shared" si="45"/>
        <v>58.207000000000001</v>
      </c>
      <c r="O326">
        <f t="shared" si="46"/>
        <v>64.766999999999996</v>
      </c>
      <c r="P326" t="str">
        <f t="shared" si="47"/>
        <v/>
      </c>
    </row>
    <row r="327" spans="1:16">
      <c r="A327" s="19" t="s">
        <v>25</v>
      </c>
      <c r="B327" s="19" t="s">
        <v>44</v>
      </c>
      <c r="C327" s="19" t="s">
        <v>45</v>
      </c>
      <c r="D327" s="20">
        <v>41435</v>
      </c>
      <c r="E327" s="19">
        <v>67.287000000000006</v>
      </c>
      <c r="F327" s="19" t="s">
        <v>109</v>
      </c>
      <c r="G327" s="19">
        <v>3.45</v>
      </c>
      <c r="H327" s="19">
        <v>63.837000000000003</v>
      </c>
      <c r="I327">
        <f t="shared" si="40"/>
        <v>4.9800000000000004</v>
      </c>
      <c r="J327">
        <f t="shared" si="41"/>
        <v>6.62</v>
      </c>
      <c r="K327">
        <f t="shared" si="42"/>
        <v>60.667000000000002</v>
      </c>
      <c r="L327">
        <f t="shared" si="43"/>
        <v>62.307000000000002</v>
      </c>
      <c r="M327">
        <f t="shared" si="44"/>
        <v>1.6400000000000006</v>
      </c>
      <c r="N327">
        <f t="shared" si="45"/>
        <v>58.207000000000001</v>
      </c>
      <c r="O327">
        <f t="shared" si="46"/>
        <v>64.766999999999996</v>
      </c>
      <c r="P327" t="str">
        <f t="shared" si="47"/>
        <v/>
      </c>
    </row>
    <row r="328" spans="1:16">
      <c r="A328" s="19" t="s">
        <v>25</v>
      </c>
      <c r="B328" s="19" t="s">
        <v>44</v>
      </c>
      <c r="C328" s="19" t="s">
        <v>45</v>
      </c>
      <c r="D328" s="20">
        <v>41470</v>
      </c>
      <c r="E328" s="19">
        <v>67.287000000000006</v>
      </c>
      <c r="F328" s="19" t="s">
        <v>109</v>
      </c>
      <c r="G328" s="19">
        <v>7.58</v>
      </c>
      <c r="H328" s="19">
        <v>59.707000000000001</v>
      </c>
      <c r="I328">
        <f t="shared" si="40"/>
        <v>4.9800000000000004</v>
      </c>
      <c r="J328">
        <f t="shared" si="41"/>
        <v>6.62</v>
      </c>
      <c r="K328">
        <f t="shared" si="42"/>
        <v>60.667000000000002</v>
      </c>
      <c r="L328">
        <f t="shared" si="43"/>
        <v>62.307000000000002</v>
      </c>
      <c r="M328">
        <f t="shared" si="44"/>
        <v>1.6400000000000006</v>
      </c>
      <c r="N328">
        <f t="shared" si="45"/>
        <v>58.207000000000001</v>
      </c>
      <c r="O328">
        <f t="shared" si="46"/>
        <v>64.766999999999996</v>
      </c>
      <c r="P328" t="str">
        <f t="shared" si="47"/>
        <v/>
      </c>
    </row>
    <row r="329" spans="1:16">
      <c r="A329" s="19" t="s">
        <v>25</v>
      </c>
      <c r="B329" s="19" t="s">
        <v>44</v>
      </c>
      <c r="C329" s="19" t="s">
        <v>45</v>
      </c>
      <c r="D329" s="20">
        <v>41506</v>
      </c>
      <c r="E329" s="19">
        <v>67.287000000000006</v>
      </c>
      <c r="F329" s="19" t="s">
        <v>109</v>
      </c>
      <c r="G329" s="19">
        <v>3.38</v>
      </c>
      <c r="H329" s="19">
        <v>63.906999999999996</v>
      </c>
      <c r="I329">
        <f t="shared" si="40"/>
        <v>4.9800000000000004</v>
      </c>
      <c r="J329">
        <f t="shared" si="41"/>
        <v>6.62</v>
      </c>
      <c r="K329">
        <f t="shared" si="42"/>
        <v>60.667000000000002</v>
      </c>
      <c r="L329">
        <f t="shared" si="43"/>
        <v>62.307000000000002</v>
      </c>
      <c r="M329">
        <f t="shared" si="44"/>
        <v>1.6400000000000006</v>
      </c>
      <c r="N329">
        <f t="shared" si="45"/>
        <v>58.207000000000001</v>
      </c>
      <c r="O329">
        <f t="shared" si="46"/>
        <v>64.766999999999996</v>
      </c>
      <c r="P329" t="str">
        <f t="shared" si="47"/>
        <v/>
      </c>
    </row>
    <row r="330" spans="1:16">
      <c r="A330" s="19" t="s">
        <v>25</v>
      </c>
      <c r="B330" s="19" t="s">
        <v>44</v>
      </c>
      <c r="C330" s="19" t="s">
        <v>45</v>
      </c>
      <c r="D330" s="20">
        <v>41535</v>
      </c>
      <c r="E330" s="19">
        <v>67.287000000000006</v>
      </c>
      <c r="F330" s="19" t="s">
        <v>109</v>
      </c>
      <c r="G330" s="19">
        <v>5.5</v>
      </c>
      <c r="H330" s="19">
        <v>61.786999999999999</v>
      </c>
      <c r="I330">
        <f t="shared" si="40"/>
        <v>4.9800000000000004</v>
      </c>
      <c r="J330">
        <f t="shared" si="41"/>
        <v>6.62</v>
      </c>
      <c r="K330">
        <f t="shared" si="42"/>
        <v>60.667000000000002</v>
      </c>
      <c r="L330">
        <f t="shared" si="43"/>
        <v>62.307000000000002</v>
      </c>
      <c r="M330">
        <f t="shared" si="44"/>
        <v>1.6400000000000006</v>
      </c>
      <c r="N330">
        <f t="shared" si="45"/>
        <v>58.207000000000001</v>
      </c>
      <c r="O330">
        <f t="shared" si="46"/>
        <v>64.766999999999996</v>
      </c>
      <c r="P330" t="str">
        <f t="shared" si="47"/>
        <v/>
      </c>
    </row>
    <row r="331" spans="1:16">
      <c r="A331" s="19" t="s">
        <v>25</v>
      </c>
      <c r="B331" s="19" t="s">
        <v>44</v>
      </c>
      <c r="C331" s="19" t="s">
        <v>45</v>
      </c>
      <c r="D331" s="20">
        <v>41564</v>
      </c>
      <c r="E331" s="19">
        <v>67.287000000000006</v>
      </c>
      <c r="F331" s="19" t="s">
        <v>109</v>
      </c>
      <c r="G331" s="19">
        <v>5.55</v>
      </c>
      <c r="H331" s="19">
        <v>61.737000000000002</v>
      </c>
      <c r="I331">
        <f t="shared" si="40"/>
        <v>4.9800000000000004</v>
      </c>
      <c r="J331">
        <f t="shared" si="41"/>
        <v>6.62</v>
      </c>
      <c r="K331">
        <f t="shared" si="42"/>
        <v>60.667000000000002</v>
      </c>
      <c r="L331">
        <f t="shared" si="43"/>
        <v>62.307000000000002</v>
      </c>
      <c r="M331">
        <f t="shared" si="44"/>
        <v>1.6400000000000006</v>
      </c>
      <c r="N331">
        <f t="shared" si="45"/>
        <v>58.207000000000001</v>
      </c>
      <c r="O331">
        <f t="shared" si="46"/>
        <v>64.766999999999996</v>
      </c>
      <c r="P331" t="str">
        <f t="shared" si="47"/>
        <v/>
      </c>
    </row>
    <row r="332" spans="1:16">
      <c r="A332" s="19" t="s">
        <v>25</v>
      </c>
      <c r="B332" s="19" t="s">
        <v>44</v>
      </c>
      <c r="C332" s="19" t="s">
        <v>45</v>
      </c>
      <c r="D332" s="20">
        <v>41589</v>
      </c>
      <c r="E332" s="19">
        <v>67.287000000000006</v>
      </c>
      <c r="F332" s="19" t="s">
        <v>109</v>
      </c>
      <c r="G332" s="19">
        <v>5.65</v>
      </c>
      <c r="H332" s="19">
        <v>61.637</v>
      </c>
      <c r="I332">
        <f t="shared" si="40"/>
        <v>4.9800000000000004</v>
      </c>
      <c r="J332">
        <f t="shared" si="41"/>
        <v>6.62</v>
      </c>
      <c r="K332">
        <f t="shared" si="42"/>
        <v>60.667000000000002</v>
      </c>
      <c r="L332">
        <f t="shared" si="43"/>
        <v>62.307000000000002</v>
      </c>
      <c r="M332">
        <f t="shared" si="44"/>
        <v>1.6400000000000006</v>
      </c>
      <c r="N332">
        <f t="shared" si="45"/>
        <v>58.207000000000001</v>
      </c>
      <c r="O332">
        <f t="shared" si="46"/>
        <v>64.766999999999996</v>
      </c>
      <c r="P332" t="str">
        <f t="shared" si="47"/>
        <v/>
      </c>
    </row>
    <row r="333" spans="1:16">
      <c r="A333" s="19" t="s">
        <v>25</v>
      </c>
      <c r="B333" s="19" t="s">
        <v>44</v>
      </c>
      <c r="C333" s="19" t="s">
        <v>45</v>
      </c>
      <c r="D333" s="20">
        <v>41610</v>
      </c>
      <c r="E333" s="19">
        <v>67.287000000000006</v>
      </c>
      <c r="F333" s="19" t="s">
        <v>109</v>
      </c>
      <c r="G333" s="19">
        <v>5.7</v>
      </c>
      <c r="H333" s="19">
        <v>61.587000000000003</v>
      </c>
      <c r="I333">
        <f t="shared" si="40"/>
        <v>4.9800000000000004</v>
      </c>
      <c r="J333">
        <f t="shared" si="41"/>
        <v>6.62</v>
      </c>
      <c r="K333">
        <f t="shared" si="42"/>
        <v>60.667000000000002</v>
      </c>
      <c r="L333">
        <f t="shared" si="43"/>
        <v>62.307000000000002</v>
      </c>
      <c r="M333">
        <f t="shared" si="44"/>
        <v>1.6400000000000006</v>
      </c>
      <c r="N333">
        <f t="shared" si="45"/>
        <v>58.207000000000001</v>
      </c>
      <c r="O333">
        <f t="shared" si="46"/>
        <v>64.766999999999996</v>
      </c>
      <c r="P333" t="str">
        <f t="shared" si="47"/>
        <v/>
      </c>
    </row>
    <row r="334" spans="1:16">
      <c r="A334" s="19" t="s">
        <v>25</v>
      </c>
      <c r="B334" s="19" t="s">
        <v>44</v>
      </c>
      <c r="C334" s="19" t="s">
        <v>45</v>
      </c>
      <c r="D334" s="20">
        <v>41654</v>
      </c>
      <c r="E334" s="19">
        <v>67.287000000000006</v>
      </c>
      <c r="F334" s="19" t="s">
        <v>109</v>
      </c>
      <c r="G334" s="19">
        <v>5</v>
      </c>
      <c r="H334" s="19">
        <v>62.286999999999999</v>
      </c>
      <c r="I334">
        <f t="shared" si="40"/>
        <v>4.9800000000000004</v>
      </c>
      <c r="J334">
        <f t="shared" si="41"/>
        <v>6.62</v>
      </c>
      <c r="K334">
        <f t="shared" si="42"/>
        <v>60.667000000000002</v>
      </c>
      <c r="L334">
        <f t="shared" si="43"/>
        <v>62.307000000000002</v>
      </c>
      <c r="M334">
        <f t="shared" si="44"/>
        <v>1.6400000000000006</v>
      </c>
      <c r="N334">
        <f t="shared" si="45"/>
        <v>58.207000000000001</v>
      </c>
      <c r="O334">
        <f t="shared" si="46"/>
        <v>64.766999999999996</v>
      </c>
      <c r="P334" t="str">
        <f t="shared" si="47"/>
        <v/>
      </c>
    </row>
    <row r="335" spans="1:16">
      <c r="A335" s="19" t="s">
        <v>25</v>
      </c>
      <c r="B335" s="19" t="s">
        <v>44</v>
      </c>
      <c r="C335" s="19" t="s">
        <v>45</v>
      </c>
      <c r="D335" s="20">
        <v>41674</v>
      </c>
      <c r="E335" s="19">
        <v>67.287000000000006</v>
      </c>
      <c r="F335" s="19" t="s">
        <v>109</v>
      </c>
      <c r="G335" s="19">
        <v>3.4</v>
      </c>
      <c r="H335" s="19">
        <v>63.887</v>
      </c>
      <c r="I335">
        <f t="shared" si="40"/>
        <v>4.9800000000000004</v>
      </c>
      <c r="J335">
        <f t="shared" si="41"/>
        <v>6.62</v>
      </c>
      <c r="K335">
        <f t="shared" si="42"/>
        <v>60.667000000000002</v>
      </c>
      <c r="L335">
        <f t="shared" si="43"/>
        <v>62.307000000000002</v>
      </c>
      <c r="M335">
        <f t="shared" si="44"/>
        <v>1.6400000000000006</v>
      </c>
      <c r="N335">
        <f t="shared" si="45"/>
        <v>58.207000000000001</v>
      </c>
      <c r="O335">
        <f t="shared" si="46"/>
        <v>64.766999999999996</v>
      </c>
      <c r="P335" t="str">
        <f t="shared" si="47"/>
        <v/>
      </c>
    </row>
    <row r="336" spans="1:16">
      <c r="A336" s="19" t="s">
        <v>25</v>
      </c>
      <c r="B336" s="19" t="s">
        <v>44</v>
      </c>
      <c r="C336" s="19" t="s">
        <v>45</v>
      </c>
      <c r="D336" s="20">
        <v>41703</v>
      </c>
      <c r="E336" s="19">
        <v>67.287000000000006</v>
      </c>
      <c r="F336" s="19" t="s">
        <v>109</v>
      </c>
      <c r="G336" s="19">
        <v>3.5</v>
      </c>
      <c r="H336" s="19">
        <v>63.786999999999999</v>
      </c>
      <c r="I336">
        <f t="shared" si="40"/>
        <v>4.9800000000000004</v>
      </c>
      <c r="J336">
        <f t="shared" si="41"/>
        <v>6.62</v>
      </c>
      <c r="K336">
        <f t="shared" si="42"/>
        <v>60.667000000000002</v>
      </c>
      <c r="L336">
        <f t="shared" si="43"/>
        <v>62.307000000000002</v>
      </c>
      <c r="M336">
        <f t="shared" si="44"/>
        <v>1.6400000000000006</v>
      </c>
      <c r="N336">
        <f t="shared" si="45"/>
        <v>58.207000000000001</v>
      </c>
      <c r="O336">
        <f t="shared" si="46"/>
        <v>64.766999999999996</v>
      </c>
      <c r="P336" t="str">
        <f t="shared" si="47"/>
        <v/>
      </c>
    </row>
    <row r="337" spans="1:16">
      <c r="A337" s="19" t="s">
        <v>25</v>
      </c>
      <c r="B337" s="19" t="s">
        <v>44</v>
      </c>
      <c r="C337" s="19" t="s">
        <v>45</v>
      </c>
      <c r="D337" s="20">
        <v>41730</v>
      </c>
      <c r="E337" s="19">
        <v>67.287000000000006</v>
      </c>
      <c r="F337" s="19" t="s">
        <v>109</v>
      </c>
      <c r="G337" s="19">
        <v>2.6</v>
      </c>
      <c r="H337" s="19">
        <v>64.686999999999998</v>
      </c>
      <c r="I337">
        <f t="shared" si="40"/>
        <v>4.9800000000000004</v>
      </c>
      <c r="J337">
        <f t="shared" si="41"/>
        <v>6.62</v>
      </c>
      <c r="K337">
        <f t="shared" si="42"/>
        <v>60.667000000000002</v>
      </c>
      <c r="L337">
        <f t="shared" si="43"/>
        <v>62.307000000000002</v>
      </c>
      <c r="M337">
        <f t="shared" si="44"/>
        <v>1.6400000000000006</v>
      </c>
      <c r="N337">
        <f t="shared" si="45"/>
        <v>58.207000000000001</v>
      </c>
      <c r="O337">
        <f t="shared" si="46"/>
        <v>64.766999999999996</v>
      </c>
      <c r="P337" t="str">
        <f t="shared" si="47"/>
        <v/>
      </c>
    </row>
    <row r="338" spans="1:16">
      <c r="A338" s="19" t="s">
        <v>25</v>
      </c>
      <c r="B338" s="19" t="s">
        <v>44</v>
      </c>
      <c r="C338" s="19" t="s">
        <v>45</v>
      </c>
      <c r="D338" s="20">
        <v>41788</v>
      </c>
      <c r="E338" s="19">
        <v>67.287000000000006</v>
      </c>
      <c r="F338" s="19" t="s">
        <v>109</v>
      </c>
      <c r="G338" s="19">
        <v>2.9</v>
      </c>
      <c r="H338" s="19">
        <v>64.387</v>
      </c>
      <c r="I338">
        <f t="shared" si="40"/>
        <v>4.9800000000000004</v>
      </c>
      <c r="J338">
        <f t="shared" si="41"/>
        <v>6.62</v>
      </c>
      <c r="K338">
        <f t="shared" si="42"/>
        <v>60.667000000000002</v>
      </c>
      <c r="L338">
        <f t="shared" si="43"/>
        <v>62.307000000000002</v>
      </c>
      <c r="M338">
        <f t="shared" si="44"/>
        <v>1.6400000000000006</v>
      </c>
      <c r="N338">
        <f t="shared" si="45"/>
        <v>58.207000000000001</v>
      </c>
      <c r="O338">
        <f t="shared" si="46"/>
        <v>64.766999999999996</v>
      </c>
      <c r="P338" t="str">
        <f t="shared" si="47"/>
        <v/>
      </c>
    </row>
    <row r="339" spans="1:16">
      <c r="A339" s="19" t="s">
        <v>25</v>
      </c>
      <c r="B339" s="19" t="s">
        <v>44</v>
      </c>
      <c r="C339" s="19" t="s">
        <v>45</v>
      </c>
      <c r="D339" s="20">
        <v>41801</v>
      </c>
      <c r="E339" s="19">
        <v>67.287000000000006</v>
      </c>
      <c r="F339" s="19" t="s">
        <v>109</v>
      </c>
      <c r="G339" s="19">
        <v>6.3</v>
      </c>
      <c r="H339" s="19">
        <v>60.987000000000002</v>
      </c>
      <c r="I339">
        <f t="shared" si="40"/>
        <v>4.9800000000000004</v>
      </c>
      <c r="J339">
        <f t="shared" si="41"/>
        <v>6.62</v>
      </c>
      <c r="K339">
        <f t="shared" si="42"/>
        <v>60.667000000000002</v>
      </c>
      <c r="L339">
        <f t="shared" si="43"/>
        <v>62.307000000000002</v>
      </c>
      <c r="M339">
        <f t="shared" si="44"/>
        <v>1.6400000000000006</v>
      </c>
      <c r="N339">
        <f t="shared" si="45"/>
        <v>58.207000000000001</v>
      </c>
      <c r="O339">
        <f t="shared" si="46"/>
        <v>64.766999999999996</v>
      </c>
      <c r="P339" t="str">
        <f t="shared" si="47"/>
        <v/>
      </c>
    </row>
    <row r="340" spans="1:16">
      <c r="A340" s="19" t="s">
        <v>25</v>
      </c>
      <c r="B340" s="19" t="s">
        <v>44</v>
      </c>
      <c r="C340" s="19" t="s">
        <v>45</v>
      </c>
      <c r="D340" s="20">
        <v>41828</v>
      </c>
      <c r="E340" s="19">
        <v>67.287000000000006</v>
      </c>
      <c r="F340" s="19" t="s">
        <v>109</v>
      </c>
      <c r="G340" s="19">
        <v>4.28</v>
      </c>
      <c r="H340" s="19">
        <v>63.006999999999998</v>
      </c>
      <c r="I340">
        <f t="shared" si="40"/>
        <v>4.9800000000000004</v>
      </c>
      <c r="J340">
        <f t="shared" si="41"/>
        <v>6.62</v>
      </c>
      <c r="K340">
        <f t="shared" si="42"/>
        <v>60.667000000000002</v>
      </c>
      <c r="L340">
        <f t="shared" si="43"/>
        <v>62.307000000000002</v>
      </c>
      <c r="M340">
        <f t="shared" si="44"/>
        <v>1.6400000000000006</v>
      </c>
      <c r="N340">
        <f t="shared" si="45"/>
        <v>58.207000000000001</v>
      </c>
      <c r="O340">
        <f t="shared" si="46"/>
        <v>64.766999999999996</v>
      </c>
      <c r="P340" t="str">
        <f t="shared" si="47"/>
        <v/>
      </c>
    </row>
    <row r="341" spans="1:16">
      <c r="A341" s="19" t="s">
        <v>25</v>
      </c>
      <c r="B341" s="19" t="s">
        <v>44</v>
      </c>
      <c r="C341" s="19" t="s">
        <v>45</v>
      </c>
      <c r="D341" s="20">
        <v>41855</v>
      </c>
      <c r="E341" s="19">
        <v>67.287000000000006</v>
      </c>
      <c r="F341" s="19" t="s">
        <v>109</v>
      </c>
      <c r="G341" s="19">
        <v>4.53</v>
      </c>
      <c r="H341" s="19">
        <v>62.756999999999998</v>
      </c>
      <c r="I341">
        <f t="shared" si="40"/>
        <v>4.9800000000000004</v>
      </c>
      <c r="J341">
        <f t="shared" si="41"/>
        <v>6.62</v>
      </c>
      <c r="K341">
        <f t="shared" si="42"/>
        <v>60.667000000000002</v>
      </c>
      <c r="L341">
        <f t="shared" si="43"/>
        <v>62.307000000000002</v>
      </c>
      <c r="M341">
        <f t="shared" si="44"/>
        <v>1.6400000000000006</v>
      </c>
      <c r="N341">
        <f t="shared" si="45"/>
        <v>58.207000000000001</v>
      </c>
      <c r="O341">
        <f t="shared" si="46"/>
        <v>64.766999999999996</v>
      </c>
      <c r="P341" t="str">
        <f t="shared" si="47"/>
        <v/>
      </c>
    </row>
    <row r="342" spans="1:16">
      <c r="A342" s="19" t="s">
        <v>25</v>
      </c>
      <c r="B342" s="19" t="s">
        <v>44</v>
      </c>
      <c r="C342" s="19" t="s">
        <v>45</v>
      </c>
      <c r="D342" s="20">
        <v>41890</v>
      </c>
      <c r="E342" s="19">
        <v>67.287000000000006</v>
      </c>
      <c r="F342" s="19" t="s">
        <v>109</v>
      </c>
      <c r="G342" s="19">
        <v>4.91</v>
      </c>
      <c r="H342" s="19">
        <v>62.377000000000002</v>
      </c>
      <c r="I342">
        <f t="shared" si="40"/>
        <v>4.9800000000000004</v>
      </c>
      <c r="J342">
        <f t="shared" si="41"/>
        <v>6.62</v>
      </c>
      <c r="K342">
        <f t="shared" si="42"/>
        <v>60.667000000000002</v>
      </c>
      <c r="L342">
        <f t="shared" si="43"/>
        <v>62.307000000000002</v>
      </c>
      <c r="M342">
        <f t="shared" si="44"/>
        <v>1.6400000000000006</v>
      </c>
      <c r="N342">
        <f t="shared" si="45"/>
        <v>58.207000000000001</v>
      </c>
      <c r="O342">
        <f t="shared" si="46"/>
        <v>64.766999999999996</v>
      </c>
      <c r="P342" t="str">
        <f t="shared" si="47"/>
        <v/>
      </c>
    </row>
    <row r="343" spans="1:16">
      <c r="A343" s="19" t="s">
        <v>25</v>
      </c>
      <c r="B343" s="19" t="s">
        <v>44</v>
      </c>
      <c r="C343" s="19" t="s">
        <v>45</v>
      </c>
      <c r="D343" s="20">
        <v>41918</v>
      </c>
      <c r="E343" s="19">
        <v>67.287000000000006</v>
      </c>
      <c r="F343" s="19" t="s">
        <v>109</v>
      </c>
      <c r="G343" s="19">
        <v>5.15</v>
      </c>
      <c r="H343" s="19">
        <v>62.137</v>
      </c>
      <c r="I343">
        <f t="shared" si="40"/>
        <v>4.9800000000000004</v>
      </c>
      <c r="J343">
        <f t="shared" si="41"/>
        <v>6.62</v>
      </c>
      <c r="K343">
        <f t="shared" si="42"/>
        <v>60.667000000000002</v>
      </c>
      <c r="L343">
        <f t="shared" si="43"/>
        <v>62.307000000000002</v>
      </c>
      <c r="M343">
        <f t="shared" si="44"/>
        <v>1.6400000000000006</v>
      </c>
      <c r="N343">
        <f t="shared" si="45"/>
        <v>58.207000000000001</v>
      </c>
      <c r="O343">
        <f t="shared" si="46"/>
        <v>64.766999999999996</v>
      </c>
      <c r="P343" t="str">
        <f t="shared" si="47"/>
        <v/>
      </c>
    </row>
    <row r="344" spans="1:16">
      <c r="A344" s="19" t="s">
        <v>25</v>
      </c>
      <c r="B344" s="19" t="s">
        <v>44</v>
      </c>
      <c r="C344" s="19" t="s">
        <v>45</v>
      </c>
      <c r="D344" s="20">
        <v>41963</v>
      </c>
      <c r="E344" s="19">
        <v>67.287000000000006</v>
      </c>
      <c r="F344" s="19" t="s">
        <v>109</v>
      </c>
      <c r="G344" s="19">
        <v>3.53</v>
      </c>
      <c r="H344" s="19">
        <v>63.756999999999998</v>
      </c>
      <c r="I344">
        <f t="shared" si="40"/>
        <v>4.9800000000000004</v>
      </c>
      <c r="J344">
        <f t="shared" si="41"/>
        <v>6.62</v>
      </c>
      <c r="K344">
        <f t="shared" si="42"/>
        <v>60.667000000000002</v>
      </c>
      <c r="L344">
        <f t="shared" si="43"/>
        <v>62.307000000000002</v>
      </c>
      <c r="M344">
        <f t="shared" si="44"/>
        <v>1.6400000000000006</v>
      </c>
      <c r="N344">
        <f t="shared" si="45"/>
        <v>58.207000000000001</v>
      </c>
      <c r="O344">
        <f t="shared" si="46"/>
        <v>64.766999999999996</v>
      </c>
      <c r="P344" t="str">
        <f t="shared" si="47"/>
        <v/>
      </c>
    </row>
    <row r="345" spans="1:16">
      <c r="A345" s="19" t="s">
        <v>25</v>
      </c>
      <c r="B345" s="19" t="s">
        <v>44</v>
      </c>
      <c r="C345" s="19" t="s">
        <v>45</v>
      </c>
      <c r="D345" s="20">
        <v>41984</v>
      </c>
      <c r="E345" s="19">
        <v>67.287000000000006</v>
      </c>
      <c r="F345" s="19" t="s">
        <v>109</v>
      </c>
      <c r="G345" s="19">
        <v>3</v>
      </c>
      <c r="H345" s="19">
        <v>64.287000000000006</v>
      </c>
      <c r="I345">
        <f t="shared" si="40"/>
        <v>4.9800000000000004</v>
      </c>
      <c r="J345">
        <f t="shared" si="41"/>
        <v>6.62</v>
      </c>
      <c r="K345">
        <f t="shared" si="42"/>
        <v>60.667000000000002</v>
      </c>
      <c r="L345">
        <f t="shared" si="43"/>
        <v>62.307000000000002</v>
      </c>
      <c r="M345">
        <f t="shared" si="44"/>
        <v>1.6400000000000006</v>
      </c>
      <c r="N345">
        <f t="shared" si="45"/>
        <v>58.207000000000001</v>
      </c>
      <c r="O345">
        <f t="shared" si="46"/>
        <v>64.766999999999996</v>
      </c>
      <c r="P345" t="str">
        <f t="shared" si="47"/>
        <v/>
      </c>
    </row>
    <row r="346" spans="1:16">
      <c r="A346" s="19" t="s">
        <v>25</v>
      </c>
      <c r="B346" s="19" t="s">
        <v>44</v>
      </c>
      <c r="C346" s="19" t="s">
        <v>45</v>
      </c>
      <c r="D346" s="20">
        <v>42031</v>
      </c>
      <c r="E346" s="19">
        <v>67.287000000000006</v>
      </c>
      <c r="F346" s="19" t="s">
        <v>109</v>
      </c>
      <c r="G346" s="19">
        <v>3.74</v>
      </c>
      <c r="H346" s="19">
        <v>63.546999999999997</v>
      </c>
      <c r="I346">
        <f t="shared" si="40"/>
        <v>4.9800000000000004</v>
      </c>
      <c r="J346">
        <f t="shared" si="41"/>
        <v>6.62</v>
      </c>
      <c r="K346">
        <f t="shared" si="42"/>
        <v>60.667000000000002</v>
      </c>
      <c r="L346">
        <f t="shared" si="43"/>
        <v>62.307000000000002</v>
      </c>
      <c r="M346">
        <f t="shared" si="44"/>
        <v>1.6400000000000006</v>
      </c>
      <c r="N346">
        <f t="shared" si="45"/>
        <v>58.207000000000001</v>
      </c>
      <c r="O346">
        <f t="shared" si="46"/>
        <v>64.766999999999996</v>
      </c>
      <c r="P346" t="str">
        <f t="shared" si="47"/>
        <v/>
      </c>
    </row>
    <row r="347" spans="1:16">
      <c r="A347" s="19" t="s">
        <v>25</v>
      </c>
      <c r="B347" s="19" t="s">
        <v>44</v>
      </c>
      <c r="C347" s="19" t="s">
        <v>45</v>
      </c>
      <c r="D347" s="20">
        <v>42055</v>
      </c>
      <c r="E347" s="19">
        <v>67.287000000000006</v>
      </c>
      <c r="F347" s="19" t="s">
        <v>109</v>
      </c>
      <c r="G347" s="19">
        <v>3.07</v>
      </c>
      <c r="H347" s="19">
        <v>64.216999999999999</v>
      </c>
      <c r="I347">
        <f t="shared" si="40"/>
        <v>4.9800000000000004</v>
      </c>
      <c r="J347">
        <f t="shared" si="41"/>
        <v>6.62</v>
      </c>
      <c r="K347">
        <f t="shared" si="42"/>
        <v>60.667000000000002</v>
      </c>
      <c r="L347">
        <f t="shared" si="43"/>
        <v>62.307000000000002</v>
      </c>
      <c r="M347">
        <f t="shared" si="44"/>
        <v>1.6400000000000006</v>
      </c>
      <c r="N347">
        <f t="shared" si="45"/>
        <v>58.207000000000001</v>
      </c>
      <c r="O347">
        <f t="shared" si="46"/>
        <v>64.766999999999996</v>
      </c>
      <c r="P347" t="str">
        <f t="shared" si="47"/>
        <v/>
      </c>
    </row>
    <row r="348" spans="1:16">
      <c r="A348" s="19" t="s">
        <v>25</v>
      </c>
      <c r="B348" s="19" t="s">
        <v>44</v>
      </c>
      <c r="C348" s="19" t="s">
        <v>45</v>
      </c>
      <c r="D348" s="20">
        <v>42086</v>
      </c>
      <c r="E348" s="19">
        <v>67.287000000000006</v>
      </c>
      <c r="F348" s="19" t="s">
        <v>109</v>
      </c>
      <c r="G348" s="19">
        <v>3.2</v>
      </c>
      <c r="H348" s="19">
        <v>64.087000000000003</v>
      </c>
      <c r="I348">
        <f t="shared" si="40"/>
        <v>4.9800000000000004</v>
      </c>
      <c r="J348">
        <f t="shared" si="41"/>
        <v>6.62</v>
      </c>
      <c r="K348">
        <f t="shared" si="42"/>
        <v>60.667000000000002</v>
      </c>
      <c r="L348">
        <f t="shared" si="43"/>
        <v>62.307000000000002</v>
      </c>
      <c r="M348">
        <f t="shared" si="44"/>
        <v>1.6400000000000006</v>
      </c>
      <c r="N348">
        <f t="shared" si="45"/>
        <v>58.207000000000001</v>
      </c>
      <c r="O348">
        <f t="shared" si="46"/>
        <v>64.766999999999996</v>
      </c>
      <c r="P348" t="str">
        <f t="shared" si="47"/>
        <v/>
      </c>
    </row>
    <row r="349" spans="1:16">
      <c r="A349" s="19" t="s">
        <v>25</v>
      </c>
      <c r="B349" s="19" t="s">
        <v>44</v>
      </c>
      <c r="C349" s="19" t="s">
        <v>45</v>
      </c>
      <c r="D349" s="20">
        <v>42116</v>
      </c>
      <c r="E349" s="19">
        <v>67.287000000000006</v>
      </c>
      <c r="F349" s="19" t="s">
        <v>109</v>
      </c>
      <c r="G349" s="19">
        <v>3.64</v>
      </c>
      <c r="H349" s="19">
        <v>63.646999999999998</v>
      </c>
      <c r="I349">
        <f t="shared" si="40"/>
        <v>4.9800000000000004</v>
      </c>
      <c r="J349">
        <f t="shared" si="41"/>
        <v>6.62</v>
      </c>
      <c r="K349">
        <f t="shared" si="42"/>
        <v>60.667000000000002</v>
      </c>
      <c r="L349">
        <f t="shared" si="43"/>
        <v>62.307000000000002</v>
      </c>
      <c r="M349">
        <f t="shared" si="44"/>
        <v>1.6400000000000006</v>
      </c>
      <c r="N349">
        <f t="shared" si="45"/>
        <v>58.207000000000001</v>
      </c>
      <c r="O349">
        <f t="shared" si="46"/>
        <v>64.766999999999996</v>
      </c>
      <c r="P349" t="str">
        <f t="shared" si="47"/>
        <v/>
      </c>
    </row>
    <row r="350" spans="1:16">
      <c r="A350" s="19" t="s">
        <v>25</v>
      </c>
      <c r="B350" s="19" t="s">
        <v>44</v>
      </c>
      <c r="C350" s="19" t="s">
        <v>45</v>
      </c>
      <c r="D350" s="20">
        <v>42152</v>
      </c>
      <c r="E350" s="19">
        <v>67.287000000000006</v>
      </c>
      <c r="F350" s="19" t="s">
        <v>109</v>
      </c>
      <c r="G350" s="19">
        <v>4.2</v>
      </c>
      <c r="H350" s="19">
        <v>63.087000000000003</v>
      </c>
      <c r="I350">
        <f t="shared" si="40"/>
        <v>4.9800000000000004</v>
      </c>
      <c r="J350">
        <f t="shared" si="41"/>
        <v>6.62</v>
      </c>
      <c r="K350">
        <f t="shared" si="42"/>
        <v>60.667000000000002</v>
      </c>
      <c r="L350">
        <f t="shared" si="43"/>
        <v>62.307000000000002</v>
      </c>
      <c r="M350">
        <f t="shared" si="44"/>
        <v>1.6400000000000006</v>
      </c>
      <c r="N350">
        <f t="shared" si="45"/>
        <v>58.207000000000001</v>
      </c>
      <c r="O350">
        <f t="shared" si="46"/>
        <v>64.766999999999996</v>
      </c>
      <c r="P350" t="str">
        <f t="shared" si="47"/>
        <v/>
      </c>
    </row>
    <row r="351" spans="1:16">
      <c r="A351" s="19" t="s">
        <v>25</v>
      </c>
      <c r="B351" s="19" t="s">
        <v>44</v>
      </c>
      <c r="C351" s="19" t="s">
        <v>45</v>
      </c>
      <c r="D351" s="20">
        <v>42184</v>
      </c>
      <c r="E351" s="19">
        <v>67.287000000000006</v>
      </c>
      <c r="F351" s="19" t="s">
        <v>109</v>
      </c>
      <c r="G351" s="19">
        <v>4.67</v>
      </c>
      <c r="H351" s="19">
        <v>62.616999999999997</v>
      </c>
      <c r="I351">
        <f t="shared" si="40"/>
        <v>4.9800000000000004</v>
      </c>
      <c r="J351">
        <f t="shared" si="41"/>
        <v>6.62</v>
      </c>
      <c r="K351">
        <f t="shared" si="42"/>
        <v>60.667000000000002</v>
      </c>
      <c r="L351">
        <f t="shared" si="43"/>
        <v>62.307000000000002</v>
      </c>
      <c r="M351">
        <f t="shared" si="44"/>
        <v>1.6400000000000006</v>
      </c>
      <c r="N351">
        <f t="shared" si="45"/>
        <v>58.207000000000001</v>
      </c>
      <c r="O351">
        <f t="shared" si="46"/>
        <v>64.766999999999996</v>
      </c>
      <c r="P351" t="str">
        <f t="shared" si="47"/>
        <v/>
      </c>
    </row>
    <row r="352" spans="1:16">
      <c r="A352" s="19" t="s">
        <v>25</v>
      </c>
      <c r="B352" s="19" t="s">
        <v>44</v>
      </c>
      <c r="C352" s="19" t="s">
        <v>45</v>
      </c>
      <c r="D352" s="20">
        <v>42205</v>
      </c>
      <c r="E352" s="19">
        <v>67.287000000000006</v>
      </c>
      <c r="F352" s="19" t="s">
        <v>109</v>
      </c>
      <c r="G352" s="19">
        <v>5.1100000000000003</v>
      </c>
      <c r="H352" s="19">
        <v>62.177</v>
      </c>
      <c r="I352">
        <f t="shared" si="40"/>
        <v>4.9800000000000004</v>
      </c>
      <c r="J352">
        <f t="shared" si="41"/>
        <v>6.62</v>
      </c>
      <c r="K352">
        <f t="shared" si="42"/>
        <v>60.667000000000002</v>
      </c>
      <c r="L352">
        <f t="shared" si="43"/>
        <v>62.307000000000002</v>
      </c>
      <c r="M352">
        <f t="shared" si="44"/>
        <v>1.6400000000000006</v>
      </c>
      <c r="N352">
        <f t="shared" si="45"/>
        <v>58.207000000000001</v>
      </c>
      <c r="O352">
        <f t="shared" si="46"/>
        <v>64.766999999999996</v>
      </c>
      <c r="P352" t="str">
        <f t="shared" si="47"/>
        <v/>
      </c>
    </row>
    <row r="353" spans="1:16">
      <c r="A353" s="19" t="s">
        <v>25</v>
      </c>
      <c r="B353" s="19" t="s">
        <v>44</v>
      </c>
      <c r="C353" s="19" t="s">
        <v>45</v>
      </c>
      <c r="D353" s="20">
        <v>42236</v>
      </c>
      <c r="E353" s="19">
        <v>67.287000000000006</v>
      </c>
      <c r="F353" s="19" t="s">
        <v>109</v>
      </c>
      <c r="G353" s="19">
        <v>5.4</v>
      </c>
      <c r="H353" s="19">
        <v>61.887</v>
      </c>
      <c r="I353">
        <f t="shared" si="40"/>
        <v>4.9800000000000004</v>
      </c>
      <c r="J353">
        <f t="shared" si="41"/>
        <v>6.62</v>
      </c>
      <c r="K353">
        <f t="shared" si="42"/>
        <v>60.667000000000002</v>
      </c>
      <c r="L353">
        <f t="shared" si="43"/>
        <v>62.307000000000002</v>
      </c>
      <c r="M353">
        <f t="shared" si="44"/>
        <v>1.6400000000000006</v>
      </c>
      <c r="N353">
        <f t="shared" si="45"/>
        <v>58.207000000000001</v>
      </c>
      <c r="O353">
        <f t="shared" si="46"/>
        <v>64.766999999999996</v>
      </c>
      <c r="P353" t="str">
        <f t="shared" si="47"/>
        <v/>
      </c>
    </row>
    <row r="354" spans="1:16">
      <c r="A354" s="19" t="s">
        <v>25</v>
      </c>
      <c r="B354" s="19" t="s">
        <v>44</v>
      </c>
      <c r="C354" s="19" t="s">
        <v>45</v>
      </c>
      <c r="D354" s="20">
        <v>42268</v>
      </c>
      <c r="E354" s="19">
        <v>67.287000000000006</v>
      </c>
      <c r="F354" s="19" t="s">
        <v>109</v>
      </c>
      <c r="G354" s="19">
        <v>5.58</v>
      </c>
      <c r="H354" s="19">
        <v>61.707000000000001</v>
      </c>
      <c r="I354">
        <f t="shared" si="40"/>
        <v>4.9800000000000004</v>
      </c>
      <c r="J354">
        <f t="shared" si="41"/>
        <v>6.62</v>
      </c>
      <c r="K354">
        <f t="shared" si="42"/>
        <v>60.667000000000002</v>
      </c>
      <c r="L354">
        <f t="shared" si="43"/>
        <v>62.307000000000002</v>
      </c>
      <c r="M354">
        <f t="shared" si="44"/>
        <v>1.6400000000000006</v>
      </c>
      <c r="N354">
        <f t="shared" si="45"/>
        <v>58.207000000000001</v>
      </c>
      <c r="O354">
        <f t="shared" si="46"/>
        <v>64.766999999999996</v>
      </c>
      <c r="P354" t="str">
        <f t="shared" si="47"/>
        <v/>
      </c>
    </row>
    <row r="355" spans="1:16">
      <c r="A355" s="19" t="s">
        <v>25</v>
      </c>
      <c r="B355" s="19" t="s">
        <v>44</v>
      </c>
      <c r="C355" s="19" t="s">
        <v>45</v>
      </c>
      <c r="D355" s="20">
        <v>42297</v>
      </c>
      <c r="E355" s="19">
        <v>67.287000000000006</v>
      </c>
      <c r="F355" s="19" t="s">
        <v>109</v>
      </c>
      <c r="G355" s="19">
        <v>5.64</v>
      </c>
      <c r="H355" s="19">
        <v>61.646999999999998</v>
      </c>
      <c r="I355">
        <f t="shared" si="40"/>
        <v>4.9800000000000004</v>
      </c>
      <c r="J355">
        <f t="shared" si="41"/>
        <v>6.62</v>
      </c>
      <c r="K355">
        <f t="shared" si="42"/>
        <v>60.667000000000002</v>
      </c>
      <c r="L355">
        <f t="shared" si="43"/>
        <v>62.307000000000002</v>
      </c>
      <c r="M355">
        <f t="shared" si="44"/>
        <v>1.6400000000000006</v>
      </c>
      <c r="N355">
        <f t="shared" si="45"/>
        <v>58.207000000000001</v>
      </c>
      <c r="O355">
        <f t="shared" si="46"/>
        <v>64.766999999999996</v>
      </c>
      <c r="P355" t="str">
        <f t="shared" si="47"/>
        <v/>
      </c>
    </row>
    <row r="356" spans="1:16">
      <c r="A356" s="19" t="s">
        <v>25</v>
      </c>
      <c r="B356" s="19" t="s">
        <v>44</v>
      </c>
      <c r="C356" s="19" t="s">
        <v>45</v>
      </c>
      <c r="D356" s="20">
        <v>42334</v>
      </c>
      <c r="E356" s="19">
        <v>67.287000000000006</v>
      </c>
      <c r="F356" s="19" t="s">
        <v>109</v>
      </c>
      <c r="G356" s="19">
        <v>5.7</v>
      </c>
      <c r="H356" s="19">
        <v>61.587000000000003</v>
      </c>
      <c r="I356">
        <f t="shared" si="40"/>
        <v>4.9800000000000004</v>
      </c>
      <c r="J356">
        <f t="shared" si="41"/>
        <v>6.62</v>
      </c>
      <c r="K356">
        <f t="shared" si="42"/>
        <v>60.667000000000002</v>
      </c>
      <c r="L356">
        <f t="shared" si="43"/>
        <v>62.307000000000002</v>
      </c>
      <c r="M356">
        <f t="shared" si="44"/>
        <v>1.6400000000000006</v>
      </c>
      <c r="N356">
        <f t="shared" si="45"/>
        <v>58.207000000000001</v>
      </c>
      <c r="O356">
        <f t="shared" si="46"/>
        <v>64.766999999999996</v>
      </c>
      <c r="P356" t="str">
        <f t="shared" si="47"/>
        <v/>
      </c>
    </row>
    <row r="357" spans="1:16">
      <c r="A357" s="19" t="s">
        <v>25</v>
      </c>
      <c r="B357" s="19" t="s">
        <v>44</v>
      </c>
      <c r="C357" s="19" t="s">
        <v>45</v>
      </c>
      <c r="D357" s="20">
        <v>42352</v>
      </c>
      <c r="E357" s="19">
        <v>67.287000000000006</v>
      </c>
      <c r="F357" s="19" t="s">
        <v>109</v>
      </c>
      <c r="G357" s="19">
        <v>5.77</v>
      </c>
      <c r="H357" s="19">
        <v>61.517000000000003</v>
      </c>
      <c r="I357">
        <f t="shared" si="40"/>
        <v>4.9800000000000004</v>
      </c>
      <c r="J357">
        <f t="shared" si="41"/>
        <v>6.62</v>
      </c>
      <c r="K357">
        <f t="shared" si="42"/>
        <v>60.667000000000002</v>
      </c>
      <c r="L357">
        <f t="shared" si="43"/>
        <v>62.307000000000002</v>
      </c>
      <c r="M357">
        <f t="shared" si="44"/>
        <v>1.6400000000000006</v>
      </c>
      <c r="N357">
        <f t="shared" si="45"/>
        <v>58.207000000000001</v>
      </c>
      <c r="O357">
        <f t="shared" si="46"/>
        <v>64.766999999999996</v>
      </c>
      <c r="P357" t="str">
        <f t="shared" si="47"/>
        <v/>
      </c>
    </row>
    <row r="358" spans="1:16">
      <c r="A358" s="19" t="s">
        <v>25</v>
      </c>
      <c r="B358" s="19" t="s">
        <v>44</v>
      </c>
      <c r="C358" s="19" t="s">
        <v>45</v>
      </c>
      <c r="D358" s="20">
        <v>42395</v>
      </c>
      <c r="E358" s="19">
        <v>67.287000000000006</v>
      </c>
      <c r="F358" s="19" t="s">
        <v>109</v>
      </c>
      <c r="G358" s="19">
        <v>5.91</v>
      </c>
      <c r="H358" s="19">
        <v>61.377000000000002</v>
      </c>
      <c r="I358">
        <f t="shared" si="40"/>
        <v>4.9800000000000004</v>
      </c>
      <c r="J358">
        <f t="shared" si="41"/>
        <v>6.62</v>
      </c>
      <c r="K358">
        <f t="shared" si="42"/>
        <v>60.667000000000002</v>
      </c>
      <c r="L358">
        <f t="shared" si="43"/>
        <v>62.307000000000002</v>
      </c>
      <c r="M358">
        <f t="shared" si="44"/>
        <v>1.6400000000000006</v>
      </c>
      <c r="N358">
        <f t="shared" si="45"/>
        <v>58.207000000000001</v>
      </c>
      <c r="O358">
        <f t="shared" si="46"/>
        <v>64.766999999999996</v>
      </c>
      <c r="P358" t="str">
        <f t="shared" si="47"/>
        <v/>
      </c>
    </row>
    <row r="359" spans="1:16">
      <c r="A359" s="19" t="s">
        <v>25</v>
      </c>
      <c r="B359" s="19" t="s">
        <v>44</v>
      </c>
      <c r="C359" s="19" t="s">
        <v>45</v>
      </c>
      <c r="D359" s="20">
        <v>42417</v>
      </c>
      <c r="E359" s="19">
        <v>67.287000000000006</v>
      </c>
      <c r="F359" s="19" t="s">
        <v>109</v>
      </c>
      <c r="G359" s="19">
        <v>5.77</v>
      </c>
      <c r="H359" s="19">
        <v>61.517000000000003</v>
      </c>
      <c r="I359">
        <f t="shared" si="40"/>
        <v>4.9800000000000004</v>
      </c>
      <c r="J359">
        <f t="shared" si="41"/>
        <v>6.62</v>
      </c>
      <c r="K359">
        <f t="shared" si="42"/>
        <v>60.667000000000002</v>
      </c>
      <c r="L359">
        <f t="shared" si="43"/>
        <v>62.307000000000002</v>
      </c>
      <c r="M359">
        <f t="shared" si="44"/>
        <v>1.6400000000000006</v>
      </c>
      <c r="N359">
        <f t="shared" si="45"/>
        <v>58.207000000000001</v>
      </c>
      <c r="O359">
        <f t="shared" si="46"/>
        <v>64.766999999999996</v>
      </c>
      <c r="P359" t="str">
        <f t="shared" si="47"/>
        <v/>
      </c>
    </row>
    <row r="360" spans="1:16">
      <c r="A360" s="19" t="s">
        <v>25</v>
      </c>
      <c r="B360" s="19" t="s">
        <v>44</v>
      </c>
      <c r="C360" s="19" t="s">
        <v>45</v>
      </c>
      <c r="D360" s="20">
        <v>42451</v>
      </c>
      <c r="E360" s="19">
        <v>67.287000000000006</v>
      </c>
      <c r="F360" s="19" t="s">
        <v>109</v>
      </c>
      <c r="G360" s="19">
        <v>5.21</v>
      </c>
      <c r="H360" s="19">
        <v>62.076999999999998</v>
      </c>
      <c r="I360">
        <f t="shared" si="40"/>
        <v>4.9800000000000004</v>
      </c>
      <c r="J360">
        <f t="shared" si="41"/>
        <v>6.62</v>
      </c>
      <c r="K360">
        <f t="shared" si="42"/>
        <v>60.667000000000002</v>
      </c>
      <c r="L360">
        <f t="shared" si="43"/>
        <v>62.307000000000002</v>
      </c>
      <c r="M360">
        <f t="shared" si="44"/>
        <v>1.6400000000000006</v>
      </c>
      <c r="N360">
        <f t="shared" si="45"/>
        <v>58.207000000000001</v>
      </c>
      <c r="O360">
        <f t="shared" si="46"/>
        <v>64.766999999999996</v>
      </c>
      <c r="P360" t="str">
        <f t="shared" si="47"/>
        <v/>
      </c>
    </row>
    <row r="361" spans="1:16">
      <c r="A361" s="19" t="s">
        <v>25</v>
      </c>
      <c r="B361" s="19" t="s">
        <v>44</v>
      </c>
      <c r="C361" s="19" t="s">
        <v>45</v>
      </c>
      <c r="D361" s="20">
        <v>42475</v>
      </c>
      <c r="E361" s="19">
        <v>67.287000000000006</v>
      </c>
      <c r="F361" s="19" t="s">
        <v>109</v>
      </c>
      <c r="G361" s="19">
        <v>5.44</v>
      </c>
      <c r="H361" s="19">
        <v>61.847000000000001</v>
      </c>
      <c r="I361">
        <f t="shared" si="40"/>
        <v>4.9800000000000004</v>
      </c>
      <c r="J361">
        <f t="shared" si="41"/>
        <v>6.62</v>
      </c>
      <c r="K361">
        <f t="shared" si="42"/>
        <v>60.667000000000002</v>
      </c>
      <c r="L361">
        <f t="shared" si="43"/>
        <v>62.307000000000002</v>
      </c>
      <c r="M361">
        <f t="shared" si="44"/>
        <v>1.6400000000000006</v>
      </c>
      <c r="N361">
        <f t="shared" si="45"/>
        <v>58.207000000000001</v>
      </c>
      <c r="O361">
        <f t="shared" si="46"/>
        <v>64.766999999999996</v>
      </c>
      <c r="P361" t="str">
        <f t="shared" si="47"/>
        <v/>
      </c>
    </row>
    <row r="362" spans="1:16">
      <c r="A362" s="19" t="s">
        <v>25</v>
      </c>
      <c r="B362" s="19" t="s">
        <v>44</v>
      </c>
      <c r="C362" s="19" t="s">
        <v>45</v>
      </c>
      <c r="D362" s="20">
        <v>42515</v>
      </c>
      <c r="E362" s="19">
        <v>67.287000000000006</v>
      </c>
      <c r="F362" s="19" t="s">
        <v>109</v>
      </c>
      <c r="G362" s="19">
        <v>5.62</v>
      </c>
      <c r="H362" s="19">
        <v>61.667000000000002</v>
      </c>
      <c r="I362">
        <f t="shared" si="40"/>
        <v>4.9800000000000004</v>
      </c>
      <c r="J362">
        <f t="shared" si="41"/>
        <v>6.62</v>
      </c>
      <c r="K362">
        <f t="shared" si="42"/>
        <v>60.667000000000002</v>
      </c>
      <c r="L362">
        <f t="shared" si="43"/>
        <v>62.307000000000002</v>
      </c>
      <c r="M362">
        <f t="shared" si="44"/>
        <v>1.6400000000000006</v>
      </c>
      <c r="N362">
        <f t="shared" si="45"/>
        <v>58.207000000000001</v>
      </c>
      <c r="O362">
        <f t="shared" si="46"/>
        <v>64.766999999999996</v>
      </c>
      <c r="P362" t="str">
        <f t="shared" si="47"/>
        <v/>
      </c>
    </row>
    <row r="363" spans="1:16">
      <c r="A363" s="19" t="s">
        <v>25</v>
      </c>
      <c r="B363" s="19" t="s">
        <v>44</v>
      </c>
      <c r="C363" s="19" t="s">
        <v>45</v>
      </c>
      <c r="D363" s="20">
        <v>42543</v>
      </c>
      <c r="E363" s="19">
        <v>67.287000000000006</v>
      </c>
      <c r="F363" s="19" t="s">
        <v>109</v>
      </c>
      <c r="G363" s="19">
        <v>5.74</v>
      </c>
      <c r="H363" s="19">
        <v>61.546999999999997</v>
      </c>
      <c r="I363">
        <f t="shared" si="40"/>
        <v>4.9800000000000004</v>
      </c>
      <c r="J363">
        <f t="shared" si="41"/>
        <v>6.62</v>
      </c>
      <c r="K363">
        <f t="shared" si="42"/>
        <v>60.667000000000002</v>
      </c>
      <c r="L363">
        <f t="shared" si="43"/>
        <v>62.307000000000002</v>
      </c>
      <c r="M363">
        <f t="shared" si="44"/>
        <v>1.6400000000000006</v>
      </c>
      <c r="N363">
        <f t="shared" si="45"/>
        <v>58.207000000000001</v>
      </c>
      <c r="O363">
        <f t="shared" si="46"/>
        <v>64.766999999999996</v>
      </c>
      <c r="P363" t="str">
        <f t="shared" si="47"/>
        <v/>
      </c>
    </row>
    <row r="364" spans="1:16">
      <c r="A364" s="19" t="s">
        <v>25</v>
      </c>
      <c r="B364" s="19" t="s">
        <v>44</v>
      </c>
      <c r="C364" s="19" t="s">
        <v>45</v>
      </c>
      <c r="D364" s="20">
        <v>42572</v>
      </c>
      <c r="E364" s="19">
        <v>67.287000000000006</v>
      </c>
      <c r="F364" s="19" t="s">
        <v>109</v>
      </c>
      <c r="G364" s="19">
        <v>6</v>
      </c>
      <c r="H364" s="19">
        <v>61.286999999999999</v>
      </c>
      <c r="I364">
        <f t="shared" si="40"/>
        <v>4.9800000000000004</v>
      </c>
      <c r="J364">
        <f t="shared" si="41"/>
        <v>6.62</v>
      </c>
      <c r="K364">
        <f t="shared" si="42"/>
        <v>60.667000000000002</v>
      </c>
      <c r="L364">
        <f t="shared" si="43"/>
        <v>62.307000000000002</v>
      </c>
      <c r="M364">
        <f t="shared" si="44"/>
        <v>1.6400000000000006</v>
      </c>
      <c r="N364">
        <f t="shared" si="45"/>
        <v>58.207000000000001</v>
      </c>
      <c r="O364">
        <f t="shared" si="46"/>
        <v>64.766999999999996</v>
      </c>
      <c r="P364" t="str">
        <f t="shared" si="47"/>
        <v/>
      </c>
    </row>
    <row r="365" spans="1:16">
      <c r="A365" s="19" t="s">
        <v>25</v>
      </c>
      <c r="B365" s="19" t="s">
        <v>44</v>
      </c>
      <c r="C365" s="19" t="s">
        <v>45</v>
      </c>
      <c r="D365" s="20">
        <v>42592</v>
      </c>
      <c r="E365" s="19">
        <v>67.287000000000006</v>
      </c>
      <c r="F365" s="19" t="s">
        <v>109</v>
      </c>
      <c r="G365" s="19">
        <v>6.18</v>
      </c>
      <c r="H365" s="19">
        <v>61.106999999999999</v>
      </c>
      <c r="I365">
        <f t="shared" si="40"/>
        <v>4.9800000000000004</v>
      </c>
      <c r="J365">
        <f t="shared" si="41"/>
        <v>6.62</v>
      </c>
      <c r="K365">
        <f t="shared" si="42"/>
        <v>60.667000000000002</v>
      </c>
      <c r="L365">
        <f t="shared" si="43"/>
        <v>62.307000000000002</v>
      </c>
      <c r="M365">
        <f t="shared" si="44"/>
        <v>1.6400000000000006</v>
      </c>
      <c r="N365">
        <f t="shared" si="45"/>
        <v>58.207000000000001</v>
      </c>
      <c r="O365">
        <f t="shared" si="46"/>
        <v>64.766999999999996</v>
      </c>
      <c r="P365" t="str">
        <f t="shared" si="47"/>
        <v/>
      </c>
    </row>
    <row r="366" spans="1:16">
      <c r="A366" s="19" t="s">
        <v>25</v>
      </c>
      <c r="B366" s="19" t="s">
        <v>44</v>
      </c>
      <c r="C366" s="19" t="s">
        <v>45</v>
      </c>
      <c r="D366" s="20">
        <v>42656</v>
      </c>
      <c r="E366" s="19">
        <v>67.287000000000006</v>
      </c>
      <c r="F366" s="19" t="s">
        <v>109</v>
      </c>
      <c r="G366" s="19">
        <v>6.43</v>
      </c>
      <c r="H366" s="19">
        <v>60.856999999999999</v>
      </c>
      <c r="I366">
        <f t="shared" si="40"/>
        <v>4.9800000000000004</v>
      </c>
      <c r="J366">
        <f t="shared" si="41"/>
        <v>6.62</v>
      </c>
      <c r="K366">
        <f t="shared" si="42"/>
        <v>60.667000000000002</v>
      </c>
      <c r="L366">
        <f t="shared" si="43"/>
        <v>62.307000000000002</v>
      </c>
      <c r="M366">
        <f t="shared" si="44"/>
        <v>1.6400000000000006</v>
      </c>
      <c r="N366">
        <f t="shared" si="45"/>
        <v>58.207000000000001</v>
      </c>
      <c r="O366">
        <f t="shared" si="46"/>
        <v>64.766999999999996</v>
      </c>
      <c r="P366" t="str">
        <f t="shared" si="47"/>
        <v/>
      </c>
    </row>
    <row r="367" spans="1:16">
      <c r="A367" s="19" t="s">
        <v>25</v>
      </c>
      <c r="B367" s="19" t="s">
        <v>44</v>
      </c>
      <c r="C367" s="19" t="s">
        <v>45</v>
      </c>
      <c r="D367" s="20">
        <v>42698</v>
      </c>
      <c r="E367" s="19">
        <v>67.287000000000006</v>
      </c>
      <c r="F367" s="19" t="s">
        <v>109</v>
      </c>
      <c r="G367" s="19">
        <v>6.42</v>
      </c>
      <c r="H367" s="19">
        <v>60.866999999999997</v>
      </c>
      <c r="I367">
        <f t="shared" si="40"/>
        <v>4.9800000000000004</v>
      </c>
      <c r="J367">
        <f t="shared" si="41"/>
        <v>6.62</v>
      </c>
      <c r="K367">
        <f t="shared" si="42"/>
        <v>60.667000000000002</v>
      </c>
      <c r="L367">
        <f t="shared" si="43"/>
        <v>62.307000000000002</v>
      </c>
      <c r="M367">
        <f t="shared" si="44"/>
        <v>1.6400000000000006</v>
      </c>
      <c r="N367">
        <f t="shared" si="45"/>
        <v>58.207000000000001</v>
      </c>
      <c r="O367">
        <f t="shared" si="46"/>
        <v>64.766999999999996</v>
      </c>
      <c r="P367" t="str">
        <f t="shared" si="47"/>
        <v/>
      </c>
    </row>
    <row r="368" spans="1:16">
      <c r="A368" s="19" t="s">
        <v>25</v>
      </c>
      <c r="B368" s="19" t="s">
        <v>44</v>
      </c>
      <c r="C368" s="19" t="s">
        <v>45</v>
      </c>
      <c r="D368" s="20">
        <v>42724</v>
      </c>
      <c r="E368" s="19">
        <v>67.287000000000006</v>
      </c>
      <c r="F368" s="19" t="s">
        <v>109</v>
      </c>
      <c r="G368" s="19">
        <v>6.37</v>
      </c>
      <c r="H368" s="19">
        <v>60.917000000000002</v>
      </c>
      <c r="I368">
        <f t="shared" si="40"/>
        <v>4.9800000000000004</v>
      </c>
      <c r="J368">
        <f t="shared" si="41"/>
        <v>6.62</v>
      </c>
      <c r="K368">
        <f t="shared" si="42"/>
        <v>60.667000000000002</v>
      </c>
      <c r="L368">
        <f t="shared" si="43"/>
        <v>62.307000000000002</v>
      </c>
      <c r="M368">
        <f t="shared" si="44"/>
        <v>1.6400000000000006</v>
      </c>
      <c r="N368">
        <f t="shared" si="45"/>
        <v>58.207000000000001</v>
      </c>
      <c r="O368">
        <f t="shared" si="46"/>
        <v>64.766999999999996</v>
      </c>
      <c r="P368" t="str">
        <f t="shared" si="47"/>
        <v/>
      </c>
    </row>
    <row r="369" spans="1:16">
      <c r="A369" s="19" t="s">
        <v>25</v>
      </c>
      <c r="B369" s="19" t="s">
        <v>44</v>
      </c>
      <c r="C369" s="19" t="s">
        <v>45</v>
      </c>
      <c r="D369" s="20">
        <v>42766</v>
      </c>
      <c r="E369" s="19">
        <v>67.287000000000006</v>
      </c>
      <c r="F369" s="19" t="s">
        <v>109</v>
      </c>
      <c r="G369" s="19">
        <v>6.44</v>
      </c>
      <c r="H369" s="19">
        <v>60.847000000000001</v>
      </c>
      <c r="I369">
        <f t="shared" si="40"/>
        <v>4.9800000000000004</v>
      </c>
      <c r="J369">
        <f t="shared" si="41"/>
        <v>6.62</v>
      </c>
      <c r="K369">
        <f t="shared" si="42"/>
        <v>60.667000000000002</v>
      </c>
      <c r="L369">
        <f t="shared" si="43"/>
        <v>62.307000000000002</v>
      </c>
      <c r="M369">
        <f t="shared" si="44"/>
        <v>1.6400000000000006</v>
      </c>
      <c r="N369">
        <f t="shared" si="45"/>
        <v>58.207000000000001</v>
      </c>
      <c r="O369">
        <f t="shared" si="46"/>
        <v>64.766999999999996</v>
      </c>
      <c r="P369" t="str">
        <f t="shared" si="47"/>
        <v/>
      </c>
    </row>
    <row r="370" spans="1:16">
      <c r="A370" s="19" t="s">
        <v>25</v>
      </c>
      <c r="B370" s="19" t="s">
        <v>44</v>
      </c>
      <c r="C370" s="19" t="s">
        <v>45</v>
      </c>
      <c r="D370" s="20">
        <v>42789</v>
      </c>
      <c r="E370" s="19">
        <v>67.287000000000006</v>
      </c>
      <c r="F370" s="19" t="s">
        <v>109</v>
      </c>
      <c r="G370" s="19">
        <v>6.4</v>
      </c>
      <c r="H370" s="19">
        <v>60.887</v>
      </c>
      <c r="I370">
        <f t="shared" si="40"/>
        <v>4.9800000000000004</v>
      </c>
      <c r="J370">
        <f t="shared" si="41"/>
        <v>6.62</v>
      </c>
      <c r="K370">
        <f t="shared" si="42"/>
        <v>60.667000000000002</v>
      </c>
      <c r="L370">
        <f t="shared" si="43"/>
        <v>62.307000000000002</v>
      </c>
      <c r="M370">
        <f t="shared" si="44"/>
        <v>1.6400000000000006</v>
      </c>
      <c r="N370">
        <f t="shared" si="45"/>
        <v>58.207000000000001</v>
      </c>
      <c r="O370">
        <f t="shared" si="46"/>
        <v>64.766999999999996</v>
      </c>
      <c r="P370" t="str">
        <f t="shared" si="47"/>
        <v/>
      </c>
    </row>
    <row r="371" spans="1:16">
      <c r="A371" s="19" t="s">
        <v>25</v>
      </c>
      <c r="B371" s="19" t="s">
        <v>44</v>
      </c>
      <c r="C371" s="19" t="s">
        <v>45</v>
      </c>
      <c r="D371" s="20">
        <v>42817</v>
      </c>
      <c r="E371" s="19">
        <v>67.287000000000006</v>
      </c>
      <c r="F371" s="19" t="s">
        <v>109</v>
      </c>
      <c r="G371" s="19">
        <v>6.45</v>
      </c>
      <c r="H371" s="19">
        <v>60.837000000000003</v>
      </c>
      <c r="I371">
        <f t="shared" si="40"/>
        <v>4.9800000000000004</v>
      </c>
      <c r="J371">
        <f t="shared" si="41"/>
        <v>6.62</v>
      </c>
      <c r="K371">
        <f t="shared" si="42"/>
        <v>60.667000000000002</v>
      </c>
      <c r="L371">
        <f t="shared" si="43"/>
        <v>62.307000000000002</v>
      </c>
      <c r="M371">
        <f t="shared" si="44"/>
        <v>1.6400000000000006</v>
      </c>
      <c r="N371">
        <f t="shared" si="45"/>
        <v>58.207000000000001</v>
      </c>
      <c r="O371">
        <f t="shared" si="46"/>
        <v>64.766999999999996</v>
      </c>
      <c r="P371" t="str">
        <f t="shared" si="47"/>
        <v/>
      </c>
    </row>
    <row r="372" spans="1:16">
      <c r="A372" s="19" t="s">
        <v>25</v>
      </c>
      <c r="B372" s="19" t="s">
        <v>44</v>
      </c>
      <c r="C372" s="19" t="s">
        <v>45</v>
      </c>
      <c r="D372" s="20">
        <v>42838</v>
      </c>
      <c r="E372" s="19">
        <v>67.287000000000006</v>
      </c>
      <c r="F372" s="19" t="s">
        <v>109</v>
      </c>
      <c r="G372" s="19">
        <v>6.46</v>
      </c>
      <c r="H372" s="19">
        <v>60.826999999999998</v>
      </c>
      <c r="I372">
        <f t="shared" si="40"/>
        <v>4.9800000000000004</v>
      </c>
      <c r="J372">
        <f t="shared" si="41"/>
        <v>6.62</v>
      </c>
      <c r="K372">
        <f t="shared" si="42"/>
        <v>60.667000000000002</v>
      </c>
      <c r="L372">
        <f t="shared" si="43"/>
        <v>62.307000000000002</v>
      </c>
      <c r="M372">
        <f t="shared" si="44"/>
        <v>1.6400000000000006</v>
      </c>
      <c r="N372">
        <f t="shared" si="45"/>
        <v>58.207000000000001</v>
      </c>
      <c r="O372">
        <f t="shared" si="46"/>
        <v>64.766999999999996</v>
      </c>
      <c r="P372" t="str">
        <f t="shared" si="47"/>
        <v/>
      </c>
    </row>
    <row r="373" spans="1:16">
      <c r="A373" s="19" t="s">
        <v>25</v>
      </c>
      <c r="B373" s="19" t="s">
        <v>44</v>
      </c>
      <c r="C373" s="19" t="s">
        <v>45</v>
      </c>
      <c r="D373" s="20">
        <v>42880</v>
      </c>
      <c r="E373" s="19">
        <v>67.287000000000006</v>
      </c>
      <c r="F373" s="19" t="s">
        <v>109</v>
      </c>
      <c r="G373" s="19">
        <v>6.46</v>
      </c>
      <c r="H373" s="19">
        <v>60.826999999999998</v>
      </c>
      <c r="I373">
        <f t="shared" si="40"/>
        <v>4.9800000000000004</v>
      </c>
      <c r="J373">
        <f t="shared" si="41"/>
        <v>6.62</v>
      </c>
      <c r="K373">
        <f t="shared" si="42"/>
        <v>60.667000000000002</v>
      </c>
      <c r="L373">
        <f t="shared" si="43"/>
        <v>62.307000000000002</v>
      </c>
      <c r="M373">
        <f t="shared" si="44"/>
        <v>1.6400000000000006</v>
      </c>
      <c r="N373">
        <f t="shared" si="45"/>
        <v>58.207000000000001</v>
      </c>
      <c r="O373">
        <f t="shared" si="46"/>
        <v>64.766999999999996</v>
      </c>
      <c r="P373" t="str">
        <f t="shared" si="47"/>
        <v/>
      </c>
    </row>
    <row r="374" spans="1:16">
      <c r="A374" s="19" t="s">
        <v>25</v>
      </c>
      <c r="B374" s="19" t="s">
        <v>44</v>
      </c>
      <c r="C374" s="19" t="s">
        <v>45</v>
      </c>
      <c r="D374" s="20">
        <v>42915</v>
      </c>
      <c r="E374" s="19">
        <v>67.287000000000006</v>
      </c>
      <c r="F374" s="19" t="s">
        <v>109</v>
      </c>
      <c r="G374" s="19">
        <v>6.62</v>
      </c>
      <c r="H374" s="19">
        <v>60.667000000000002</v>
      </c>
      <c r="I374">
        <f t="shared" si="40"/>
        <v>4.9800000000000004</v>
      </c>
      <c r="J374">
        <f t="shared" si="41"/>
        <v>6.62</v>
      </c>
      <c r="K374">
        <f t="shared" si="42"/>
        <v>60.667000000000002</v>
      </c>
      <c r="L374">
        <f t="shared" si="43"/>
        <v>62.307000000000002</v>
      </c>
      <c r="M374">
        <f t="shared" si="44"/>
        <v>1.6400000000000006</v>
      </c>
      <c r="N374">
        <f t="shared" si="45"/>
        <v>58.207000000000001</v>
      </c>
      <c r="O374">
        <f t="shared" si="46"/>
        <v>64.766999999999996</v>
      </c>
      <c r="P374" t="str">
        <f t="shared" si="47"/>
        <v/>
      </c>
    </row>
    <row r="375" spans="1:16">
      <c r="A375" s="19" t="s">
        <v>25</v>
      </c>
      <c r="B375" s="19" t="s">
        <v>44</v>
      </c>
      <c r="C375" s="19" t="s">
        <v>45</v>
      </c>
      <c r="D375" s="20">
        <v>42943</v>
      </c>
      <c r="E375" s="19">
        <v>67.287000000000006</v>
      </c>
      <c r="F375" s="19" t="s">
        <v>109</v>
      </c>
      <c r="G375" s="19">
        <v>6.76</v>
      </c>
      <c r="H375" s="19">
        <v>60.527000000000001</v>
      </c>
      <c r="I375">
        <f t="shared" si="40"/>
        <v>4.9800000000000004</v>
      </c>
      <c r="J375">
        <f t="shared" si="41"/>
        <v>6.62</v>
      </c>
      <c r="K375">
        <f t="shared" si="42"/>
        <v>60.667000000000002</v>
      </c>
      <c r="L375">
        <f t="shared" si="43"/>
        <v>62.307000000000002</v>
      </c>
      <c r="M375">
        <f t="shared" si="44"/>
        <v>1.6400000000000006</v>
      </c>
      <c r="N375">
        <f t="shared" si="45"/>
        <v>58.207000000000001</v>
      </c>
      <c r="O375">
        <f t="shared" si="46"/>
        <v>64.766999999999996</v>
      </c>
      <c r="P375" t="str">
        <f t="shared" si="47"/>
        <v/>
      </c>
    </row>
    <row r="376" spans="1:16">
      <c r="A376" s="19" t="s">
        <v>25</v>
      </c>
      <c r="B376" s="19" t="s">
        <v>44</v>
      </c>
      <c r="C376" s="19" t="s">
        <v>45</v>
      </c>
      <c r="D376" s="20">
        <v>42964</v>
      </c>
      <c r="E376" s="19">
        <v>67.287000000000006</v>
      </c>
      <c r="F376" s="19" t="s">
        <v>109</v>
      </c>
      <c r="G376" s="19">
        <v>6.87</v>
      </c>
      <c r="H376" s="19">
        <v>60.417000000000002</v>
      </c>
      <c r="I376">
        <f t="shared" si="40"/>
        <v>4.9800000000000004</v>
      </c>
      <c r="J376">
        <f t="shared" si="41"/>
        <v>6.62</v>
      </c>
      <c r="K376">
        <f t="shared" si="42"/>
        <v>60.667000000000002</v>
      </c>
      <c r="L376">
        <f t="shared" si="43"/>
        <v>62.307000000000002</v>
      </c>
      <c r="M376">
        <f t="shared" si="44"/>
        <v>1.6400000000000006</v>
      </c>
      <c r="N376">
        <f t="shared" si="45"/>
        <v>58.207000000000001</v>
      </c>
      <c r="O376">
        <f t="shared" si="46"/>
        <v>64.766999999999996</v>
      </c>
      <c r="P376" t="str">
        <f t="shared" si="47"/>
        <v/>
      </c>
    </row>
    <row r="377" spans="1:16">
      <c r="A377" s="19" t="s">
        <v>25</v>
      </c>
      <c r="B377" s="19" t="s">
        <v>44</v>
      </c>
      <c r="C377" s="19" t="s">
        <v>45</v>
      </c>
      <c r="D377" s="20">
        <v>43005</v>
      </c>
      <c r="E377" s="19">
        <v>67.287000000000006</v>
      </c>
      <c r="F377" s="19" t="s">
        <v>109</v>
      </c>
      <c r="G377" s="19">
        <v>7.08</v>
      </c>
      <c r="H377" s="19">
        <v>60.207000000000001</v>
      </c>
      <c r="I377">
        <f t="shared" si="40"/>
        <v>4.9800000000000004</v>
      </c>
      <c r="J377">
        <f t="shared" si="41"/>
        <v>6.62</v>
      </c>
      <c r="K377">
        <f t="shared" si="42"/>
        <v>60.667000000000002</v>
      </c>
      <c r="L377">
        <f t="shared" si="43"/>
        <v>62.307000000000002</v>
      </c>
      <c r="M377">
        <f t="shared" si="44"/>
        <v>1.6400000000000006</v>
      </c>
      <c r="N377">
        <f t="shared" si="45"/>
        <v>58.207000000000001</v>
      </c>
      <c r="O377">
        <f t="shared" si="46"/>
        <v>64.766999999999996</v>
      </c>
      <c r="P377" t="str">
        <f t="shared" si="47"/>
        <v/>
      </c>
    </row>
    <row r="378" spans="1:16">
      <c r="A378" s="19" t="s">
        <v>25</v>
      </c>
      <c r="B378" s="19" t="s">
        <v>44</v>
      </c>
      <c r="C378" s="19" t="s">
        <v>45</v>
      </c>
      <c r="D378" s="20">
        <v>43026</v>
      </c>
      <c r="E378" s="19">
        <v>67.287000000000006</v>
      </c>
      <c r="F378" s="19" t="s">
        <v>109</v>
      </c>
      <c r="G378" s="19">
        <v>7.1</v>
      </c>
      <c r="H378" s="19">
        <v>60.186999999999998</v>
      </c>
      <c r="I378">
        <f t="shared" si="40"/>
        <v>4.9800000000000004</v>
      </c>
      <c r="J378">
        <f t="shared" si="41"/>
        <v>6.62</v>
      </c>
      <c r="K378">
        <f t="shared" si="42"/>
        <v>60.667000000000002</v>
      </c>
      <c r="L378">
        <f t="shared" si="43"/>
        <v>62.307000000000002</v>
      </c>
      <c r="M378">
        <f t="shared" si="44"/>
        <v>1.6400000000000006</v>
      </c>
      <c r="N378">
        <f t="shared" si="45"/>
        <v>58.207000000000001</v>
      </c>
      <c r="O378">
        <f t="shared" si="46"/>
        <v>64.766999999999996</v>
      </c>
      <c r="P378" t="str">
        <f t="shared" si="47"/>
        <v/>
      </c>
    </row>
    <row r="379" spans="1:16">
      <c r="A379" s="19" t="s">
        <v>25</v>
      </c>
      <c r="B379" s="19" t="s">
        <v>44</v>
      </c>
      <c r="C379" s="19" t="s">
        <v>45</v>
      </c>
      <c r="D379" s="20">
        <v>43059</v>
      </c>
      <c r="E379" s="19">
        <v>67.287000000000006</v>
      </c>
      <c r="F379" s="19" t="s">
        <v>109</v>
      </c>
      <c r="G379" s="19">
        <v>7.09</v>
      </c>
      <c r="H379" s="19">
        <v>60.197000000000003</v>
      </c>
      <c r="I379">
        <f t="shared" si="40"/>
        <v>4.9800000000000004</v>
      </c>
      <c r="J379">
        <f t="shared" si="41"/>
        <v>6.62</v>
      </c>
      <c r="K379">
        <f t="shared" si="42"/>
        <v>60.667000000000002</v>
      </c>
      <c r="L379">
        <f t="shared" si="43"/>
        <v>62.307000000000002</v>
      </c>
      <c r="M379">
        <f t="shared" si="44"/>
        <v>1.6400000000000006</v>
      </c>
      <c r="N379">
        <f t="shared" si="45"/>
        <v>58.207000000000001</v>
      </c>
      <c r="O379">
        <f t="shared" si="46"/>
        <v>64.766999999999996</v>
      </c>
      <c r="P379" t="str">
        <f t="shared" si="47"/>
        <v/>
      </c>
    </row>
    <row r="380" spans="1:16">
      <c r="A380" s="19" t="s">
        <v>25</v>
      </c>
      <c r="B380" s="19" t="s">
        <v>44</v>
      </c>
      <c r="C380" s="19" t="s">
        <v>45</v>
      </c>
      <c r="D380" s="20">
        <v>43089</v>
      </c>
      <c r="E380" s="19">
        <v>67.287000000000006</v>
      </c>
      <c r="F380" s="19" t="s">
        <v>109</v>
      </c>
      <c r="G380" s="19">
        <v>7.1</v>
      </c>
      <c r="H380" s="19">
        <v>60.186999999999998</v>
      </c>
      <c r="I380">
        <f t="shared" si="40"/>
        <v>4.9800000000000004</v>
      </c>
      <c r="J380">
        <f t="shared" si="41"/>
        <v>6.62</v>
      </c>
      <c r="K380">
        <f t="shared" si="42"/>
        <v>60.667000000000002</v>
      </c>
      <c r="L380">
        <f t="shared" si="43"/>
        <v>62.307000000000002</v>
      </c>
      <c r="M380">
        <f t="shared" si="44"/>
        <v>1.6400000000000006</v>
      </c>
      <c r="N380">
        <f t="shared" si="45"/>
        <v>58.207000000000001</v>
      </c>
      <c r="O380">
        <f t="shared" si="46"/>
        <v>64.766999999999996</v>
      </c>
      <c r="P380" t="str">
        <f t="shared" si="47"/>
        <v/>
      </c>
    </row>
    <row r="381" spans="1:16">
      <c r="A381" s="19" t="s">
        <v>25</v>
      </c>
      <c r="B381" s="19" t="s">
        <v>44</v>
      </c>
      <c r="C381" s="19" t="s">
        <v>45</v>
      </c>
      <c r="D381" s="20">
        <v>43130</v>
      </c>
      <c r="E381" s="19">
        <v>67.287000000000006</v>
      </c>
      <c r="F381" s="19" t="s">
        <v>109</v>
      </c>
      <c r="G381" s="19">
        <v>7.08</v>
      </c>
      <c r="H381" s="19">
        <v>60.207000000000001</v>
      </c>
      <c r="I381">
        <f t="shared" si="40"/>
        <v>4.9800000000000004</v>
      </c>
      <c r="J381">
        <f t="shared" si="41"/>
        <v>6.62</v>
      </c>
      <c r="K381">
        <f t="shared" si="42"/>
        <v>60.667000000000002</v>
      </c>
      <c r="L381">
        <f t="shared" si="43"/>
        <v>62.307000000000002</v>
      </c>
      <c r="M381">
        <f t="shared" si="44"/>
        <v>1.6400000000000006</v>
      </c>
      <c r="N381">
        <f t="shared" si="45"/>
        <v>58.207000000000001</v>
      </c>
      <c r="O381">
        <f t="shared" si="46"/>
        <v>64.766999999999996</v>
      </c>
      <c r="P381" t="str">
        <f t="shared" si="47"/>
        <v/>
      </c>
    </row>
    <row r="382" spans="1:16">
      <c r="A382" s="19" t="s">
        <v>25</v>
      </c>
      <c r="B382" s="19" t="s">
        <v>44</v>
      </c>
      <c r="C382" s="19" t="s">
        <v>45</v>
      </c>
      <c r="D382" s="20">
        <v>43151</v>
      </c>
      <c r="E382" s="19">
        <v>67.287000000000006</v>
      </c>
      <c r="F382" s="19" t="s">
        <v>109</v>
      </c>
      <c r="G382" s="19">
        <v>7.05</v>
      </c>
      <c r="H382" s="19">
        <v>60.237000000000002</v>
      </c>
      <c r="I382">
        <f t="shared" si="40"/>
        <v>4.9800000000000004</v>
      </c>
      <c r="J382">
        <f t="shared" si="41"/>
        <v>6.62</v>
      </c>
      <c r="K382">
        <f t="shared" si="42"/>
        <v>60.667000000000002</v>
      </c>
      <c r="L382">
        <f t="shared" si="43"/>
        <v>62.307000000000002</v>
      </c>
      <c r="M382">
        <f t="shared" si="44"/>
        <v>1.6400000000000006</v>
      </c>
      <c r="N382">
        <f t="shared" si="45"/>
        <v>58.207000000000001</v>
      </c>
      <c r="O382">
        <f t="shared" si="46"/>
        <v>64.766999999999996</v>
      </c>
      <c r="P382" t="str">
        <f t="shared" si="47"/>
        <v/>
      </c>
    </row>
    <row r="383" spans="1:16">
      <c r="A383" s="19" t="s">
        <v>25</v>
      </c>
      <c r="B383" s="19" t="s">
        <v>44</v>
      </c>
      <c r="C383" s="19" t="s">
        <v>45</v>
      </c>
      <c r="D383" s="20">
        <v>43182</v>
      </c>
      <c r="E383" s="19">
        <v>67.287000000000006</v>
      </c>
      <c r="F383" s="19" t="s">
        <v>109</v>
      </c>
      <c r="G383" s="19">
        <v>6.98</v>
      </c>
      <c r="H383" s="19">
        <v>60.307000000000002</v>
      </c>
      <c r="I383">
        <f t="shared" si="40"/>
        <v>4.9800000000000004</v>
      </c>
      <c r="J383">
        <f t="shared" si="41"/>
        <v>6.62</v>
      </c>
      <c r="K383">
        <f t="shared" si="42"/>
        <v>60.667000000000002</v>
      </c>
      <c r="L383">
        <f t="shared" si="43"/>
        <v>62.307000000000002</v>
      </c>
      <c r="M383">
        <f t="shared" si="44"/>
        <v>1.6400000000000006</v>
      </c>
      <c r="N383">
        <f t="shared" si="45"/>
        <v>58.207000000000001</v>
      </c>
      <c r="O383">
        <f t="shared" si="46"/>
        <v>64.766999999999996</v>
      </c>
      <c r="P383" t="str">
        <f t="shared" si="47"/>
        <v/>
      </c>
    </row>
    <row r="384" spans="1:16">
      <c r="A384" s="19" t="s">
        <v>25</v>
      </c>
      <c r="B384" s="19" t="s">
        <v>44</v>
      </c>
      <c r="C384" s="19" t="s">
        <v>45</v>
      </c>
      <c r="D384" s="20">
        <v>43210</v>
      </c>
      <c r="E384" s="19">
        <v>67.287000000000006</v>
      </c>
      <c r="F384" s="19" t="s">
        <v>109</v>
      </c>
      <c r="G384" s="19">
        <v>6.85</v>
      </c>
      <c r="H384" s="19">
        <v>60.436999999999998</v>
      </c>
      <c r="I384">
        <f t="shared" si="40"/>
        <v>4.9800000000000004</v>
      </c>
      <c r="J384">
        <f t="shared" si="41"/>
        <v>6.62</v>
      </c>
      <c r="K384">
        <f t="shared" si="42"/>
        <v>60.667000000000002</v>
      </c>
      <c r="L384">
        <f t="shared" si="43"/>
        <v>62.307000000000002</v>
      </c>
      <c r="M384">
        <f t="shared" si="44"/>
        <v>1.6400000000000006</v>
      </c>
      <c r="N384">
        <f t="shared" si="45"/>
        <v>58.207000000000001</v>
      </c>
      <c r="O384">
        <f t="shared" si="46"/>
        <v>64.766999999999996</v>
      </c>
      <c r="P384" t="str">
        <f t="shared" si="47"/>
        <v/>
      </c>
    </row>
    <row r="385" spans="1:16">
      <c r="A385" s="19" t="s">
        <v>25</v>
      </c>
      <c r="B385" s="19" t="s">
        <v>44</v>
      </c>
      <c r="C385" s="19" t="s">
        <v>45</v>
      </c>
      <c r="D385" s="20">
        <v>43244</v>
      </c>
      <c r="E385" s="19">
        <v>67.287000000000006</v>
      </c>
      <c r="F385" s="19" t="s">
        <v>109</v>
      </c>
      <c r="G385" s="19">
        <v>6.71</v>
      </c>
      <c r="H385" s="19">
        <v>60.576999999999998</v>
      </c>
      <c r="I385">
        <f t="shared" si="40"/>
        <v>4.9800000000000004</v>
      </c>
      <c r="J385">
        <f t="shared" si="41"/>
        <v>6.62</v>
      </c>
      <c r="K385">
        <f t="shared" si="42"/>
        <v>60.667000000000002</v>
      </c>
      <c r="L385">
        <f t="shared" si="43"/>
        <v>62.307000000000002</v>
      </c>
      <c r="M385">
        <f t="shared" si="44"/>
        <v>1.6400000000000006</v>
      </c>
      <c r="N385">
        <f t="shared" si="45"/>
        <v>58.207000000000001</v>
      </c>
      <c r="O385">
        <f t="shared" si="46"/>
        <v>64.766999999999996</v>
      </c>
      <c r="P385" t="str">
        <f t="shared" si="47"/>
        <v/>
      </c>
    </row>
    <row r="386" spans="1:16">
      <c r="A386" s="19" t="s">
        <v>25</v>
      </c>
      <c r="B386" s="19" t="s">
        <v>44</v>
      </c>
      <c r="C386" s="19" t="s">
        <v>45</v>
      </c>
      <c r="D386" s="20">
        <v>43277</v>
      </c>
      <c r="E386" s="19">
        <v>67.287000000000006</v>
      </c>
      <c r="F386" s="19" t="s">
        <v>109</v>
      </c>
      <c r="G386" s="19">
        <v>6.8</v>
      </c>
      <c r="H386" s="19">
        <v>60.487000000000002</v>
      </c>
      <c r="I386">
        <f t="shared" si="40"/>
        <v>4.9800000000000004</v>
      </c>
      <c r="J386">
        <f t="shared" si="41"/>
        <v>6.62</v>
      </c>
      <c r="K386">
        <f t="shared" si="42"/>
        <v>60.667000000000002</v>
      </c>
      <c r="L386">
        <f t="shared" si="43"/>
        <v>62.307000000000002</v>
      </c>
      <c r="M386">
        <f t="shared" si="44"/>
        <v>1.6400000000000006</v>
      </c>
      <c r="N386">
        <f t="shared" si="45"/>
        <v>58.207000000000001</v>
      </c>
      <c r="O386">
        <f t="shared" si="46"/>
        <v>64.766999999999996</v>
      </c>
      <c r="P386" t="str">
        <f t="shared" si="47"/>
        <v/>
      </c>
    </row>
    <row r="387" spans="1:16">
      <c r="A387" s="19" t="s">
        <v>25</v>
      </c>
      <c r="B387" s="19" t="s">
        <v>44</v>
      </c>
      <c r="C387" s="19" t="s">
        <v>45</v>
      </c>
      <c r="D387" s="20">
        <v>43312</v>
      </c>
      <c r="E387" s="19">
        <v>67.287000000000006</v>
      </c>
      <c r="F387" s="19" t="s">
        <v>109</v>
      </c>
      <c r="G387" s="19">
        <v>6.95</v>
      </c>
      <c r="H387" s="19">
        <v>60.337000000000003</v>
      </c>
      <c r="I387">
        <f t="shared" ref="I387:I445" si="48">VLOOKUP($C387,$V$1:$Z$42,2,FALSE)</f>
        <v>4.9800000000000004</v>
      </c>
      <c r="J387">
        <f t="shared" ref="J387:J445" si="49">VLOOKUP($C387,$V$1:$Z$42,3,FALSE)</f>
        <v>6.62</v>
      </c>
      <c r="K387">
        <f t="shared" ref="K387:K445" si="50">VLOOKUP($C387,$V$1:$Z$42,4,FALSE)</f>
        <v>60.667000000000002</v>
      </c>
      <c r="L387">
        <f t="shared" ref="L387:L445" si="51">VLOOKUP($C387,$V$1:$Z$42,5,FALSE)</f>
        <v>62.307000000000002</v>
      </c>
      <c r="M387">
        <f t="shared" ref="M387:M445" si="52">L387-K387</f>
        <v>1.6400000000000006</v>
      </c>
      <c r="N387">
        <f t="shared" ref="N387:N445" si="53">K387-M387*1.5</f>
        <v>58.207000000000001</v>
      </c>
      <c r="O387">
        <f t="shared" ref="O387:O445" si="54">L387+M387*1.5</f>
        <v>64.766999999999996</v>
      </c>
      <c r="P387" t="str">
        <f t="shared" ref="P387:P445" si="55">IF(OR(H387&lt;N387,H387&gt;O387), "OUTLIER", "")</f>
        <v/>
      </c>
    </row>
    <row r="388" spans="1:16">
      <c r="A388" s="19" t="s">
        <v>25</v>
      </c>
      <c r="B388" s="19" t="s">
        <v>44</v>
      </c>
      <c r="C388" s="19" t="s">
        <v>45</v>
      </c>
      <c r="D388" s="20">
        <v>43335</v>
      </c>
      <c r="E388" s="19">
        <v>67.287000000000006</v>
      </c>
      <c r="F388" s="19" t="s">
        <v>109</v>
      </c>
      <c r="G388" s="19">
        <v>7.02</v>
      </c>
      <c r="H388" s="19">
        <v>60.267000000000003</v>
      </c>
      <c r="I388">
        <f t="shared" si="48"/>
        <v>4.9800000000000004</v>
      </c>
      <c r="J388">
        <f t="shared" si="49"/>
        <v>6.62</v>
      </c>
      <c r="K388">
        <f t="shared" si="50"/>
        <v>60.667000000000002</v>
      </c>
      <c r="L388">
        <f t="shared" si="51"/>
        <v>62.307000000000002</v>
      </c>
      <c r="M388">
        <f t="shared" si="52"/>
        <v>1.6400000000000006</v>
      </c>
      <c r="N388">
        <f t="shared" si="53"/>
        <v>58.207000000000001</v>
      </c>
      <c r="O388">
        <f t="shared" si="54"/>
        <v>64.766999999999996</v>
      </c>
      <c r="P388" t="str">
        <f t="shared" si="55"/>
        <v/>
      </c>
    </row>
    <row r="389" spans="1:16">
      <c r="A389" s="19" t="s">
        <v>25</v>
      </c>
      <c r="B389" s="19" t="s">
        <v>44</v>
      </c>
      <c r="C389" s="19" t="s">
        <v>45</v>
      </c>
      <c r="D389" s="20">
        <v>43369</v>
      </c>
      <c r="E389" s="19">
        <v>67.287000000000006</v>
      </c>
      <c r="F389" s="19" t="s">
        <v>109</v>
      </c>
      <c r="G389" s="19">
        <v>7.09</v>
      </c>
      <c r="H389" s="19">
        <v>60.197000000000003</v>
      </c>
      <c r="I389">
        <f t="shared" si="48"/>
        <v>4.9800000000000004</v>
      </c>
      <c r="J389">
        <f t="shared" si="49"/>
        <v>6.62</v>
      </c>
      <c r="K389">
        <f t="shared" si="50"/>
        <v>60.667000000000002</v>
      </c>
      <c r="L389">
        <f t="shared" si="51"/>
        <v>62.307000000000002</v>
      </c>
      <c r="M389">
        <f t="shared" si="52"/>
        <v>1.6400000000000006</v>
      </c>
      <c r="N389">
        <f t="shared" si="53"/>
        <v>58.207000000000001</v>
      </c>
      <c r="O389">
        <f t="shared" si="54"/>
        <v>64.766999999999996</v>
      </c>
      <c r="P389" t="str">
        <f t="shared" si="55"/>
        <v/>
      </c>
    </row>
    <row r="390" spans="1:16">
      <c r="A390" s="19" t="s">
        <v>25</v>
      </c>
      <c r="B390" s="19" t="s">
        <v>44</v>
      </c>
      <c r="C390" s="19" t="s">
        <v>45</v>
      </c>
      <c r="D390" s="20">
        <v>43412</v>
      </c>
      <c r="E390" s="19">
        <v>67.287000000000006</v>
      </c>
      <c r="F390" s="19" t="s">
        <v>109</v>
      </c>
      <c r="G390" s="19">
        <v>7.04</v>
      </c>
      <c r="H390" s="19">
        <v>60.247</v>
      </c>
      <c r="I390">
        <f t="shared" si="48"/>
        <v>4.9800000000000004</v>
      </c>
      <c r="J390">
        <f t="shared" si="49"/>
        <v>6.62</v>
      </c>
      <c r="K390">
        <f t="shared" si="50"/>
        <v>60.667000000000002</v>
      </c>
      <c r="L390">
        <f t="shared" si="51"/>
        <v>62.307000000000002</v>
      </c>
      <c r="M390">
        <f t="shared" si="52"/>
        <v>1.6400000000000006</v>
      </c>
      <c r="N390">
        <f t="shared" si="53"/>
        <v>58.207000000000001</v>
      </c>
      <c r="O390">
        <f t="shared" si="54"/>
        <v>64.766999999999996</v>
      </c>
      <c r="P390" t="str">
        <f t="shared" si="55"/>
        <v/>
      </c>
    </row>
    <row r="391" spans="1:16">
      <c r="A391" s="19" t="s">
        <v>25</v>
      </c>
      <c r="B391" s="19" t="s">
        <v>44</v>
      </c>
      <c r="C391" s="19" t="s">
        <v>45</v>
      </c>
      <c r="D391" s="20">
        <v>43439</v>
      </c>
      <c r="E391" s="19">
        <v>67.287000000000006</v>
      </c>
      <c r="F391" s="19" t="s">
        <v>109</v>
      </c>
      <c r="G391" s="19">
        <v>7</v>
      </c>
      <c r="H391" s="19">
        <v>60.286999999999999</v>
      </c>
      <c r="I391">
        <f t="shared" si="48"/>
        <v>4.9800000000000004</v>
      </c>
      <c r="J391">
        <f t="shared" si="49"/>
        <v>6.62</v>
      </c>
      <c r="K391">
        <f t="shared" si="50"/>
        <v>60.667000000000002</v>
      </c>
      <c r="L391">
        <f t="shared" si="51"/>
        <v>62.307000000000002</v>
      </c>
      <c r="M391">
        <f t="shared" si="52"/>
        <v>1.6400000000000006</v>
      </c>
      <c r="N391">
        <f t="shared" si="53"/>
        <v>58.207000000000001</v>
      </c>
      <c r="O391">
        <f t="shared" si="54"/>
        <v>64.766999999999996</v>
      </c>
      <c r="P391" t="str">
        <f t="shared" si="55"/>
        <v/>
      </c>
    </row>
    <row r="392" spans="1:16">
      <c r="A392" s="19" t="s">
        <v>25</v>
      </c>
      <c r="B392" s="19" t="s">
        <v>44</v>
      </c>
      <c r="C392" s="19" t="s">
        <v>45</v>
      </c>
      <c r="D392" s="20">
        <v>43488</v>
      </c>
      <c r="E392" s="19">
        <v>67.287000000000006</v>
      </c>
      <c r="F392" s="19" t="s">
        <v>109</v>
      </c>
      <c r="G392" s="19">
        <v>6.96</v>
      </c>
      <c r="H392" s="19">
        <v>60.326999999999998</v>
      </c>
      <c r="I392">
        <f t="shared" si="48"/>
        <v>4.9800000000000004</v>
      </c>
      <c r="J392">
        <f t="shared" si="49"/>
        <v>6.62</v>
      </c>
      <c r="K392">
        <f t="shared" si="50"/>
        <v>60.667000000000002</v>
      </c>
      <c r="L392">
        <f t="shared" si="51"/>
        <v>62.307000000000002</v>
      </c>
      <c r="M392">
        <f t="shared" si="52"/>
        <v>1.6400000000000006</v>
      </c>
      <c r="N392">
        <f t="shared" si="53"/>
        <v>58.207000000000001</v>
      </c>
      <c r="O392">
        <f t="shared" si="54"/>
        <v>64.766999999999996</v>
      </c>
      <c r="P392" t="str">
        <f t="shared" si="55"/>
        <v/>
      </c>
    </row>
    <row r="393" spans="1:16">
      <c r="A393" s="19" t="s">
        <v>25</v>
      </c>
      <c r="B393" s="19" t="s">
        <v>44</v>
      </c>
      <c r="C393" s="19" t="s">
        <v>45</v>
      </c>
      <c r="D393" s="20">
        <v>43515</v>
      </c>
      <c r="E393" s="19">
        <v>67.287000000000006</v>
      </c>
      <c r="F393" s="19" t="s">
        <v>109</v>
      </c>
      <c r="G393" s="19">
        <v>6.92</v>
      </c>
      <c r="H393" s="19">
        <v>60.366999999999997</v>
      </c>
      <c r="I393">
        <f t="shared" si="48"/>
        <v>4.9800000000000004</v>
      </c>
      <c r="J393">
        <f t="shared" si="49"/>
        <v>6.62</v>
      </c>
      <c r="K393">
        <f t="shared" si="50"/>
        <v>60.667000000000002</v>
      </c>
      <c r="L393">
        <f t="shared" si="51"/>
        <v>62.307000000000002</v>
      </c>
      <c r="M393">
        <f t="shared" si="52"/>
        <v>1.6400000000000006</v>
      </c>
      <c r="N393">
        <f t="shared" si="53"/>
        <v>58.207000000000001</v>
      </c>
      <c r="O393">
        <f t="shared" si="54"/>
        <v>64.766999999999996</v>
      </c>
      <c r="P393" t="str">
        <f t="shared" si="55"/>
        <v/>
      </c>
    </row>
    <row r="394" spans="1:16">
      <c r="A394" s="19" t="s">
        <v>25</v>
      </c>
      <c r="B394" s="19" t="s">
        <v>44</v>
      </c>
      <c r="C394" s="19" t="s">
        <v>45</v>
      </c>
      <c r="D394" s="20">
        <v>43550</v>
      </c>
      <c r="E394" s="19">
        <v>67.287000000000006</v>
      </c>
      <c r="F394" s="19" t="s">
        <v>109</v>
      </c>
      <c r="G394" s="19">
        <v>6.96</v>
      </c>
      <c r="H394" s="19">
        <v>60.326999999999998</v>
      </c>
      <c r="I394">
        <f t="shared" si="48"/>
        <v>4.9800000000000004</v>
      </c>
      <c r="J394">
        <f t="shared" si="49"/>
        <v>6.62</v>
      </c>
      <c r="K394">
        <f t="shared" si="50"/>
        <v>60.667000000000002</v>
      </c>
      <c r="L394">
        <f t="shared" si="51"/>
        <v>62.307000000000002</v>
      </c>
      <c r="M394">
        <f t="shared" si="52"/>
        <v>1.6400000000000006</v>
      </c>
      <c r="N394">
        <f t="shared" si="53"/>
        <v>58.207000000000001</v>
      </c>
      <c r="O394">
        <f t="shared" si="54"/>
        <v>64.766999999999996</v>
      </c>
      <c r="P394" t="str">
        <f t="shared" si="55"/>
        <v/>
      </c>
    </row>
    <row r="395" spans="1:16">
      <c r="A395" s="19" t="s">
        <v>25</v>
      </c>
      <c r="B395" s="19" t="s">
        <v>44</v>
      </c>
      <c r="C395" s="19" t="s">
        <v>45</v>
      </c>
      <c r="D395" s="20">
        <v>43620</v>
      </c>
      <c r="E395" s="19">
        <v>67.287000000000006</v>
      </c>
      <c r="F395" s="19" t="s">
        <v>109</v>
      </c>
      <c r="G395" s="19">
        <v>6.91</v>
      </c>
      <c r="H395" s="19">
        <v>60.377000000000002</v>
      </c>
      <c r="I395">
        <f t="shared" si="48"/>
        <v>4.9800000000000004</v>
      </c>
      <c r="J395">
        <f t="shared" si="49"/>
        <v>6.62</v>
      </c>
      <c r="K395">
        <f t="shared" si="50"/>
        <v>60.667000000000002</v>
      </c>
      <c r="L395">
        <f t="shared" si="51"/>
        <v>62.307000000000002</v>
      </c>
      <c r="M395">
        <f t="shared" si="52"/>
        <v>1.6400000000000006</v>
      </c>
      <c r="N395">
        <f t="shared" si="53"/>
        <v>58.207000000000001</v>
      </c>
      <c r="O395">
        <f t="shared" si="54"/>
        <v>64.766999999999996</v>
      </c>
      <c r="P395" t="str">
        <f t="shared" si="55"/>
        <v/>
      </c>
    </row>
    <row r="396" spans="1:16">
      <c r="A396" s="19" t="s">
        <v>25</v>
      </c>
      <c r="B396" s="19" t="s">
        <v>44</v>
      </c>
      <c r="C396" s="19" t="s">
        <v>45</v>
      </c>
      <c r="D396" s="20">
        <v>43671</v>
      </c>
      <c r="E396" s="19">
        <v>67.287000000000006</v>
      </c>
      <c r="F396" s="19" t="s">
        <v>109</v>
      </c>
      <c r="G396" s="19">
        <v>7.17</v>
      </c>
      <c r="H396" s="19">
        <v>60.116999999999997</v>
      </c>
      <c r="I396">
        <f t="shared" si="48"/>
        <v>4.9800000000000004</v>
      </c>
      <c r="J396">
        <f t="shared" si="49"/>
        <v>6.62</v>
      </c>
      <c r="K396">
        <f t="shared" si="50"/>
        <v>60.667000000000002</v>
      </c>
      <c r="L396">
        <f t="shared" si="51"/>
        <v>62.307000000000002</v>
      </c>
      <c r="M396">
        <f t="shared" si="52"/>
        <v>1.6400000000000006</v>
      </c>
      <c r="N396">
        <f t="shared" si="53"/>
        <v>58.207000000000001</v>
      </c>
      <c r="O396">
        <f t="shared" si="54"/>
        <v>64.766999999999996</v>
      </c>
      <c r="P396" t="str">
        <f t="shared" si="55"/>
        <v/>
      </c>
    </row>
    <row r="397" spans="1:16">
      <c r="A397" s="19" t="s">
        <v>25</v>
      </c>
      <c r="B397" s="19" t="s">
        <v>44</v>
      </c>
      <c r="C397" s="19" t="s">
        <v>45</v>
      </c>
      <c r="D397" s="20">
        <v>43705</v>
      </c>
      <c r="E397" s="19">
        <v>67.287000000000006</v>
      </c>
      <c r="F397" s="19" t="s">
        <v>109</v>
      </c>
      <c r="G397" s="19">
        <v>7.27</v>
      </c>
      <c r="H397" s="19">
        <v>60.017000000000003</v>
      </c>
      <c r="I397">
        <f t="shared" si="48"/>
        <v>4.9800000000000004</v>
      </c>
      <c r="J397">
        <f t="shared" si="49"/>
        <v>6.62</v>
      </c>
      <c r="K397">
        <f t="shared" si="50"/>
        <v>60.667000000000002</v>
      </c>
      <c r="L397">
        <f t="shared" si="51"/>
        <v>62.307000000000002</v>
      </c>
      <c r="M397">
        <f t="shared" si="52"/>
        <v>1.6400000000000006</v>
      </c>
      <c r="N397">
        <f t="shared" si="53"/>
        <v>58.207000000000001</v>
      </c>
      <c r="O397">
        <f t="shared" si="54"/>
        <v>64.766999999999996</v>
      </c>
      <c r="P397" t="str">
        <f t="shared" si="55"/>
        <v/>
      </c>
    </row>
    <row r="398" spans="1:16">
      <c r="A398" s="19" t="s">
        <v>25</v>
      </c>
      <c r="B398" s="19" t="s">
        <v>44</v>
      </c>
      <c r="C398" s="19" t="s">
        <v>45</v>
      </c>
      <c r="D398" s="20">
        <v>43732</v>
      </c>
      <c r="E398" s="19">
        <v>67.287000000000006</v>
      </c>
      <c r="F398" s="19" t="s">
        <v>109</v>
      </c>
      <c r="G398" s="19">
        <v>7.38</v>
      </c>
      <c r="H398" s="19">
        <v>59.906999999999996</v>
      </c>
      <c r="I398">
        <f t="shared" si="48"/>
        <v>4.9800000000000004</v>
      </c>
      <c r="J398">
        <f t="shared" si="49"/>
        <v>6.62</v>
      </c>
      <c r="K398">
        <f t="shared" si="50"/>
        <v>60.667000000000002</v>
      </c>
      <c r="L398">
        <f t="shared" si="51"/>
        <v>62.307000000000002</v>
      </c>
      <c r="M398">
        <f t="shared" si="52"/>
        <v>1.6400000000000006</v>
      </c>
      <c r="N398">
        <f t="shared" si="53"/>
        <v>58.207000000000001</v>
      </c>
      <c r="O398">
        <f t="shared" si="54"/>
        <v>64.766999999999996</v>
      </c>
      <c r="P398" t="str">
        <f t="shared" si="55"/>
        <v/>
      </c>
    </row>
    <row r="399" spans="1:16">
      <c r="A399" s="19" t="s">
        <v>25</v>
      </c>
      <c r="B399" s="19" t="s">
        <v>44</v>
      </c>
      <c r="C399" s="19" t="s">
        <v>45</v>
      </c>
      <c r="D399" s="20">
        <v>43775</v>
      </c>
      <c r="E399" s="19">
        <v>67.287000000000006</v>
      </c>
      <c r="F399" s="19" t="s">
        <v>109</v>
      </c>
      <c r="G399" s="19">
        <v>7.16</v>
      </c>
      <c r="H399" s="19">
        <v>60.127000000000002</v>
      </c>
      <c r="I399">
        <f t="shared" si="48"/>
        <v>4.9800000000000004</v>
      </c>
      <c r="J399">
        <f t="shared" si="49"/>
        <v>6.62</v>
      </c>
      <c r="K399">
        <f t="shared" si="50"/>
        <v>60.667000000000002</v>
      </c>
      <c r="L399">
        <f t="shared" si="51"/>
        <v>62.307000000000002</v>
      </c>
      <c r="M399">
        <f t="shared" si="52"/>
        <v>1.6400000000000006</v>
      </c>
      <c r="N399">
        <f t="shared" si="53"/>
        <v>58.207000000000001</v>
      </c>
      <c r="O399">
        <f t="shared" si="54"/>
        <v>64.766999999999996</v>
      </c>
      <c r="P399" t="str">
        <f t="shared" si="55"/>
        <v/>
      </c>
    </row>
    <row r="400" spans="1:16">
      <c r="A400" s="19" t="s">
        <v>25</v>
      </c>
      <c r="B400" s="19" t="s">
        <v>44</v>
      </c>
      <c r="C400" s="19" t="s">
        <v>45</v>
      </c>
      <c r="D400" s="20">
        <v>43818</v>
      </c>
      <c r="E400" s="19">
        <v>67.287000000000006</v>
      </c>
      <c r="F400" s="19" t="s">
        <v>109</v>
      </c>
      <c r="G400" s="19">
        <v>6.13</v>
      </c>
      <c r="H400" s="19">
        <v>61.156999999999996</v>
      </c>
      <c r="I400">
        <f t="shared" si="48"/>
        <v>4.9800000000000004</v>
      </c>
      <c r="J400">
        <f t="shared" si="49"/>
        <v>6.62</v>
      </c>
      <c r="K400">
        <f t="shared" si="50"/>
        <v>60.667000000000002</v>
      </c>
      <c r="L400">
        <f t="shared" si="51"/>
        <v>62.307000000000002</v>
      </c>
      <c r="M400">
        <f t="shared" si="52"/>
        <v>1.6400000000000006</v>
      </c>
      <c r="N400">
        <f t="shared" si="53"/>
        <v>58.207000000000001</v>
      </c>
      <c r="O400">
        <f t="shared" si="54"/>
        <v>64.766999999999996</v>
      </c>
      <c r="P400" t="str">
        <f t="shared" si="55"/>
        <v/>
      </c>
    </row>
    <row r="401" spans="1:16">
      <c r="A401" s="19" t="s">
        <v>25</v>
      </c>
      <c r="B401" s="19" t="s">
        <v>44</v>
      </c>
      <c r="C401" s="19" t="s">
        <v>45</v>
      </c>
      <c r="D401" s="20">
        <v>43859</v>
      </c>
      <c r="E401" s="19">
        <v>67.287000000000006</v>
      </c>
      <c r="F401" s="19" t="s">
        <v>109</v>
      </c>
      <c r="G401" s="19">
        <v>5.42</v>
      </c>
      <c r="H401" s="19">
        <v>61.866999999999997</v>
      </c>
      <c r="I401">
        <f t="shared" si="48"/>
        <v>4.9800000000000004</v>
      </c>
      <c r="J401">
        <f t="shared" si="49"/>
        <v>6.62</v>
      </c>
      <c r="K401">
        <f t="shared" si="50"/>
        <v>60.667000000000002</v>
      </c>
      <c r="L401">
        <f t="shared" si="51"/>
        <v>62.307000000000002</v>
      </c>
      <c r="M401">
        <f t="shared" si="52"/>
        <v>1.6400000000000006</v>
      </c>
      <c r="N401">
        <f t="shared" si="53"/>
        <v>58.207000000000001</v>
      </c>
      <c r="O401">
        <f t="shared" si="54"/>
        <v>64.766999999999996</v>
      </c>
      <c r="P401" t="str">
        <f t="shared" si="55"/>
        <v/>
      </c>
    </row>
    <row r="402" spans="1:16">
      <c r="A402" s="19" t="s">
        <v>25</v>
      </c>
      <c r="B402" s="19" t="s">
        <v>44</v>
      </c>
      <c r="C402" s="19" t="s">
        <v>45</v>
      </c>
      <c r="D402" s="20">
        <v>44005</v>
      </c>
      <c r="E402" s="19">
        <v>67.287000000000006</v>
      </c>
      <c r="F402" s="19" t="s">
        <v>109</v>
      </c>
      <c r="G402" s="19">
        <v>5.8</v>
      </c>
      <c r="H402" s="19">
        <v>61.487000000000002</v>
      </c>
      <c r="I402">
        <f t="shared" si="48"/>
        <v>4.9800000000000004</v>
      </c>
      <c r="J402">
        <f t="shared" si="49"/>
        <v>6.62</v>
      </c>
      <c r="K402">
        <f t="shared" si="50"/>
        <v>60.667000000000002</v>
      </c>
      <c r="L402">
        <f t="shared" si="51"/>
        <v>62.307000000000002</v>
      </c>
      <c r="M402">
        <f t="shared" si="52"/>
        <v>1.6400000000000006</v>
      </c>
      <c r="N402">
        <f t="shared" si="53"/>
        <v>58.207000000000001</v>
      </c>
      <c r="O402">
        <f t="shared" si="54"/>
        <v>64.766999999999996</v>
      </c>
      <c r="P402" t="str">
        <f t="shared" si="55"/>
        <v/>
      </c>
    </row>
    <row r="403" spans="1:16">
      <c r="A403" s="19" t="s">
        <v>25</v>
      </c>
      <c r="B403" s="19" t="s">
        <v>44</v>
      </c>
      <c r="C403" s="19" t="s">
        <v>45</v>
      </c>
      <c r="D403" s="20">
        <v>44028</v>
      </c>
      <c r="E403" s="19">
        <v>67.287000000000006</v>
      </c>
      <c r="F403" s="19" t="s">
        <v>109</v>
      </c>
      <c r="G403" s="19">
        <v>5.98</v>
      </c>
      <c r="H403" s="19">
        <v>61.307000000000002</v>
      </c>
      <c r="I403">
        <f t="shared" si="48"/>
        <v>4.9800000000000004</v>
      </c>
      <c r="J403">
        <f t="shared" si="49"/>
        <v>6.62</v>
      </c>
      <c r="K403">
        <f t="shared" si="50"/>
        <v>60.667000000000002</v>
      </c>
      <c r="L403">
        <f t="shared" si="51"/>
        <v>62.307000000000002</v>
      </c>
      <c r="M403">
        <f t="shared" si="52"/>
        <v>1.6400000000000006</v>
      </c>
      <c r="N403">
        <f t="shared" si="53"/>
        <v>58.207000000000001</v>
      </c>
      <c r="O403">
        <f t="shared" si="54"/>
        <v>64.766999999999996</v>
      </c>
      <c r="P403" t="str">
        <f t="shared" si="55"/>
        <v/>
      </c>
    </row>
    <row r="404" spans="1:16">
      <c r="A404" s="19" t="s">
        <v>25</v>
      </c>
      <c r="B404" s="19" t="s">
        <v>44</v>
      </c>
      <c r="C404" s="19" t="s">
        <v>45</v>
      </c>
      <c r="D404" s="20">
        <v>44068</v>
      </c>
      <c r="E404" s="19">
        <v>67.287000000000006</v>
      </c>
      <c r="F404" s="19" t="s">
        <v>109</v>
      </c>
      <c r="G404" s="19">
        <v>6.16</v>
      </c>
      <c r="H404" s="19">
        <v>61.127000000000002</v>
      </c>
      <c r="I404">
        <f t="shared" si="48"/>
        <v>4.9800000000000004</v>
      </c>
      <c r="J404">
        <f t="shared" si="49"/>
        <v>6.62</v>
      </c>
      <c r="K404">
        <f t="shared" si="50"/>
        <v>60.667000000000002</v>
      </c>
      <c r="L404">
        <f t="shared" si="51"/>
        <v>62.307000000000002</v>
      </c>
      <c r="M404">
        <f t="shared" si="52"/>
        <v>1.6400000000000006</v>
      </c>
      <c r="N404">
        <f t="shared" si="53"/>
        <v>58.207000000000001</v>
      </c>
      <c r="O404">
        <f t="shared" si="54"/>
        <v>64.766999999999996</v>
      </c>
      <c r="P404" t="str">
        <f t="shared" si="55"/>
        <v/>
      </c>
    </row>
    <row r="405" spans="1:16">
      <c r="A405" s="19" t="s">
        <v>25</v>
      </c>
      <c r="B405" s="19" t="s">
        <v>44</v>
      </c>
      <c r="C405" s="19" t="s">
        <v>45</v>
      </c>
      <c r="D405" s="20">
        <v>44099</v>
      </c>
      <c r="E405" s="19">
        <v>67.287000000000006</v>
      </c>
      <c r="F405" s="19" t="s">
        <v>109</v>
      </c>
      <c r="G405" s="19">
        <v>6.35</v>
      </c>
      <c r="H405" s="19">
        <v>60.936999999999998</v>
      </c>
      <c r="I405">
        <f t="shared" si="48"/>
        <v>4.9800000000000004</v>
      </c>
      <c r="J405">
        <f t="shared" si="49"/>
        <v>6.62</v>
      </c>
      <c r="K405">
        <f t="shared" si="50"/>
        <v>60.667000000000002</v>
      </c>
      <c r="L405">
        <f t="shared" si="51"/>
        <v>62.307000000000002</v>
      </c>
      <c r="M405">
        <f t="shared" si="52"/>
        <v>1.6400000000000006</v>
      </c>
      <c r="N405">
        <f t="shared" si="53"/>
        <v>58.207000000000001</v>
      </c>
      <c r="O405">
        <f t="shared" si="54"/>
        <v>64.766999999999996</v>
      </c>
      <c r="P405" t="str">
        <f t="shared" si="55"/>
        <v/>
      </c>
    </row>
    <row r="406" spans="1:16">
      <c r="A406" s="19" t="s">
        <v>25</v>
      </c>
      <c r="B406" s="19" t="s">
        <v>44</v>
      </c>
      <c r="C406" s="19" t="s">
        <v>45</v>
      </c>
      <c r="D406" s="20">
        <v>44131</v>
      </c>
      <c r="E406" s="19">
        <v>67.287000000000006</v>
      </c>
      <c r="F406" s="19" t="s">
        <v>109</v>
      </c>
      <c r="G406" s="19">
        <v>6.35</v>
      </c>
      <c r="H406" s="19">
        <v>60.936999999999998</v>
      </c>
      <c r="I406">
        <f t="shared" si="48"/>
        <v>4.9800000000000004</v>
      </c>
      <c r="J406">
        <f t="shared" si="49"/>
        <v>6.62</v>
      </c>
      <c r="K406">
        <f t="shared" si="50"/>
        <v>60.667000000000002</v>
      </c>
      <c r="L406">
        <f t="shared" si="51"/>
        <v>62.307000000000002</v>
      </c>
      <c r="M406">
        <f t="shared" si="52"/>
        <v>1.6400000000000006</v>
      </c>
      <c r="N406">
        <f t="shared" si="53"/>
        <v>58.207000000000001</v>
      </c>
      <c r="O406">
        <f t="shared" si="54"/>
        <v>64.766999999999996</v>
      </c>
      <c r="P406" t="str">
        <f t="shared" si="55"/>
        <v/>
      </c>
    </row>
    <row r="407" spans="1:16">
      <c r="A407" s="19" t="s">
        <v>25</v>
      </c>
      <c r="B407" s="19" t="s">
        <v>44</v>
      </c>
      <c r="C407" s="19" t="s">
        <v>45</v>
      </c>
      <c r="D407" s="20">
        <v>44187</v>
      </c>
      <c r="E407" s="19">
        <v>67.287000000000006</v>
      </c>
      <c r="F407" s="19" t="s">
        <v>109</v>
      </c>
      <c r="G407" s="19">
        <v>6.1</v>
      </c>
      <c r="H407" s="19">
        <v>61.186999999999998</v>
      </c>
      <c r="I407">
        <f t="shared" si="48"/>
        <v>4.9800000000000004</v>
      </c>
      <c r="J407">
        <f t="shared" si="49"/>
        <v>6.62</v>
      </c>
      <c r="K407">
        <f t="shared" si="50"/>
        <v>60.667000000000002</v>
      </c>
      <c r="L407">
        <f t="shared" si="51"/>
        <v>62.307000000000002</v>
      </c>
      <c r="M407">
        <f t="shared" si="52"/>
        <v>1.6400000000000006</v>
      </c>
      <c r="N407">
        <f t="shared" si="53"/>
        <v>58.207000000000001</v>
      </c>
      <c r="O407">
        <f t="shared" si="54"/>
        <v>64.766999999999996</v>
      </c>
      <c r="P407" t="str">
        <f t="shared" si="55"/>
        <v/>
      </c>
    </row>
    <row r="408" spans="1:16">
      <c r="A408" s="19" t="s">
        <v>25</v>
      </c>
      <c r="B408" s="19" t="s">
        <v>44</v>
      </c>
      <c r="C408" s="19" t="s">
        <v>45</v>
      </c>
      <c r="D408" s="20">
        <v>44223</v>
      </c>
      <c r="E408" s="19">
        <v>67.287000000000006</v>
      </c>
      <c r="F408" s="19" t="s">
        <v>109</v>
      </c>
      <c r="G408" s="19">
        <v>4.9800000000000004</v>
      </c>
      <c r="H408" s="19">
        <v>62.307000000000002</v>
      </c>
      <c r="I408">
        <f t="shared" si="48"/>
        <v>4.9800000000000004</v>
      </c>
      <c r="J408">
        <f t="shared" si="49"/>
        <v>6.62</v>
      </c>
      <c r="K408">
        <f t="shared" si="50"/>
        <v>60.667000000000002</v>
      </c>
      <c r="L408">
        <f t="shared" si="51"/>
        <v>62.307000000000002</v>
      </c>
      <c r="M408">
        <f t="shared" si="52"/>
        <v>1.6400000000000006</v>
      </c>
      <c r="N408">
        <f t="shared" si="53"/>
        <v>58.207000000000001</v>
      </c>
      <c r="O408">
        <f t="shared" si="54"/>
        <v>64.766999999999996</v>
      </c>
      <c r="P408" t="str">
        <f t="shared" si="55"/>
        <v/>
      </c>
    </row>
    <row r="409" spans="1:16">
      <c r="A409" s="19" t="s">
        <v>25</v>
      </c>
      <c r="B409" s="19" t="s">
        <v>44</v>
      </c>
      <c r="C409" s="19" t="s">
        <v>45</v>
      </c>
      <c r="D409" s="20">
        <v>44250</v>
      </c>
      <c r="E409" s="19">
        <v>67.287000000000006</v>
      </c>
      <c r="F409" s="19" t="s">
        <v>109</v>
      </c>
      <c r="G409" s="19">
        <v>4.76</v>
      </c>
      <c r="H409" s="19">
        <v>62.527000000000001</v>
      </c>
      <c r="I409">
        <f t="shared" si="48"/>
        <v>4.9800000000000004</v>
      </c>
      <c r="J409">
        <f t="shared" si="49"/>
        <v>6.62</v>
      </c>
      <c r="K409">
        <f t="shared" si="50"/>
        <v>60.667000000000002</v>
      </c>
      <c r="L409">
        <f t="shared" si="51"/>
        <v>62.307000000000002</v>
      </c>
      <c r="M409">
        <f t="shared" si="52"/>
        <v>1.6400000000000006</v>
      </c>
      <c r="N409">
        <f t="shared" si="53"/>
        <v>58.207000000000001</v>
      </c>
      <c r="O409">
        <f t="shared" si="54"/>
        <v>64.766999999999996</v>
      </c>
      <c r="P409" t="str">
        <f t="shared" si="55"/>
        <v/>
      </c>
    </row>
    <row r="410" spans="1:16">
      <c r="A410" s="19" t="s">
        <v>25</v>
      </c>
      <c r="B410" s="19" t="s">
        <v>48</v>
      </c>
      <c r="C410" s="19" t="s">
        <v>49</v>
      </c>
      <c r="D410" s="20">
        <v>39478</v>
      </c>
      <c r="E410" s="19">
        <v>68.078999999999994</v>
      </c>
      <c r="F410" s="19" t="s">
        <v>109</v>
      </c>
      <c r="G410" s="19">
        <v>9.6</v>
      </c>
      <c r="H410" s="19">
        <v>58.478999999999999</v>
      </c>
      <c r="I410">
        <f t="shared" si="48"/>
        <v>7.8125</v>
      </c>
      <c r="J410">
        <f t="shared" si="49"/>
        <v>8.94</v>
      </c>
      <c r="K410">
        <f t="shared" si="50"/>
        <v>59.139000000000003</v>
      </c>
      <c r="L410">
        <f t="shared" si="51"/>
        <v>60.266500000000001</v>
      </c>
      <c r="M410">
        <f t="shared" si="52"/>
        <v>1.1274999999999977</v>
      </c>
      <c r="N410">
        <f t="shared" si="53"/>
        <v>57.447750000000006</v>
      </c>
      <c r="O410">
        <f t="shared" si="54"/>
        <v>61.957749999999997</v>
      </c>
      <c r="P410" t="str">
        <f t="shared" si="55"/>
        <v/>
      </c>
    </row>
    <row r="411" spans="1:16">
      <c r="A411" s="19" t="s">
        <v>25</v>
      </c>
      <c r="B411" s="19" t="s">
        <v>48</v>
      </c>
      <c r="C411" s="19" t="s">
        <v>49</v>
      </c>
      <c r="D411" s="20">
        <v>39506</v>
      </c>
      <c r="E411" s="19">
        <v>68.078999999999994</v>
      </c>
      <c r="F411" s="19" t="s">
        <v>109</v>
      </c>
      <c r="G411" s="19">
        <v>9.65</v>
      </c>
      <c r="H411" s="19">
        <v>58.429000000000002</v>
      </c>
      <c r="I411">
        <f t="shared" si="48"/>
        <v>7.8125</v>
      </c>
      <c r="J411">
        <f t="shared" si="49"/>
        <v>8.94</v>
      </c>
      <c r="K411">
        <f t="shared" si="50"/>
        <v>59.139000000000003</v>
      </c>
      <c r="L411">
        <f t="shared" si="51"/>
        <v>60.266500000000001</v>
      </c>
      <c r="M411">
        <f t="shared" si="52"/>
        <v>1.1274999999999977</v>
      </c>
      <c r="N411">
        <f t="shared" si="53"/>
        <v>57.447750000000006</v>
      </c>
      <c r="O411">
        <f t="shared" si="54"/>
        <v>61.957749999999997</v>
      </c>
      <c r="P411" t="str">
        <f t="shared" si="55"/>
        <v/>
      </c>
    </row>
    <row r="412" spans="1:16">
      <c r="A412" s="19" t="s">
        <v>25</v>
      </c>
      <c r="B412" s="19" t="s">
        <v>48</v>
      </c>
      <c r="C412" s="19" t="s">
        <v>49</v>
      </c>
      <c r="D412" s="20">
        <v>39534</v>
      </c>
      <c r="E412" s="19">
        <v>68.078999999999994</v>
      </c>
      <c r="F412" s="19" t="s">
        <v>109</v>
      </c>
      <c r="G412" s="19">
        <v>9.6</v>
      </c>
      <c r="H412" s="19">
        <v>58.478999999999999</v>
      </c>
      <c r="I412">
        <f t="shared" si="48"/>
        <v>7.8125</v>
      </c>
      <c r="J412">
        <f t="shared" si="49"/>
        <v>8.94</v>
      </c>
      <c r="K412">
        <f t="shared" si="50"/>
        <v>59.139000000000003</v>
      </c>
      <c r="L412">
        <f t="shared" si="51"/>
        <v>60.266500000000001</v>
      </c>
      <c r="M412">
        <f t="shared" si="52"/>
        <v>1.1274999999999977</v>
      </c>
      <c r="N412">
        <f t="shared" si="53"/>
        <v>57.447750000000006</v>
      </c>
      <c r="O412">
        <f t="shared" si="54"/>
        <v>61.957749999999997</v>
      </c>
      <c r="P412" t="str">
        <f t="shared" si="55"/>
        <v/>
      </c>
    </row>
    <row r="413" spans="1:16">
      <c r="A413" s="19" t="s">
        <v>25</v>
      </c>
      <c r="B413" s="19" t="s">
        <v>48</v>
      </c>
      <c r="C413" s="19" t="s">
        <v>49</v>
      </c>
      <c r="D413" s="20">
        <v>39562</v>
      </c>
      <c r="E413" s="19">
        <v>68.078999999999994</v>
      </c>
      <c r="F413" s="19" t="s">
        <v>109</v>
      </c>
      <c r="G413" s="19">
        <v>9.85</v>
      </c>
      <c r="H413" s="19">
        <v>58.228999999999999</v>
      </c>
      <c r="I413">
        <f t="shared" si="48"/>
        <v>7.8125</v>
      </c>
      <c r="J413">
        <f t="shared" si="49"/>
        <v>8.94</v>
      </c>
      <c r="K413">
        <f t="shared" si="50"/>
        <v>59.139000000000003</v>
      </c>
      <c r="L413">
        <f t="shared" si="51"/>
        <v>60.266500000000001</v>
      </c>
      <c r="M413">
        <f t="shared" si="52"/>
        <v>1.1274999999999977</v>
      </c>
      <c r="N413">
        <f t="shared" si="53"/>
        <v>57.447750000000006</v>
      </c>
      <c r="O413">
        <f t="shared" si="54"/>
        <v>61.957749999999997</v>
      </c>
      <c r="P413" t="str">
        <f t="shared" si="55"/>
        <v/>
      </c>
    </row>
    <row r="414" spans="1:16">
      <c r="A414" s="19" t="s">
        <v>25</v>
      </c>
      <c r="B414" s="19" t="s">
        <v>48</v>
      </c>
      <c r="C414" s="19" t="s">
        <v>49</v>
      </c>
      <c r="D414" s="20">
        <v>39591</v>
      </c>
      <c r="E414" s="19">
        <v>68.078999999999994</v>
      </c>
      <c r="F414" s="19" t="s">
        <v>109</v>
      </c>
      <c r="G414" s="19">
        <v>9.5500000000000007</v>
      </c>
      <c r="H414" s="19">
        <v>58.529000000000003</v>
      </c>
      <c r="I414">
        <f t="shared" si="48"/>
        <v>7.8125</v>
      </c>
      <c r="J414">
        <f t="shared" si="49"/>
        <v>8.94</v>
      </c>
      <c r="K414">
        <f t="shared" si="50"/>
        <v>59.139000000000003</v>
      </c>
      <c r="L414">
        <f t="shared" si="51"/>
        <v>60.266500000000001</v>
      </c>
      <c r="M414">
        <f t="shared" si="52"/>
        <v>1.1274999999999977</v>
      </c>
      <c r="N414">
        <f t="shared" si="53"/>
        <v>57.447750000000006</v>
      </c>
      <c r="O414">
        <f t="shared" si="54"/>
        <v>61.957749999999997</v>
      </c>
      <c r="P414" t="str">
        <f t="shared" si="55"/>
        <v/>
      </c>
    </row>
    <row r="415" spans="1:16">
      <c r="A415" s="19" t="s">
        <v>25</v>
      </c>
      <c r="B415" s="19" t="s">
        <v>48</v>
      </c>
      <c r="C415" s="19" t="s">
        <v>49</v>
      </c>
      <c r="D415" s="20">
        <v>39625</v>
      </c>
      <c r="E415" s="19">
        <v>68.078999999999994</v>
      </c>
      <c r="F415" s="19" t="s">
        <v>109</v>
      </c>
      <c r="G415" s="19">
        <v>9.8000000000000007</v>
      </c>
      <c r="H415" s="19">
        <v>58.279000000000003</v>
      </c>
      <c r="I415">
        <f t="shared" si="48"/>
        <v>7.8125</v>
      </c>
      <c r="J415">
        <f t="shared" si="49"/>
        <v>8.94</v>
      </c>
      <c r="K415">
        <f t="shared" si="50"/>
        <v>59.139000000000003</v>
      </c>
      <c r="L415">
        <f t="shared" si="51"/>
        <v>60.266500000000001</v>
      </c>
      <c r="M415">
        <f t="shared" si="52"/>
        <v>1.1274999999999977</v>
      </c>
      <c r="N415">
        <f t="shared" si="53"/>
        <v>57.447750000000006</v>
      </c>
      <c r="O415">
        <f t="shared" si="54"/>
        <v>61.957749999999997</v>
      </c>
      <c r="P415" t="str">
        <f t="shared" si="55"/>
        <v/>
      </c>
    </row>
    <row r="416" spans="1:16">
      <c r="A416" s="19" t="s">
        <v>25</v>
      </c>
      <c r="B416" s="19" t="s">
        <v>48</v>
      </c>
      <c r="C416" s="19" t="s">
        <v>49</v>
      </c>
      <c r="D416" s="20">
        <v>39653</v>
      </c>
      <c r="E416" s="19">
        <v>68.078999999999994</v>
      </c>
      <c r="F416" s="19" t="s">
        <v>109</v>
      </c>
      <c r="G416" s="19">
        <v>10.24</v>
      </c>
      <c r="H416" s="19">
        <v>57.838999999999999</v>
      </c>
      <c r="I416">
        <f t="shared" si="48"/>
        <v>7.8125</v>
      </c>
      <c r="J416">
        <f t="shared" si="49"/>
        <v>8.94</v>
      </c>
      <c r="K416">
        <f t="shared" si="50"/>
        <v>59.139000000000003</v>
      </c>
      <c r="L416">
        <f t="shared" si="51"/>
        <v>60.266500000000001</v>
      </c>
      <c r="M416">
        <f t="shared" si="52"/>
        <v>1.1274999999999977</v>
      </c>
      <c r="N416">
        <f t="shared" si="53"/>
        <v>57.447750000000006</v>
      </c>
      <c r="O416">
        <f t="shared" si="54"/>
        <v>61.957749999999997</v>
      </c>
      <c r="P416" t="str">
        <f t="shared" si="55"/>
        <v/>
      </c>
    </row>
    <row r="417" spans="1:16">
      <c r="A417" s="19" t="s">
        <v>25</v>
      </c>
      <c r="B417" s="19" t="s">
        <v>48</v>
      </c>
      <c r="C417" s="19" t="s">
        <v>49</v>
      </c>
      <c r="D417" s="20">
        <v>39688</v>
      </c>
      <c r="E417" s="19">
        <v>68.078999999999994</v>
      </c>
      <c r="F417" s="19" t="s">
        <v>109</v>
      </c>
      <c r="G417" s="19">
        <v>10</v>
      </c>
      <c r="H417" s="19">
        <v>58.079000000000001</v>
      </c>
      <c r="I417">
        <f t="shared" si="48"/>
        <v>7.8125</v>
      </c>
      <c r="J417">
        <f t="shared" si="49"/>
        <v>8.94</v>
      </c>
      <c r="K417">
        <f t="shared" si="50"/>
        <v>59.139000000000003</v>
      </c>
      <c r="L417">
        <f t="shared" si="51"/>
        <v>60.266500000000001</v>
      </c>
      <c r="M417">
        <f t="shared" si="52"/>
        <v>1.1274999999999977</v>
      </c>
      <c r="N417">
        <f t="shared" si="53"/>
        <v>57.447750000000006</v>
      </c>
      <c r="O417">
        <f t="shared" si="54"/>
        <v>61.957749999999997</v>
      </c>
      <c r="P417" t="str">
        <f t="shared" si="55"/>
        <v/>
      </c>
    </row>
    <row r="418" spans="1:16">
      <c r="A418" s="19" t="s">
        <v>25</v>
      </c>
      <c r="B418" s="19" t="s">
        <v>48</v>
      </c>
      <c r="C418" s="19" t="s">
        <v>49</v>
      </c>
      <c r="D418" s="20">
        <v>39716</v>
      </c>
      <c r="E418" s="19">
        <v>68.078999999999994</v>
      </c>
      <c r="F418" s="19" t="s">
        <v>109</v>
      </c>
      <c r="G418" s="19">
        <v>10.119999999999999</v>
      </c>
      <c r="H418" s="19">
        <v>57.959000000000003</v>
      </c>
      <c r="I418">
        <f t="shared" si="48"/>
        <v>7.8125</v>
      </c>
      <c r="J418">
        <f t="shared" si="49"/>
        <v>8.94</v>
      </c>
      <c r="K418">
        <f t="shared" si="50"/>
        <v>59.139000000000003</v>
      </c>
      <c r="L418">
        <f t="shared" si="51"/>
        <v>60.266500000000001</v>
      </c>
      <c r="M418">
        <f t="shared" si="52"/>
        <v>1.1274999999999977</v>
      </c>
      <c r="N418">
        <f t="shared" si="53"/>
        <v>57.447750000000006</v>
      </c>
      <c r="O418">
        <f t="shared" si="54"/>
        <v>61.957749999999997</v>
      </c>
      <c r="P418" t="str">
        <f t="shared" si="55"/>
        <v/>
      </c>
    </row>
    <row r="419" spans="1:16">
      <c r="A419" s="19" t="s">
        <v>25</v>
      </c>
      <c r="B419" s="19" t="s">
        <v>48</v>
      </c>
      <c r="C419" s="19" t="s">
        <v>49</v>
      </c>
      <c r="D419" s="20">
        <v>39742</v>
      </c>
      <c r="E419" s="19">
        <v>68.078999999999994</v>
      </c>
      <c r="F419" s="19" t="s">
        <v>109</v>
      </c>
      <c r="G419" s="19">
        <v>9.77</v>
      </c>
      <c r="H419" s="19">
        <v>58.308999999999997</v>
      </c>
      <c r="I419">
        <f t="shared" si="48"/>
        <v>7.8125</v>
      </c>
      <c r="J419">
        <f t="shared" si="49"/>
        <v>8.94</v>
      </c>
      <c r="K419">
        <f t="shared" si="50"/>
        <v>59.139000000000003</v>
      </c>
      <c r="L419">
        <f t="shared" si="51"/>
        <v>60.266500000000001</v>
      </c>
      <c r="M419">
        <f t="shared" si="52"/>
        <v>1.1274999999999977</v>
      </c>
      <c r="N419">
        <f t="shared" si="53"/>
        <v>57.447750000000006</v>
      </c>
      <c r="O419">
        <f t="shared" si="54"/>
        <v>61.957749999999997</v>
      </c>
      <c r="P419" t="str">
        <f t="shared" si="55"/>
        <v/>
      </c>
    </row>
    <row r="420" spans="1:16">
      <c r="A420" s="19" t="s">
        <v>25</v>
      </c>
      <c r="B420" s="19" t="s">
        <v>48</v>
      </c>
      <c r="C420" s="19" t="s">
        <v>49</v>
      </c>
      <c r="D420" s="20">
        <v>39783</v>
      </c>
      <c r="E420" s="19">
        <v>68.078999999999994</v>
      </c>
      <c r="F420" s="19" t="s">
        <v>109</v>
      </c>
      <c r="G420" s="19">
        <v>9.3000000000000007</v>
      </c>
      <c r="H420" s="19">
        <v>58.779000000000003</v>
      </c>
      <c r="I420">
        <f t="shared" si="48"/>
        <v>7.8125</v>
      </c>
      <c r="J420">
        <f t="shared" si="49"/>
        <v>8.94</v>
      </c>
      <c r="K420">
        <f t="shared" si="50"/>
        <v>59.139000000000003</v>
      </c>
      <c r="L420">
        <f t="shared" si="51"/>
        <v>60.266500000000001</v>
      </c>
      <c r="M420">
        <f t="shared" si="52"/>
        <v>1.1274999999999977</v>
      </c>
      <c r="N420">
        <f t="shared" si="53"/>
        <v>57.447750000000006</v>
      </c>
      <c r="O420">
        <f t="shared" si="54"/>
        <v>61.957749999999997</v>
      </c>
      <c r="P420" t="str">
        <f t="shared" si="55"/>
        <v/>
      </c>
    </row>
    <row r="421" spans="1:16">
      <c r="A421" s="19" t="s">
        <v>25</v>
      </c>
      <c r="B421" s="19" t="s">
        <v>48</v>
      </c>
      <c r="C421" s="19" t="s">
        <v>49</v>
      </c>
      <c r="D421" s="20">
        <v>39842</v>
      </c>
      <c r="E421" s="19">
        <v>68.078999999999994</v>
      </c>
      <c r="F421" s="19" t="s">
        <v>109</v>
      </c>
      <c r="G421" s="19">
        <v>9.49</v>
      </c>
      <c r="H421" s="19">
        <v>58.588999999999999</v>
      </c>
      <c r="I421">
        <f t="shared" si="48"/>
        <v>7.8125</v>
      </c>
      <c r="J421">
        <f t="shared" si="49"/>
        <v>8.94</v>
      </c>
      <c r="K421">
        <f t="shared" si="50"/>
        <v>59.139000000000003</v>
      </c>
      <c r="L421">
        <f t="shared" si="51"/>
        <v>60.266500000000001</v>
      </c>
      <c r="M421">
        <f t="shared" si="52"/>
        <v>1.1274999999999977</v>
      </c>
      <c r="N421">
        <f t="shared" si="53"/>
        <v>57.447750000000006</v>
      </c>
      <c r="O421">
        <f t="shared" si="54"/>
        <v>61.957749999999997</v>
      </c>
      <c r="P421" t="str">
        <f t="shared" si="55"/>
        <v/>
      </c>
    </row>
    <row r="422" spans="1:16">
      <c r="A422" s="19" t="s">
        <v>25</v>
      </c>
      <c r="B422" s="19" t="s">
        <v>48</v>
      </c>
      <c r="C422" s="19" t="s">
        <v>49</v>
      </c>
      <c r="D422" s="20">
        <v>39864</v>
      </c>
      <c r="E422" s="19">
        <v>68.078999999999994</v>
      </c>
      <c r="F422" s="19" t="s">
        <v>109</v>
      </c>
      <c r="G422" s="19">
        <v>9.06</v>
      </c>
      <c r="H422" s="19">
        <v>59.018999999999998</v>
      </c>
      <c r="I422">
        <f t="shared" si="48"/>
        <v>7.8125</v>
      </c>
      <c r="J422">
        <f t="shared" si="49"/>
        <v>8.94</v>
      </c>
      <c r="K422">
        <f t="shared" si="50"/>
        <v>59.139000000000003</v>
      </c>
      <c r="L422">
        <f t="shared" si="51"/>
        <v>60.266500000000001</v>
      </c>
      <c r="M422">
        <f t="shared" si="52"/>
        <v>1.1274999999999977</v>
      </c>
      <c r="N422">
        <f t="shared" si="53"/>
        <v>57.447750000000006</v>
      </c>
      <c r="O422">
        <f t="shared" si="54"/>
        <v>61.957749999999997</v>
      </c>
      <c r="P422" t="str">
        <f t="shared" si="55"/>
        <v/>
      </c>
    </row>
    <row r="423" spans="1:16">
      <c r="A423" s="19" t="s">
        <v>25</v>
      </c>
      <c r="B423" s="19" t="s">
        <v>48</v>
      </c>
      <c r="C423" s="19" t="s">
        <v>49</v>
      </c>
      <c r="D423" s="20">
        <v>39898</v>
      </c>
      <c r="E423" s="19">
        <v>68.078999999999994</v>
      </c>
      <c r="F423" s="19" t="s">
        <v>109</v>
      </c>
      <c r="G423" s="19">
        <v>9.1</v>
      </c>
      <c r="H423" s="19">
        <v>58.978999999999999</v>
      </c>
      <c r="I423">
        <f t="shared" si="48"/>
        <v>7.8125</v>
      </c>
      <c r="J423">
        <f t="shared" si="49"/>
        <v>8.94</v>
      </c>
      <c r="K423">
        <f t="shared" si="50"/>
        <v>59.139000000000003</v>
      </c>
      <c r="L423">
        <f t="shared" si="51"/>
        <v>60.266500000000001</v>
      </c>
      <c r="M423">
        <f t="shared" si="52"/>
        <v>1.1274999999999977</v>
      </c>
      <c r="N423">
        <f t="shared" si="53"/>
        <v>57.447750000000006</v>
      </c>
      <c r="O423">
        <f t="shared" si="54"/>
        <v>61.957749999999997</v>
      </c>
      <c r="P423" t="str">
        <f t="shared" si="55"/>
        <v/>
      </c>
    </row>
    <row r="424" spans="1:16">
      <c r="A424" s="19" t="s">
        <v>25</v>
      </c>
      <c r="B424" s="19" t="s">
        <v>48</v>
      </c>
      <c r="C424" s="19" t="s">
        <v>49</v>
      </c>
      <c r="D424" s="20">
        <v>39926</v>
      </c>
      <c r="E424" s="19">
        <v>68.078999999999994</v>
      </c>
      <c r="F424" s="19" t="s">
        <v>109</v>
      </c>
      <c r="G424" s="19">
        <v>8.6199999999999992</v>
      </c>
      <c r="H424" s="19">
        <v>59.459000000000003</v>
      </c>
      <c r="I424">
        <f t="shared" si="48"/>
        <v>7.8125</v>
      </c>
      <c r="J424">
        <f t="shared" si="49"/>
        <v>8.94</v>
      </c>
      <c r="K424">
        <f t="shared" si="50"/>
        <v>59.139000000000003</v>
      </c>
      <c r="L424">
        <f t="shared" si="51"/>
        <v>60.266500000000001</v>
      </c>
      <c r="M424">
        <f t="shared" si="52"/>
        <v>1.1274999999999977</v>
      </c>
      <c r="N424">
        <f t="shared" si="53"/>
        <v>57.447750000000006</v>
      </c>
      <c r="O424">
        <f t="shared" si="54"/>
        <v>61.957749999999997</v>
      </c>
      <c r="P424" t="str">
        <f t="shared" si="55"/>
        <v/>
      </c>
    </row>
    <row r="425" spans="1:16">
      <c r="A425" s="19" t="s">
        <v>25</v>
      </c>
      <c r="B425" s="19" t="s">
        <v>48</v>
      </c>
      <c r="C425" s="19" t="s">
        <v>49</v>
      </c>
      <c r="D425" s="20">
        <v>39958</v>
      </c>
      <c r="E425" s="19">
        <v>68.078999999999994</v>
      </c>
      <c r="F425" s="19" t="s">
        <v>109</v>
      </c>
      <c r="G425" s="19">
        <v>8.84</v>
      </c>
      <c r="H425" s="19">
        <v>59.238999999999997</v>
      </c>
      <c r="I425">
        <f t="shared" si="48"/>
        <v>7.8125</v>
      </c>
      <c r="J425">
        <f t="shared" si="49"/>
        <v>8.94</v>
      </c>
      <c r="K425">
        <f t="shared" si="50"/>
        <v>59.139000000000003</v>
      </c>
      <c r="L425">
        <f t="shared" si="51"/>
        <v>60.266500000000001</v>
      </c>
      <c r="M425">
        <f t="shared" si="52"/>
        <v>1.1274999999999977</v>
      </c>
      <c r="N425">
        <f t="shared" si="53"/>
        <v>57.447750000000006</v>
      </c>
      <c r="O425">
        <f t="shared" si="54"/>
        <v>61.957749999999997</v>
      </c>
      <c r="P425" t="str">
        <f t="shared" si="55"/>
        <v/>
      </c>
    </row>
    <row r="426" spans="1:16">
      <c r="A426" s="19" t="s">
        <v>25</v>
      </c>
      <c r="B426" s="19" t="s">
        <v>48</v>
      </c>
      <c r="C426" s="19" t="s">
        <v>49</v>
      </c>
      <c r="D426" s="20">
        <v>39993</v>
      </c>
      <c r="E426" s="19">
        <v>68.078999999999994</v>
      </c>
      <c r="F426" s="19" t="s">
        <v>109</v>
      </c>
      <c r="G426" s="19">
        <v>8.75</v>
      </c>
      <c r="H426" s="19">
        <v>59.329000000000001</v>
      </c>
      <c r="I426">
        <f t="shared" si="48"/>
        <v>7.8125</v>
      </c>
      <c r="J426">
        <f t="shared" si="49"/>
        <v>8.94</v>
      </c>
      <c r="K426">
        <f t="shared" si="50"/>
        <v>59.139000000000003</v>
      </c>
      <c r="L426">
        <f t="shared" si="51"/>
        <v>60.266500000000001</v>
      </c>
      <c r="M426">
        <f t="shared" si="52"/>
        <v>1.1274999999999977</v>
      </c>
      <c r="N426">
        <f t="shared" si="53"/>
        <v>57.447750000000006</v>
      </c>
      <c r="O426">
        <f t="shared" si="54"/>
        <v>61.957749999999997</v>
      </c>
      <c r="P426" t="str">
        <f t="shared" si="55"/>
        <v/>
      </c>
    </row>
    <row r="427" spans="1:16">
      <c r="A427" s="19" t="s">
        <v>25</v>
      </c>
      <c r="B427" s="19" t="s">
        <v>48</v>
      </c>
      <c r="C427" s="19" t="s">
        <v>49</v>
      </c>
      <c r="D427" s="20">
        <v>40084</v>
      </c>
      <c r="E427" s="19">
        <v>68.078999999999994</v>
      </c>
      <c r="F427" s="19" t="s">
        <v>109</v>
      </c>
      <c r="G427" s="19">
        <v>8.44</v>
      </c>
      <c r="H427" s="19">
        <v>59.639000000000003</v>
      </c>
      <c r="I427">
        <f t="shared" si="48"/>
        <v>7.8125</v>
      </c>
      <c r="J427">
        <f t="shared" si="49"/>
        <v>8.94</v>
      </c>
      <c r="K427">
        <f t="shared" si="50"/>
        <v>59.139000000000003</v>
      </c>
      <c r="L427">
        <f t="shared" si="51"/>
        <v>60.266500000000001</v>
      </c>
      <c r="M427">
        <f t="shared" si="52"/>
        <v>1.1274999999999977</v>
      </c>
      <c r="N427">
        <f t="shared" si="53"/>
        <v>57.447750000000006</v>
      </c>
      <c r="O427">
        <f t="shared" si="54"/>
        <v>61.957749999999997</v>
      </c>
      <c r="P427" t="str">
        <f t="shared" si="55"/>
        <v/>
      </c>
    </row>
    <row r="428" spans="1:16">
      <c r="A428" s="19" t="s">
        <v>25</v>
      </c>
      <c r="B428" s="19" t="s">
        <v>48</v>
      </c>
      <c r="C428" s="19" t="s">
        <v>49</v>
      </c>
      <c r="D428" s="20">
        <v>40116</v>
      </c>
      <c r="E428" s="19">
        <v>68.078999999999994</v>
      </c>
      <c r="F428" s="19" t="s">
        <v>109</v>
      </c>
      <c r="G428" s="19">
        <v>8.4499999999999993</v>
      </c>
      <c r="H428" s="19">
        <v>59.628999999999998</v>
      </c>
      <c r="I428">
        <f t="shared" si="48"/>
        <v>7.8125</v>
      </c>
      <c r="J428">
        <f t="shared" si="49"/>
        <v>8.94</v>
      </c>
      <c r="K428">
        <f t="shared" si="50"/>
        <v>59.139000000000003</v>
      </c>
      <c r="L428">
        <f t="shared" si="51"/>
        <v>60.266500000000001</v>
      </c>
      <c r="M428">
        <f t="shared" si="52"/>
        <v>1.1274999999999977</v>
      </c>
      <c r="N428">
        <f t="shared" si="53"/>
        <v>57.447750000000006</v>
      </c>
      <c r="O428">
        <f t="shared" si="54"/>
        <v>61.957749999999997</v>
      </c>
      <c r="P428" t="str">
        <f t="shared" si="55"/>
        <v/>
      </c>
    </row>
    <row r="429" spans="1:16">
      <c r="A429" s="19" t="s">
        <v>25</v>
      </c>
      <c r="B429" s="19" t="s">
        <v>48</v>
      </c>
      <c r="C429" s="19" t="s">
        <v>49</v>
      </c>
      <c r="D429" s="20">
        <v>40141</v>
      </c>
      <c r="E429" s="19">
        <v>68.078999999999994</v>
      </c>
      <c r="F429" s="19" t="s">
        <v>109</v>
      </c>
      <c r="G429" s="19">
        <v>8.3000000000000007</v>
      </c>
      <c r="H429" s="19">
        <v>59.779000000000003</v>
      </c>
      <c r="I429">
        <f t="shared" si="48"/>
        <v>7.8125</v>
      </c>
      <c r="J429">
        <f t="shared" si="49"/>
        <v>8.94</v>
      </c>
      <c r="K429">
        <f t="shared" si="50"/>
        <v>59.139000000000003</v>
      </c>
      <c r="L429">
        <f t="shared" si="51"/>
        <v>60.266500000000001</v>
      </c>
      <c r="M429">
        <f t="shared" si="52"/>
        <v>1.1274999999999977</v>
      </c>
      <c r="N429">
        <f t="shared" si="53"/>
        <v>57.447750000000006</v>
      </c>
      <c r="O429">
        <f t="shared" si="54"/>
        <v>61.957749999999997</v>
      </c>
      <c r="P429" t="str">
        <f t="shared" si="55"/>
        <v/>
      </c>
    </row>
    <row r="430" spans="1:16">
      <c r="A430" s="19" t="s">
        <v>25</v>
      </c>
      <c r="B430" s="19" t="s">
        <v>48</v>
      </c>
      <c r="C430" s="19" t="s">
        <v>49</v>
      </c>
      <c r="D430" s="20">
        <v>40168</v>
      </c>
      <c r="E430" s="19">
        <v>68.078999999999994</v>
      </c>
      <c r="F430" s="19" t="s">
        <v>109</v>
      </c>
      <c r="G430" s="19">
        <v>8.3000000000000007</v>
      </c>
      <c r="H430" s="19">
        <v>59.779000000000003</v>
      </c>
      <c r="I430">
        <f t="shared" si="48"/>
        <v>7.8125</v>
      </c>
      <c r="J430">
        <f t="shared" si="49"/>
        <v>8.94</v>
      </c>
      <c r="K430">
        <f t="shared" si="50"/>
        <v>59.139000000000003</v>
      </c>
      <c r="L430">
        <f t="shared" si="51"/>
        <v>60.266500000000001</v>
      </c>
      <c r="M430">
        <f t="shared" si="52"/>
        <v>1.1274999999999977</v>
      </c>
      <c r="N430">
        <f t="shared" si="53"/>
        <v>57.447750000000006</v>
      </c>
      <c r="O430">
        <f t="shared" si="54"/>
        <v>61.957749999999997</v>
      </c>
      <c r="P430" t="str">
        <f t="shared" si="55"/>
        <v/>
      </c>
    </row>
    <row r="431" spans="1:16">
      <c r="A431" s="19" t="s">
        <v>25</v>
      </c>
      <c r="B431" s="19" t="s">
        <v>48</v>
      </c>
      <c r="C431" s="19" t="s">
        <v>49</v>
      </c>
      <c r="D431" s="20">
        <v>40205</v>
      </c>
      <c r="E431" s="19">
        <v>68.078999999999994</v>
      </c>
      <c r="F431" s="19" t="s">
        <v>109</v>
      </c>
      <c r="G431" s="19">
        <v>8</v>
      </c>
      <c r="H431" s="19">
        <v>60.079000000000001</v>
      </c>
      <c r="I431">
        <f t="shared" si="48"/>
        <v>7.8125</v>
      </c>
      <c r="J431">
        <f t="shared" si="49"/>
        <v>8.94</v>
      </c>
      <c r="K431">
        <f t="shared" si="50"/>
        <v>59.139000000000003</v>
      </c>
      <c r="L431">
        <f t="shared" si="51"/>
        <v>60.266500000000001</v>
      </c>
      <c r="M431">
        <f t="shared" si="52"/>
        <v>1.1274999999999977</v>
      </c>
      <c r="N431">
        <f t="shared" si="53"/>
        <v>57.447750000000006</v>
      </c>
      <c r="O431">
        <f t="shared" si="54"/>
        <v>61.957749999999997</v>
      </c>
      <c r="P431" t="str">
        <f t="shared" si="55"/>
        <v/>
      </c>
    </row>
    <row r="432" spans="1:16">
      <c r="A432" s="19" t="s">
        <v>25</v>
      </c>
      <c r="B432" s="19" t="s">
        <v>48</v>
      </c>
      <c r="C432" s="19" t="s">
        <v>49</v>
      </c>
      <c r="D432" s="20">
        <v>40231</v>
      </c>
      <c r="E432" s="19">
        <v>68.078999999999994</v>
      </c>
      <c r="F432" s="19" t="s">
        <v>109</v>
      </c>
      <c r="G432" s="19">
        <v>7.97</v>
      </c>
      <c r="H432" s="19">
        <v>60.109000000000002</v>
      </c>
      <c r="I432">
        <f t="shared" si="48"/>
        <v>7.8125</v>
      </c>
      <c r="J432">
        <f t="shared" si="49"/>
        <v>8.94</v>
      </c>
      <c r="K432">
        <f t="shared" si="50"/>
        <v>59.139000000000003</v>
      </c>
      <c r="L432">
        <f t="shared" si="51"/>
        <v>60.266500000000001</v>
      </c>
      <c r="M432">
        <f t="shared" si="52"/>
        <v>1.1274999999999977</v>
      </c>
      <c r="N432">
        <f t="shared" si="53"/>
        <v>57.447750000000006</v>
      </c>
      <c r="O432">
        <f t="shared" si="54"/>
        <v>61.957749999999997</v>
      </c>
      <c r="P432" t="str">
        <f t="shared" si="55"/>
        <v/>
      </c>
    </row>
    <row r="433" spans="1:16">
      <c r="A433" s="19" t="s">
        <v>25</v>
      </c>
      <c r="B433" s="19" t="s">
        <v>48</v>
      </c>
      <c r="C433" s="19" t="s">
        <v>49</v>
      </c>
      <c r="D433" s="20">
        <v>40266</v>
      </c>
      <c r="E433" s="19">
        <v>68.078999999999994</v>
      </c>
      <c r="F433" s="19" t="s">
        <v>109</v>
      </c>
      <c r="G433" s="19">
        <v>7.6</v>
      </c>
      <c r="H433" s="19">
        <v>60.478999999999999</v>
      </c>
      <c r="I433">
        <f t="shared" si="48"/>
        <v>7.8125</v>
      </c>
      <c r="J433">
        <f t="shared" si="49"/>
        <v>8.94</v>
      </c>
      <c r="K433">
        <f t="shared" si="50"/>
        <v>59.139000000000003</v>
      </c>
      <c r="L433">
        <f t="shared" si="51"/>
        <v>60.266500000000001</v>
      </c>
      <c r="M433">
        <f t="shared" si="52"/>
        <v>1.1274999999999977</v>
      </c>
      <c r="N433">
        <f t="shared" si="53"/>
        <v>57.447750000000006</v>
      </c>
      <c r="O433">
        <f t="shared" si="54"/>
        <v>61.957749999999997</v>
      </c>
      <c r="P433" t="str">
        <f t="shared" si="55"/>
        <v/>
      </c>
    </row>
    <row r="434" spans="1:16">
      <c r="A434" s="19" t="s">
        <v>25</v>
      </c>
      <c r="B434" s="19" t="s">
        <v>48</v>
      </c>
      <c r="C434" s="19" t="s">
        <v>49</v>
      </c>
      <c r="D434" s="20">
        <v>40289</v>
      </c>
      <c r="E434" s="19">
        <v>68.078999999999994</v>
      </c>
      <c r="F434" s="19" t="s">
        <v>109</v>
      </c>
      <c r="G434" s="19">
        <v>7.23</v>
      </c>
      <c r="H434" s="19">
        <v>60.848999999999997</v>
      </c>
      <c r="I434">
        <f t="shared" si="48"/>
        <v>7.8125</v>
      </c>
      <c r="J434">
        <f t="shared" si="49"/>
        <v>8.94</v>
      </c>
      <c r="K434">
        <f t="shared" si="50"/>
        <v>59.139000000000003</v>
      </c>
      <c r="L434">
        <f t="shared" si="51"/>
        <v>60.266500000000001</v>
      </c>
      <c r="M434">
        <f t="shared" si="52"/>
        <v>1.1274999999999977</v>
      </c>
      <c r="N434">
        <f t="shared" si="53"/>
        <v>57.447750000000006</v>
      </c>
      <c r="O434">
        <f t="shared" si="54"/>
        <v>61.957749999999997</v>
      </c>
      <c r="P434" t="str">
        <f t="shared" si="55"/>
        <v/>
      </c>
    </row>
    <row r="435" spans="1:16">
      <c r="A435" s="19" t="s">
        <v>25</v>
      </c>
      <c r="B435" s="19" t="s">
        <v>48</v>
      </c>
      <c r="C435" s="19" t="s">
        <v>49</v>
      </c>
      <c r="D435" s="20">
        <v>40323</v>
      </c>
      <c r="E435" s="19">
        <v>68.078999999999994</v>
      </c>
      <c r="F435" s="19" t="s">
        <v>109</v>
      </c>
      <c r="G435" s="19">
        <v>6.75</v>
      </c>
      <c r="H435" s="19">
        <v>61.329000000000001</v>
      </c>
      <c r="I435">
        <f t="shared" si="48"/>
        <v>7.8125</v>
      </c>
      <c r="J435">
        <f t="shared" si="49"/>
        <v>8.94</v>
      </c>
      <c r="K435">
        <f t="shared" si="50"/>
        <v>59.139000000000003</v>
      </c>
      <c r="L435">
        <f t="shared" si="51"/>
        <v>60.266500000000001</v>
      </c>
      <c r="M435">
        <f t="shared" si="52"/>
        <v>1.1274999999999977</v>
      </c>
      <c r="N435">
        <f t="shared" si="53"/>
        <v>57.447750000000006</v>
      </c>
      <c r="O435">
        <f t="shared" si="54"/>
        <v>61.957749999999997</v>
      </c>
      <c r="P435" t="str">
        <f t="shared" si="55"/>
        <v/>
      </c>
    </row>
    <row r="436" spans="1:16">
      <c r="A436" s="19" t="s">
        <v>25</v>
      </c>
      <c r="B436" s="19" t="s">
        <v>48</v>
      </c>
      <c r="C436" s="19" t="s">
        <v>49</v>
      </c>
      <c r="D436" s="20">
        <v>40358</v>
      </c>
      <c r="E436" s="19">
        <v>68.078999999999994</v>
      </c>
      <c r="F436" s="19" t="s">
        <v>109</v>
      </c>
      <c r="G436" s="19">
        <v>7</v>
      </c>
      <c r="H436" s="19">
        <v>61.079000000000001</v>
      </c>
      <c r="I436">
        <f t="shared" si="48"/>
        <v>7.8125</v>
      </c>
      <c r="J436">
        <f t="shared" si="49"/>
        <v>8.94</v>
      </c>
      <c r="K436">
        <f t="shared" si="50"/>
        <v>59.139000000000003</v>
      </c>
      <c r="L436">
        <f t="shared" si="51"/>
        <v>60.266500000000001</v>
      </c>
      <c r="M436">
        <f t="shared" si="52"/>
        <v>1.1274999999999977</v>
      </c>
      <c r="N436">
        <f t="shared" si="53"/>
        <v>57.447750000000006</v>
      </c>
      <c r="O436">
        <f t="shared" si="54"/>
        <v>61.957749999999997</v>
      </c>
      <c r="P436" t="str">
        <f t="shared" si="55"/>
        <v/>
      </c>
    </row>
    <row r="437" spans="1:16">
      <c r="A437" s="19" t="s">
        <v>25</v>
      </c>
      <c r="B437" s="19" t="s">
        <v>48</v>
      </c>
      <c r="C437" s="19" t="s">
        <v>49</v>
      </c>
      <c r="D437" s="20">
        <v>40387</v>
      </c>
      <c r="E437" s="19">
        <v>68.078999999999994</v>
      </c>
      <c r="F437" s="19" t="s">
        <v>109</v>
      </c>
      <c r="G437" s="19">
        <v>7.3</v>
      </c>
      <c r="H437" s="19">
        <v>60.779000000000003</v>
      </c>
      <c r="I437">
        <f t="shared" si="48"/>
        <v>7.8125</v>
      </c>
      <c r="J437">
        <f t="shared" si="49"/>
        <v>8.94</v>
      </c>
      <c r="K437">
        <f t="shared" si="50"/>
        <v>59.139000000000003</v>
      </c>
      <c r="L437">
        <f t="shared" si="51"/>
        <v>60.266500000000001</v>
      </c>
      <c r="M437">
        <f t="shared" si="52"/>
        <v>1.1274999999999977</v>
      </c>
      <c r="N437">
        <f t="shared" si="53"/>
        <v>57.447750000000006</v>
      </c>
      <c r="O437">
        <f t="shared" si="54"/>
        <v>61.957749999999997</v>
      </c>
      <c r="P437" t="str">
        <f t="shared" si="55"/>
        <v/>
      </c>
    </row>
    <row r="438" spans="1:16">
      <c r="A438" s="19" t="s">
        <v>25</v>
      </c>
      <c r="B438" s="19" t="s">
        <v>48</v>
      </c>
      <c r="C438" s="19" t="s">
        <v>49</v>
      </c>
      <c r="D438" s="20">
        <v>40402</v>
      </c>
      <c r="E438" s="19">
        <v>68.078999999999994</v>
      </c>
      <c r="F438" s="19" t="s">
        <v>109</v>
      </c>
      <c r="G438" s="19">
        <v>7.4</v>
      </c>
      <c r="H438" s="19">
        <v>60.679000000000002</v>
      </c>
      <c r="I438">
        <f t="shared" si="48"/>
        <v>7.8125</v>
      </c>
      <c r="J438">
        <f t="shared" si="49"/>
        <v>8.94</v>
      </c>
      <c r="K438">
        <f t="shared" si="50"/>
        <v>59.139000000000003</v>
      </c>
      <c r="L438">
        <f t="shared" si="51"/>
        <v>60.266500000000001</v>
      </c>
      <c r="M438">
        <f t="shared" si="52"/>
        <v>1.1274999999999977</v>
      </c>
      <c r="N438">
        <f t="shared" si="53"/>
        <v>57.447750000000006</v>
      </c>
      <c r="O438">
        <f t="shared" si="54"/>
        <v>61.957749999999997</v>
      </c>
      <c r="P438" t="str">
        <f t="shared" si="55"/>
        <v/>
      </c>
    </row>
    <row r="439" spans="1:16">
      <c r="A439" s="19" t="s">
        <v>25</v>
      </c>
      <c r="B439" s="19" t="s">
        <v>48</v>
      </c>
      <c r="C439" s="19" t="s">
        <v>49</v>
      </c>
      <c r="D439" s="20">
        <v>40442</v>
      </c>
      <c r="E439" s="19">
        <v>68.078999999999994</v>
      </c>
      <c r="F439" s="19" t="s">
        <v>109</v>
      </c>
      <c r="G439" s="19">
        <v>7.4</v>
      </c>
      <c r="H439" s="19">
        <v>60.679000000000002</v>
      </c>
      <c r="I439">
        <f t="shared" si="48"/>
        <v>7.8125</v>
      </c>
      <c r="J439">
        <f t="shared" si="49"/>
        <v>8.94</v>
      </c>
      <c r="K439">
        <f t="shared" si="50"/>
        <v>59.139000000000003</v>
      </c>
      <c r="L439">
        <f t="shared" si="51"/>
        <v>60.266500000000001</v>
      </c>
      <c r="M439">
        <f t="shared" si="52"/>
        <v>1.1274999999999977</v>
      </c>
      <c r="N439">
        <f t="shared" si="53"/>
        <v>57.447750000000006</v>
      </c>
      <c r="O439">
        <f t="shared" si="54"/>
        <v>61.957749999999997</v>
      </c>
      <c r="P439" t="str">
        <f t="shared" si="55"/>
        <v/>
      </c>
    </row>
    <row r="440" spans="1:16">
      <c r="A440" s="19" t="s">
        <v>25</v>
      </c>
      <c r="B440" s="19" t="s">
        <v>48</v>
      </c>
      <c r="C440" s="19" t="s">
        <v>49</v>
      </c>
      <c r="D440" s="20">
        <v>40470</v>
      </c>
      <c r="E440" s="19">
        <v>68.078999999999994</v>
      </c>
      <c r="F440" s="19" t="s">
        <v>109</v>
      </c>
      <c r="G440" s="19">
        <v>7.45</v>
      </c>
      <c r="H440" s="19">
        <v>60.628999999999998</v>
      </c>
      <c r="I440">
        <f t="shared" si="48"/>
        <v>7.8125</v>
      </c>
      <c r="J440">
        <f t="shared" si="49"/>
        <v>8.94</v>
      </c>
      <c r="K440">
        <f t="shared" si="50"/>
        <v>59.139000000000003</v>
      </c>
      <c r="L440">
        <f t="shared" si="51"/>
        <v>60.266500000000001</v>
      </c>
      <c r="M440">
        <f t="shared" si="52"/>
        <v>1.1274999999999977</v>
      </c>
      <c r="N440">
        <f t="shared" si="53"/>
        <v>57.447750000000006</v>
      </c>
      <c r="O440">
        <f t="shared" si="54"/>
        <v>61.957749999999997</v>
      </c>
      <c r="P440" t="str">
        <f t="shared" si="55"/>
        <v/>
      </c>
    </row>
    <row r="441" spans="1:16">
      <c r="A441" s="19" t="s">
        <v>25</v>
      </c>
      <c r="B441" s="19" t="s">
        <v>48</v>
      </c>
      <c r="C441" s="19" t="s">
        <v>49</v>
      </c>
      <c r="D441" s="20">
        <v>40507</v>
      </c>
      <c r="E441" s="19">
        <v>68.078999999999994</v>
      </c>
      <c r="F441" s="19" t="s">
        <v>109</v>
      </c>
      <c r="G441" s="19">
        <v>7.2</v>
      </c>
      <c r="H441" s="19">
        <v>60.878999999999998</v>
      </c>
      <c r="I441">
        <f t="shared" si="48"/>
        <v>7.8125</v>
      </c>
      <c r="J441">
        <f t="shared" si="49"/>
        <v>8.94</v>
      </c>
      <c r="K441">
        <f t="shared" si="50"/>
        <v>59.139000000000003</v>
      </c>
      <c r="L441">
        <f t="shared" si="51"/>
        <v>60.266500000000001</v>
      </c>
      <c r="M441">
        <f t="shared" si="52"/>
        <v>1.1274999999999977</v>
      </c>
      <c r="N441">
        <f t="shared" si="53"/>
        <v>57.447750000000006</v>
      </c>
      <c r="O441">
        <f t="shared" si="54"/>
        <v>61.957749999999997</v>
      </c>
      <c r="P441" t="str">
        <f t="shared" si="55"/>
        <v/>
      </c>
    </row>
    <row r="442" spans="1:16">
      <c r="A442" s="19" t="s">
        <v>25</v>
      </c>
      <c r="B442" s="19" t="s">
        <v>48</v>
      </c>
      <c r="C442" s="19" t="s">
        <v>49</v>
      </c>
      <c r="D442" s="20">
        <v>40533</v>
      </c>
      <c r="E442" s="19">
        <v>68.078999999999994</v>
      </c>
      <c r="F442" s="19" t="s">
        <v>109</v>
      </c>
      <c r="G442" s="19">
        <v>6.6</v>
      </c>
      <c r="H442" s="19">
        <v>61.478999999999999</v>
      </c>
      <c r="I442">
        <f t="shared" si="48"/>
        <v>7.8125</v>
      </c>
      <c r="J442">
        <f t="shared" si="49"/>
        <v>8.94</v>
      </c>
      <c r="K442">
        <f t="shared" si="50"/>
        <v>59.139000000000003</v>
      </c>
      <c r="L442">
        <f t="shared" si="51"/>
        <v>60.266500000000001</v>
      </c>
      <c r="M442">
        <f t="shared" si="52"/>
        <v>1.1274999999999977</v>
      </c>
      <c r="N442">
        <f t="shared" si="53"/>
        <v>57.447750000000006</v>
      </c>
      <c r="O442">
        <f t="shared" si="54"/>
        <v>61.957749999999997</v>
      </c>
      <c r="P442" t="str">
        <f t="shared" si="55"/>
        <v/>
      </c>
    </row>
    <row r="443" spans="1:16">
      <c r="A443" s="19" t="s">
        <v>25</v>
      </c>
      <c r="B443" s="19" t="s">
        <v>48</v>
      </c>
      <c r="C443" s="19" t="s">
        <v>49</v>
      </c>
      <c r="D443" s="20">
        <v>40682</v>
      </c>
      <c r="E443" s="19">
        <v>68.078999999999994</v>
      </c>
      <c r="F443" s="19" t="s">
        <v>109</v>
      </c>
      <c r="G443" s="19">
        <v>6.2</v>
      </c>
      <c r="H443" s="19">
        <v>61.878999999999998</v>
      </c>
      <c r="I443">
        <f t="shared" si="48"/>
        <v>7.8125</v>
      </c>
      <c r="J443">
        <f t="shared" si="49"/>
        <v>8.94</v>
      </c>
      <c r="K443">
        <f t="shared" si="50"/>
        <v>59.139000000000003</v>
      </c>
      <c r="L443">
        <f t="shared" si="51"/>
        <v>60.266500000000001</v>
      </c>
      <c r="M443">
        <f t="shared" si="52"/>
        <v>1.1274999999999977</v>
      </c>
      <c r="N443">
        <f t="shared" si="53"/>
        <v>57.447750000000006</v>
      </c>
      <c r="O443">
        <f t="shared" si="54"/>
        <v>61.957749999999997</v>
      </c>
      <c r="P443" t="str">
        <f t="shared" si="55"/>
        <v/>
      </c>
    </row>
    <row r="444" spans="1:16">
      <c r="A444" s="19" t="s">
        <v>25</v>
      </c>
      <c r="B444" s="19" t="s">
        <v>48</v>
      </c>
      <c r="C444" s="19" t="s">
        <v>49</v>
      </c>
      <c r="D444" s="20">
        <v>40716</v>
      </c>
      <c r="E444" s="19">
        <v>68.078999999999994</v>
      </c>
      <c r="F444" s="19" t="s">
        <v>109</v>
      </c>
      <c r="G444" s="19">
        <v>6.6</v>
      </c>
      <c r="H444" s="19">
        <v>61.478999999999999</v>
      </c>
      <c r="I444">
        <f t="shared" si="48"/>
        <v>7.8125</v>
      </c>
      <c r="J444">
        <f t="shared" si="49"/>
        <v>8.94</v>
      </c>
      <c r="K444">
        <f t="shared" si="50"/>
        <v>59.139000000000003</v>
      </c>
      <c r="L444">
        <f t="shared" si="51"/>
        <v>60.266500000000001</v>
      </c>
      <c r="M444">
        <f t="shared" si="52"/>
        <v>1.1274999999999977</v>
      </c>
      <c r="N444">
        <f t="shared" si="53"/>
        <v>57.447750000000006</v>
      </c>
      <c r="O444">
        <f t="shared" si="54"/>
        <v>61.957749999999997</v>
      </c>
      <c r="P444" t="str">
        <f t="shared" si="55"/>
        <v/>
      </c>
    </row>
    <row r="445" spans="1:16">
      <c r="A445" s="19" t="s">
        <v>25</v>
      </c>
      <c r="B445" s="19" t="s">
        <v>48</v>
      </c>
      <c r="C445" s="19" t="s">
        <v>49</v>
      </c>
      <c r="D445" s="20">
        <v>40743</v>
      </c>
      <c r="E445" s="19">
        <v>68.078999999999994</v>
      </c>
      <c r="F445" s="19" t="s">
        <v>109</v>
      </c>
      <c r="G445" s="19">
        <v>8.6999999999999993</v>
      </c>
      <c r="H445" s="19">
        <v>59.378999999999998</v>
      </c>
      <c r="I445">
        <f t="shared" si="48"/>
        <v>7.8125</v>
      </c>
      <c r="J445">
        <f t="shared" si="49"/>
        <v>8.94</v>
      </c>
      <c r="K445">
        <f t="shared" si="50"/>
        <v>59.139000000000003</v>
      </c>
      <c r="L445">
        <f t="shared" si="51"/>
        <v>60.266500000000001</v>
      </c>
      <c r="M445">
        <f t="shared" si="52"/>
        <v>1.1274999999999977</v>
      </c>
      <c r="N445">
        <f t="shared" si="53"/>
        <v>57.447750000000006</v>
      </c>
      <c r="O445">
        <f t="shared" si="54"/>
        <v>61.957749999999997</v>
      </c>
      <c r="P445" t="str">
        <f t="shared" si="55"/>
        <v/>
      </c>
    </row>
    <row r="446" spans="1:16">
      <c r="A446" s="19" t="s">
        <v>25</v>
      </c>
      <c r="B446" s="19" t="s">
        <v>48</v>
      </c>
      <c r="C446" s="19" t="s">
        <v>49</v>
      </c>
      <c r="D446" s="20">
        <v>40784</v>
      </c>
      <c r="E446" s="19">
        <v>68.078999999999994</v>
      </c>
      <c r="F446" s="19" t="s">
        <v>109</v>
      </c>
      <c r="G446" s="19">
        <v>7.93</v>
      </c>
      <c r="H446" s="19">
        <v>60.149000000000001</v>
      </c>
      <c r="I446">
        <f t="shared" ref="I446:I509" si="56">VLOOKUP($C446,$V$1:$Z$42,2,FALSE)</f>
        <v>7.8125</v>
      </c>
      <c r="J446">
        <f t="shared" ref="J446:J509" si="57">VLOOKUP($C446,$V$1:$Z$42,3,FALSE)</f>
        <v>8.94</v>
      </c>
      <c r="K446">
        <f t="shared" ref="K446:K509" si="58">VLOOKUP($C446,$V$1:$Z$42,4,FALSE)</f>
        <v>59.139000000000003</v>
      </c>
      <c r="L446">
        <f t="shared" ref="L446:L509" si="59">VLOOKUP($C446,$V$1:$Z$42,5,FALSE)</f>
        <v>60.266500000000001</v>
      </c>
      <c r="M446">
        <f t="shared" ref="M446:M509" si="60">L446-K446</f>
        <v>1.1274999999999977</v>
      </c>
      <c r="N446">
        <f t="shared" ref="N446:N509" si="61">K446-M446*1.5</f>
        <v>57.447750000000006</v>
      </c>
      <c r="O446">
        <f t="shared" ref="O446:O509" si="62">L446+M446*1.5</f>
        <v>61.957749999999997</v>
      </c>
      <c r="P446" t="str">
        <f t="shared" ref="P446:P509" si="63">IF(OR(H446&lt;N446,H446&gt;O446), "OUTLIER", "")</f>
        <v/>
      </c>
    </row>
    <row r="447" spans="1:16">
      <c r="A447" s="19" t="s">
        <v>25</v>
      </c>
      <c r="B447" s="19" t="s">
        <v>48</v>
      </c>
      <c r="C447" s="19" t="s">
        <v>49</v>
      </c>
      <c r="D447" s="20">
        <v>40813</v>
      </c>
      <c r="E447" s="19">
        <v>68.078999999999994</v>
      </c>
      <c r="F447" s="19" t="s">
        <v>109</v>
      </c>
      <c r="G447" s="19">
        <v>8.1</v>
      </c>
      <c r="H447" s="19">
        <v>59.978999999999999</v>
      </c>
      <c r="I447">
        <f t="shared" si="56"/>
        <v>7.8125</v>
      </c>
      <c r="J447">
        <f t="shared" si="57"/>
        <v>8.94</v>
      </c>
      <c r="K447">
        <f t="shared" si="58"/>
        <v>59.139000000000003</v>
      </c>
      <c r="L447">
        <f t="shared" si="59"/>
        <v>60.266500000000001</v>
      </c>
      <c r="M447">
        <f t="shared" si="60"/>
        <v>1.1274999999999977</v>
      </c>
      <c r="N447">
        <f t="shared" si="61"/>
        <v>57.447750000000006</v>
      </c>
      <c r="O447">
        <f t="shared" si="62"/>
        <v>61.957749999999997</v>
      </c>
      <c r="P447" t="str">
        <f t="shared" si="63"/>
        <v/>
      </c>
    </row>
    <row r="448" spans="1:16">
      <c r="A448" s="19" t="s">
        <v>25</v>
      </c>
      <c r="B448" s="19" t="s">
        <v>48</v>
      </c>
      <c r="C448" s="19" t="s">
        <v>49</v>
      </c>
      <c r="D448" s="20">
        <v>40842</v>
      </c>
      <c r="E448" s="19">
        <v>68.078999999999994</v>
      </c>
      <c r="F448" s="19" t="s">
        <v>109</v>
      </c>
      <c r="G448" s="19">
        <v>7.9</v>
      </c>
      <c r="H448" s="19">
        <v>60.179000000000002</v>
      </c>
      <c r="I448">
        <f t="shared" si="56"/>
        <v>7.8125</v>
      </c>
      <c r="J448">
        <f t="shared" si="57"/>
        <v>8.94</v>
      </c>
      <c r="K448">
        <f t="shared" si="58"/>
        <v>59.139000000000003</v>
      </c>
      <c r="L448">
        <f t="shared" si="59"/>
        <v>60.266500000000001</v>
      </c>
      <c r="M448">
        <f t="shared" si="60"/>
        <v>1.1274999999999977</v>
      </c>
      <c r="N448">
        <f t="shared" si="61"/>
        <v>57.447750000000006</v>
      </c>
      <c r="O448">
        <f t="shared" si="62"/>
        <v>61.957749999999997</v>
      </c>
      <c r="P448" t="str">
        <f t="shared" si="63"/>
        <v/>
      </c>
    </row>
    <row r="449" spans="1:16">
      <c r="A449" s="19" t="s">
        <v>25</v>
      </c>
      <c r="B449" s="19" t="s">
        <v>48</v>
      </c>
      <c r="C449" s="19" t="s">
        <v>49</v>
      </c>
      <c r="D449" s="20">
        <v>40876</v>
      </c>
      <c r="E449" s="19">
        <v>68.078999999999994</v>
      </c>
      <c r="F449" s="19" t="s">
        <v>109</v>
      </c>
      <c r="G449" s="19">
        <v>7.85</v>
      </c>
      <c r="H449" s="19">
        <v>60.228999999999999</v>
      </c>
      <c r="I449">
        <f t="shared" si="56"/>
        <v>7.8125</v>
      </c>
      <c r="J449">
        <f t="shared" si="57"/>
        <v>8.94</v>
      </c>
      <c r="K449">
        <f t="shared" si="58"/>
        <v>59.139000000000003</v>
      </c>
      <c r="L449">
        <f t="shared" si="59"/>
        <v>60.266500000000001</v>
      </c>
      <c r="M449">
        <f t="shared" si="60"/>
        <v>1.1274999999999977</v>
      </c>
      <c r="N449">
        <f t="shared" si="61"/>
        <v>57.447750000000006</v>
      </c>
      <c r="O449">
        <f t="shared" si="62"/>
        <v>61.957749999999997</v>
      </c>
      <c r="P449" t="str">
        <f t="shared" si="63"/>
        <v/>
      </c>
    </row>
    <row r="450" spans="1:16">
      <c r="A450" s="19" t="s">
        <v>25</v>
      </c>
      <c r="B450" s="19" t="s">
        <v>48</v>
      </c>
      <c r="C450" s="19" t="s">
        <v>49</v>
      </c>
      <c r="D450" s="20">
        <v>40890</v>
      </c>
      <c r="E450" s="19">
        <v>68.078999999999994</v>
      </c>
      <c r="F450" s="19" t="s">
        <v>109</v>
      </c>
      <c r="G450" s="19">
        <v>8.08</v>
      </c>
      <c r="H450" s="19">
        <v>59.999000000000002</v>
      </c>
      <c r="I450">
        <f t="shared" si="56"/>
        <v>7.8125</v>
      </c>
      <c r="J450">
        <f t="shared" si="57"/>
        <v>8.94</v>
      </c>
      <c r="K450">
        <f t="shared" si="58"/>
        <v>59.139000000000003</v>
      </c>
      <c r="L450">
        <f t="shared" si="59"/>
        <v>60.266500000000001</v>
      </c>
      <c r="M450">
        <f t="shared" si="60"/>
        <v>1.1274999999999977</v>
      </c>
      <c r="N450">
        <f t="shared" si="61"/>
        <v>57.447750000000006</v>
      </c>
      <c r="O450">
        <f t="shared" si="62"/>
        <v>61.957749999999997</v>
      </c>
      <c r="P450" t="str">
        <f t="shared" si="63"/>
        <v/>
      </c>
    </row>
    <row r="451" spans="1:16">
      <c r="A451" s="19" t="s">
        <v>25</v>
      </c>
      <c r="B451" s="19" t="s">
        <v>48</v>
      </c>
      <c r="C451" s="19" t="s">
        <v>49</v>
      </c>
      <c r="D451" s="20">
        <v>40931</v>
      </c>
      <c r="E451" s="19">
        <v>68.078999999999994</v>
      </c>
      <c r="F451" s="19" t="s">
        <v>109</v>
      </c>
      <c r="G451" s="19">
        <v>8</v>
      </c>
      <c r="H451" s="19">
        <v>60.079000000000001</v>
      </c>
      <c r="I451">
        <f t="shared" si="56"/>
        <v>7.8125</v>
      </c>
      <c r="J451">
        <f t="shared" si="57"/>
        <v>8.94</v>
      </c>
      <c r="K451">
        <f t="shared" si="58"/>
        <v>59.139000000000003</v>
      </c>
      <c r="L451">
        <f t="shared" si="59"/>
        <v>60.266500000000001</v>
      </c>
      <c r="M451">
        <f t="shared" si="60"/>
        <v>1.1274999999999977</v>
      </c>
      <c r="N451">
        <f t="shared" si="61"/>
        <v>57.447750000000006</v>
      </c>
      <c r="O451">
        <f t="shared" si="62"/>
        <v>61.957749999999997</v>
      </c>
      <c r="P451" t="str">
        <f t="shared" si="63"/>
        <v/>
      </c>
    </row>
    <row r="452" spans="1:16">
      <c r="A452" s="19" t="s">
        <v>25</v>
      </c>
      <c r="B452" s="19" t="s">
        <v>48</v>
      </c>
      <c r="C452" s="19" t="s">
        <v>49</v>
      </c>
      <c r="D452" s="20">
        <v>40955</v>
      </c>
      <c r="E452" s="19">
        <v>68.078999999999994</v>
      </c>
      <c r="F452" s="19" t="s">
        <v>109</v>
      </c>
      <c r="G452" s="19">
        <v>8.4</v>
      </c>
      <c r="H452" s="19">
        <v>59.679000000000002</v>
      </c>
      <c r="I452">
        <f t="shared" si="56"/>
        <v>7.8125</v>
      </c>
      <c r="J452">
        <f t="shared" si="57"/>
        <v>8.94</v>
      </c>
      <c r="K452">
        <f t="shared" si="58"/>
        <v>59.139000000000003</v>
      </c>
      <c r="L452">
        <f t="shared" si="59"/>
        <v>60.266500000000001</v>
      </c>
      <c r="M452">
        <f t="shared" si="60"/>
        <v>1.1274999999999977</v>
      </c>
      <c r="N452">
        <f t="shared" si="61"/>
        <v>57.447750000000006</v>
      </c>
      <c r="O452">
        <f t="shared" si="62"/>
        <v>61.957749999999997</v>
      </c>
      <c r="P452" t="str">
        <f t="shared" si="63"/>
        <v/>
      </c>
    </row>
    <row r="453" spans="1:16">
      <c r="A453" s="19" t="s">
        <v>25</v>
      </c>
      <c r="B453" s="19" t="s">
        <v>48</v>
      </c>
      <c r="C453" s="19" t="s">
        <v>49</v>
      </c>
      <c r="D453" s="20">
        <v>40977</v>
      </c>
      <c r="E453" s="19">
        <v>68.078999999999994</v>
      </c>
      <c r="F453" s="19" t="s">
        <v>109</v>
      </c>
      <c r="G453" s="19">
        <v>8.26</v>
      </c>
      <c r="H453" s="19">
        <v>59.819000000000003</v>
      </c>
      <c r="I453">
        <f t="shared" si="56"/>
        <v>7.8125</v>
      </c>
      <c r="J453">
        <f t="shared" si="57"/>
        <v>8.94</v>
      </c>
      <c r="K453">
        <f t="shared" si="58"/>
        <v>59.139000000000003</v>
      </c>
      <c r="L453">
        <f t="shared" si="59"/>
        <v>60.266500000000001</v>
      </c>
      <c r="M453">
        <f t="shared" si="60"/>
        <v>1.1274999999999977</v>
      </c>
      <c r="N453">
        <f t="shared" si="61"/>
        <v>57.447750000000006</v>
      </c>
      <c r="O453">
        <f t="shared" si="62"/>
        <v>61.957749999999997</v>
      </c>
      <c r="P453" t="str">
        <f t="shared" si="63"/>
        <v/>
      </c>
    </row>
    <row r="454" spans="1:16">
      <c r="A454" s="19" t="s">
        <v>25</v>
      </c>
      <c r="B454" s="19" t="s">
        <v>48</v>
      </c>
      <c r="C454" s="19" t="s">
        <v>49</v>
      </c>
      <c r="D454" s="20">
        <v>41011</v>
      </c>
      <c r="E454" s="19">
        <v>68.078999999999994</v>
      </c>
      <c r="F454" s="19" t="s">
        <v>109</v>
      </c>
      <c r="G454" s="19">
        <v>8.4</v>
      </c>
      <c r="H454" s="19">
        <v>59.679000000000002</v>
      </c>
      <c r="I454">
        <f t="shared" si="56"/>
        <v>7.8125</v>
      </c>
      <c r="J454">
        <f t="shared" si="57"/>
        <v>8.94</v>
      </c>
      <c r="K454">
        <f t="shared" si="58"/>
        <v>59.139000000000003</v>
      </c>
      <c r="L454">
        <f t="shared" si="59"/>
        <v>60.266500000000001</v>
      </c>
      <c r="M454">
        <f t="shared" si="60"/>
        <v>1.1274999999999977</v>
      </c>
      <c r="N454">
        <f t="shared" si="61"/>
        <v>57.447750000000006</v>
      </c>
      <c r="O454">
        <f t="shared" si="62"/>
        <v>61.957749999999997</v>
      </c>
      <c r="P454" t="str">
        <f t="shared" si="63"/>
        <v/>
      </c>
    </row>
    <row r="455" spans="1:16">
      <c r="A455" s="19" t="s">
        <v>25</v>
      </c>
      <c r="B455" s="19" t="s">
        <v>48</v>
      </c>
      <c r="C455" s="19" t="s">
        <v>49</v>
      </c>
      <c r="D455" s="20">
        <v>41045</v>
      </c>
      <c r="E455" s="19">
        <v>68.078999999999994</v>
      </c>
      <c r="F455" s="19" t="s">
        <v>109</v>
      </c>
      <c r="G455" s="19">
        <v>8.4</v>
      </c>
      <c r="H455" s="19">
        <v>59.679000000000002</v>
      </c>
      <c r="I455">
        <f t="shared" si="56"/>
        <v>7.8125</v>
      </c>
      <c r="J455">
        <f t="shared" si="57"/>
        <v>8.94</v>
      </c>
      <c r="K455">
        <f t="shared" si="58"/>
        <v>59.139000000000003</v>
      </c>
      <c r="L455">
        <f t="shared" si="59"/>
        <v>60.266500000000001</v>
      </c>
      <c r="M455">
        <f t="shared" si="60"/>
        <v>1.1274999999999977</v>
      </c>
      <c r="N455">
        <f t="shared" si="61"/>
        <v>57.447750000000006</v>
      </c>
      <c r="O455">
        <f t="shared" si="62"/>
        <v>61.957749999999997</v>
      </c>
      <c r="P455" t="str">
        <f t="shared" si="63"/>
        <v/>
      </c>
    </row>
    <row r="456" spans="1:16">
      <c r="A456" s="19" t="s">
        <v>25</v>
      </c>
      <c r="B456" s="19" t="s">
        <v>48</v>
      </c>
      <c r="C456" s="19" t="s">
        <v>49</v>
      </c>
      <c r="D456" s="20">
        <v>41067</v>
      </c>
      <c r="E456" s="19">
        <v>68.078999999999994</v>
      </c>
      <c r="F456" s="19" t="s">
        <v>109</v>
      </c>
      <c r="G456" s="19">
        <v>8.4499999999999993</v>
      </c>
      <c r="H456" s="19">
        <v>59.628999999999998</v>
      </c>
      <c r="I456">
        <f t="shared" si="56"/>
        <v>7.8125</v>
      </c>
      <c r="J456">
        <f t="shared" si="57"/>
        <v>8.94</v>
      </c>
      <c r="K456">
        <f t="shared" si="58"/>
        <v>59.139000000000003</v>
      </c>
      <c r="L456">
        <f t="shared" si="59"/>
        <v>60.266500000000001</v>
      </c>
      <c r="M456">
        <f t="shared" si="60"/>
        <v>1.1274999999999977</v>
      </c>
      <c r="N456">
        <f t="shared" si="61"/>
        <v>57.447750000000006</v>
      </c>
      <c r="O456">
        <f t="shared" si="62"/>
        <v>61.957749999999997</v>
      </c>
      <c r="P456" t="str">
        <f t="shared" si="63"/>
        <v/>
      </c>
    </row>
    <row r="457" spans="1:16">
      <c r="A457" s="19" t="s">
        <v>25</v>
      </c>
      <c r="B457" s="19" t="s">
        <v>48</v>
      </c>
      <c r="C457" s="19" t="s">
        <v>49</v>
      </c>
      <c r="D457" s="20">
        <v>41094</v>
      </c>
      <c r="E457" s="19">
        <v>68.078999999999994</v>
      </c>
      <c r="F457" s="19" t="s">
        <v>109</v>
      </c>
      <c r="G457" s="19">
        <v>8.5</v>
      </c>
      <c r="H457" s="19">
        <v>59.579000000000001</v>
      </c>
      <c r="I457">
        <f t="shared" si="56"/>
        <v>7.8125</v>
      </c>
      <c r="J457">
        <f t="shared" si="57"/>
        <v>8.94</v>
      </c>
      <c r="K457">
        <f t="shared" si="58"/>
        <v>59.139000000000003</v>
      </c>
      <c r="L457">
        <f t="shared" si="59"/>
        <v>60.266500000000001</v>
      </c>
      <c r="M457">
        <f t="shared" si="60"/>
        <v>1.1274999999999977</v>
      </c>
      <c r="N457">
        <f t="shared" si="61"/>
        <v>57.447750000000006</v>
      </c>
      <c r="O457">
        <f t="shared" si="62"/>
        <v>61.957749999999997</v>
      </c>
      <c r="P457" t="str">
        <f t="shared" si="63"/>
        <v/>
      </c>
    </row>
    <row r="458" spans="1:16">
      <c r="A458" s="19" t="s">
        <v>25</v>
      </c>
      <c r="B458" s="19" t="s">
        <v>48</v>
      </c>
      <c r="C458" s="19" t="s">
        <v>49</v>
      </c>
      <c r="D458" s="20">
        <v>41131</v>
      </c>
      <c r="E458" s="19">
        <v>68.078999999999994</v>
      </c>
      <c r="F458" s="19" t="s">
        <v>109</v>
      </c>
      <c r="G458" s="19">
        <v>8.6</v>
      </c>
      <c r="H458" s="19">
        <v>59.478999999999999</v>
      </c>
      <c r="I458">
        <f t="shared" si="56"/>
        <v>7.8125</v>
      </c>
      <c r="J458">
        <f t="shared" si="57"/>
        <v>8.94</v>
      </c>
      <c r="K458">
        <f t="shared" si="58"/>
        <v>59.139000000000003</v>
      </c>
      <c r="L458">
        <f t="shared" si="59"/>
        <v>60.266500000000001</v>
      </c>
      <c r="M458">
        <f t="shared" si="60"/>
        <v>1.1274999999999977</v>
      </c>
      <c r="N458">
        <f t="shared" si="61"/>
        <v>57.447750000000006</v>
      </c>
      <c r="O458">
        <f t="shared" si="62"/>
        <v>61.957749999999997</v>
      </c>
      <c r="P458" t="str">
        <f t="shared" si="63"/>
        <v/>
      </c>
    </row>
    <row r="459" spans="1:16">
      <c r="A459" s="19" t="s">
        <v>25</v>
      </c>
      <c r="B459" s="19" t="s">
        <v>48</v>
      </c>
      <c r="C459" s="19" t="s">
        <v>49</v>
      </c>
      <c r="D459" s="20">
        <v>41163</v>
      </c>
      <c r="E459" s="19">
        <v>68.078999999999994</v>
      </c>
      <c r="F459" s="19" t="s">
        <v>109</v>
      </c>
      <c r="G459" s="19">
        <v>8.5</v>
      </c>
      <c r="H459" s="19">
        <v>59.579000000000001</v>
      </c>
      <c r="I459">
        <f t="shared" si="56"/>
        <v>7.8125</v>
      </c>
      <c r="J459">
        <f t="shared" si="57"/>
        <v>8.94</v>
      </c>
      <c r="K459">
        <f t="shared" si="58"/>
        <v>59.139000000000003</v>
      </c>
      <c r="L459">
        <f t="shared" si="59"/>
        <v>60.266500000000001</v>
      </c>
      <c r="M459">
        <f t="shared" si="60"/>
        <v>1.1274999999999977</v>
      </c>
      <c r="N459">
        <f t="shared" si="61"/>
        <v>57.447750000000006</v>
      </c>
      <c r="O459">
        <f t="shared" si="62"/>
        <v>61.957749999999997</v>
      </c>
      <c r="P459" t="str">
        <f t="shared" si="63"/>
        <v/>
      </c>
    </row>
    <row r="460" spans="1:16">
      <c r="A460" s="19" t="s">
        <v>25</v>
      </c>
      <c r="B460" s="19" t="s">
        <v>48</v>
      </c>
      <c r="C460" s="19" t="s">
        <v>49</v>
      </c>
      <c r="D460" s="20">
        <v>41212</v>
      </c>
      <c r="E460" s="19">
        <v>68.078999999999994</v>
      </c>
      <c r="F460" s="19" t="s">
        <v>109</v>
      </c>
      <c r="G460" s="19">
        <v>8.4</v>
      </c>
      <c r="H460" s="19">
        <v>59.679000000000002</v>
      </c>
      <c r="I460">
        <f t="shared" si="56"/>
        <v>7.8125</v>
      </c>
      <c r="J460">
        <f t="shared" si="57"/>
        <v>8.94</v>
      </c>
      <c r="K460">
        <f t="shared" si="58"/>
        <v>59.139000000000003</v>
      </c>
      <c r="L460">
        <f t="shared" si="59"/>
        <v>60.266500000000001</v>
      </c>
      <c r="M460">
        <f t="shared" si="60"/>
        <v>1.1274999999999977</v>
      </c>
      <c r="N460">
        <f t="shared" si="61"/>
        <v>57.447750000000006</v>
      </c>
      <c r="O460">
        <f t="shared" si="62"/>
        <v>61.957749999999997</v>
      </c>
      <c r="P460" t="str">
        <f t="shared" si="63"/>
        <v/>
      </c>
    </row>
    <row r="461" spans="1:16">
      <c r="A461" s="19" t="s">
        <v>25</v>
      </c>
      <c r="B461" s="19" t="s">
        <v>48</v>
      </c>
      <c r="C461" s="19" t="s">
        <v>49</v>
      </c>
      <c r="D461" s="20">
        <v>41240</v>
      </c>
      <c r="E461" s="19">
        <v>68.078999999999994</v>
      </c>
      <c r="F461" s="19" t="s">
        <v>109</v>
      </c>
      <c r="G461" s="19">
        <v>8.6999999999999993</v>
      </c>
      <c r="H461" s="19">
        <v>59.378999999999998</v>
      </c>
      <c r="I461">
        <f t="shared" si="56"/>
        <v>7.8125</v>
      </c>
      <c r="J461">
        <f t="shared" si="57"/>
        <v>8.94</v>
      </c>
      <c r="K461">
        <f t="shared" si="58"/>
        <v>59.139000000000003</v>
      </c>
      <c r="L461">
        <f t="shared" si="59"/>
        <v>60.266500000000001</v>
      </c>
      <c r="M461">
        <f t="shared" si="60"/>
        <v>1.1274999999999977</v>
      </c>
      <c r="N461">
        <f t="shared" si="61"/>
        <v>57.447750000000006</v>
      </c>
      <c r="O461">
        <f t="shared" si="62"/>
        <v>61.957749999999997</v>
      </c>
      <c r="P461" t="str">
        <f t="shared" si="63"/>
        <v/>
      </c>
    </row>
    <row r="462" spans="1:16">
      <c r="A462" s="19" t="s">
        <v>25</v>
      </c>
      <c r="B462" s="19" t="s">
        <v>48</v>
      </c>
      <c r="C462" s="19" t="s">
        <v>49</v>
      </c>
      <c r="D462" s="20">
        <v>41263</v>
      </c>
      <c r="E462" s="19">
        <v>68.078999999999994</v>
      </c>
      <c r="F462" s="19" t="s">
        <v>109</v>
      </c>
      <c r="G462" s="19">
        <v>8.65</v>
      </c>
      <c r="H462" s="19">
        <v>59.429000000000002</v>
      </c>
      <c r="I462">
        <f t="shared" si="56"/>
        <v>7.8125</v>
      </c>
      <c r="J462">
        <f t="shared" si="57"/>
        <v>8.94</v>
      </c>
      <c r="K462">
        <f t="shared" si="58"/>
        <v>59.139000000000003</v>
      </c>
      <c r="L462">
        <f t="shared" si="59"/>
        <v>60.266500000000001</v>
      </c>
      <c r="M462">
        <f t="shared" si="60"/>
        <v>1.1274999999999977</v>
      </c>
      <c r="N462">
        <f t="shared" si="61"/>
        <v>57.447750000000006</v>
      </c>
      <c r="O462">
        <f t="shared" si="62"/>
        <v>61.957749999999997</v>
      </c>
      <c r="P462" t="str">
        <f t="shared" si="63"/>
        <v/>
      </c>
    </row>
    <row r="463" spans="1:16">
      <c r="A463" s="19" t="s">
        <v>25</v>
      </c>
      <c r="B463" s="19" t="s">
        <v>48</v>
      </c>
      <c r="C463" s="19" t="s">
        <v>49</v>
      </c>
      <c r="D463" s="20">
        <v>41289</v>
      </c>
      <c r="E463" s="19">
        <v>68.078999999999994</v>
      </c>
      <c r="F463" s="19" t="s">
        <v>109</v>
      </c>
      <c r="G463" s="19">
        <v>8.6999999999999993</v>
      </c>
      <c r="H463" s="19">
        <v>59.378999999999998</v>
      </c>
      <c r="I463">
        <f t="shared" si="56"/>
        <v>7.8125</v>
      </c>
      <c r="J463">
        <f t="shared" si="57"/>
        <v>8.94</v>
      </c>
      <c r="K463">
        <f t="shared" si="58"/>
        <v>59.139000000000003</v>
      </c>
      <c r="L463">
        <f t="shared" si="59"/>
        <v>60.266500000000001</v>
      </c>
      <c r="M463">
        <f t="shared" si="60"/>
        <v>1.1274999999999977</v>
      </c>
      <c r="N463">
        <f t="shared" si="61"/>
        <v>57.447750000000006</v>
      </c>
      <c r="O463">
        <f t="shared" si="62"/>
        <v>61.957749999999997</v>
      </c>
      <c r="P463" t="str">
        <f t="shared" si="63"/>
        <v/>
      </c>
    </row>
    <row r="464" spans="1:16">
      <c r="A464" s="19" t="s">
        <v>25</v>
      </c>
      <c r="B464" s="19" t="s">
        <v>48</v>
      </c>
      <c r="C464" s="19" t="s">
        <v>49</v>
      </c>
      <c r="D464" s="20">
        <v>41313</v>
      </c>
      <c r="E464" s="19">
        <v>68.078999999999994</v>
      </c>
      <c r="F464" s="19" t="s">
        <v>109</v>
      </c>
      <c r="G464" s="19">
        <v>8.6999999999999993</v>
      </c>
      <c r="H464" s="19">
        <v>59.378999999999998</v>
      </c>
      <c r="I464">
        <f t="shared" si="56"/>
        <v>7.8125</v>
      </c>
      <c r="J464">
        <f t="shared" si="57"/>
        <v>8.94</v>
      </c>
      <c r="K464">
        <f t="shared" si="58"/>
        <v>59.139000000000003</v>
      </c>
      <c r="L464">
        <f t="shared" si="59"/>
        <v>60.266500000000001</v>
      </c>
      <c r="M464">
        <f t="shared" si="60"/>
        <v>1.1274999999999977</v>
      </c>
      <c r="N464">
        <f t="shared" si="61"/>
        <v>57.447750000000006</v>
      </c>
      <c r="O464">
        <f t="shared" si="62"/>
        <v>61.957749999999997</v>
      </c>
      <c r="P464" t="str">
        <f t="shared" si="63"/>
        <v/>
      </c>
    </row>
    <row r="465" spans="1:16">
      <c r="A465" s="19" t="s">
        <v>25</v>
      </c>
      <c r="B465" s="19" t="s">
        <v>48</v>
      </c>
      <c r="C465" s="19" t="s">
        <v>49</v>
      </c>
      <c r="D465" s="20">
        <v>41348</v>
      </c>
      <c r="E465" s="19">
        <v>68.078999999999994</v>
      </c>
      <c r="F465" s="19" t="s">
        <v>109</v>
      </c>
      <c r="G465" s="19">
        <v>8.64</v>
      </c>
      <c r="H465" s="19">
        <v>59.439</v>
      </c>
      <c r="I465">
        <f t="shared" si="56"/>
        <v>7.8125</v>
      </c>
      <c r="J465">
        <f t="shared" si="57"/>
        <v>8.94</v>
      </c>
      <c r="K465">
        <f t="shared" si="58"/>
        <v>59.139000000000003</v>
      </c>
      <c r="L465">
        <f t="shared" si="59"/>
        <v>60.266500000000001</v>
      </c>
      <c r="M465">
        <f t="shared" si="60"/>
        <v>1.1274999999999977</v>
      </c>
      <c r="N465">
        <f t="shared" si="61"/>
        <v>57.447750000000006</v>
      </c>
      <c r="O465">
        <f t="shared" si="62"/>
        <v>61.957749999999997</v>
      </c>
      <c r="P465" t="str">
        <f t="shared" si="63"/>
        <v/>
      </c>
    </row>
    <row r="466" spans="1:16">
      <c r="A466" s="19" t="s">
        <v>25</v>
      </c>
      <c r="B466" s="19" t="s">
        <v>48</v>
      </c>
      <c r="C466" s="19" t="s">
        <v>49</v>
      </c>
      <c r="D466" s="20">
        <v>41383</v>
      </c>
      <c r="E466" s="19">
        <v>68.078999999999994</v>
      </c>
      <c r="F466" s="19" t="s">
        <v>109</v>
      </c>
      <c r="G466" s="19">
        <v>8.1</v>
      </c>
      <c r="H466" s="19">
        <v>59.978999999999999</v>
      </c>
      <c r="I466">
        <f t="shared" si="56"/>
        <v>7.8125</v>
      </c>
      <c r="J466">
        <f t="shared" si="57"/>
        <v>8.94</v>
      </c>
      <c r="K466">
        <f t="shared" si="58"/>
        <v>59.139000000000003</v>
      </c>
      <c r="L466">
        <f t="shared" si="59"/>
        <v>60.266500000000001</v>
      </c>
      <c r="M466">
        <f t="shared" si="60"/>
        <v>1.1274999999999977</v>
      </c>
      <c r="N466">
        <f t="shared" si="61"/>
        <v>57.447750000000006</v>
      </c>
      <c r="O466">
        <f t="shared" si="62"/>
        <v>61.957749999999997</v>
      </c>
      <c r="P466" t="str">
        <f t="shared" si="63"/>
        <v/>
      </c>
    </row>
    <row r="467" spans="1:16">
      <c r="A467" s="19" t="s">
        <v>25</v>
      </c>
      <c r="B467" s="19" t="s">
        <v>48</v>
      </c>
      <c r="C467" s="19" t="s">
        <v>49</v>
      </c>
      <c r="D467" s="20">
        <v>41404</v>
      </c>
      <c r="E467" s="19">
        <v>68.078999999999994</v>
      </c>
      <c r="F467" s="19" t="s">
        <v>109</v>
      </c>
      <c r="G467" s="19">
        <v>7.85</v>
      </c>
      <c r="H467" s="19">
        <v>60.228999999999999</v>
      </c>
      <c r="I467">
        <f t="shared" si="56"/>
        <v>7.8125</v>
      </c>
      <c r="J467">
        <f t="shared" si="57"/>
        <v>8.94</v>
      </c>
      <c r="K467">
        <f t="shared" si="58"/>
        <v>59.139000000000003</v>
      </c>
      <c r="L467">
        <f t="shared" si="59"/>
        <v>60.266500000000001</v>
      </c>
      <c r="M467">
        <f t="shared" si="60"/>
        <v>1.1274999999999977</v>
      </c>
      <c r="N467">
        <f t="shared" si="61"/>
        <v>57.447750000000006</v>
      </c>
      <c r="O467">
        <f t="shared" si="62"/>
        <v>61.957749999999997</v>
      </c>
      <c r="P467" t="str">
        <f t="shared" si="63"/>
        <v/>
      </c>
    </row>
    <row r="468" spans="1:16">
      <c r="A468" s="19" t="s">
        <v>25</v>
      </c>
      <c r="B468" s="19" t="s">
        <v>48</v>
      </c>
      <c r="C468" s="19" t="s">
        <v>49</v>
      </c>
      <c r="D468" s="20">
        <v>41431</v>
      </c>
      <c r="E468" s="19">
        <v>68.078999999999994</v>
      </c>
      <c r="F468" s="19" t="s">
        <v>109</v>
      </c>
      <c r="G468" s="19">
        <v>7.55</v>
      </c>
      <c r="H468" s="19">
        <v>60.529000000000003</v>
      </c>
      <c r="I468">
        <f t="shared" si="56"/>
        <v>7.8125</v>
      </c>
      <c r="J468">
        <f t="shared" si="57"/>
        <v>8.94</v>
      </c>
      <c r="K468">
        <f t="shared" si="58"/>
        <v>59.139000000000003</v>
      </c>
      <c r="L468">
        <f t="shared" si="59"/>
        <v>60.266500000000001</v>
      </c>
      <c r="M468">
        <f t="shared" si="60"/>
        <v>1.1274999999999977</v>
      </c>
      <c r="N468">
        <f t="shared" si="61"/>
        <v>57.447750000000006</v>
      </c>
      <c r="O468">
        <f t="shared" si="62"/>
        <v>61.957749999999997</v>
      </c>
      <c r="P468" t="str">
        <f t="shared" si="63"/>
        <v/>
      </c>
    </row>
    <row r="469" spans="1:16">
      <c r="A469" s="19" t="s">
        <v>25</v>
      </c>
      <c r="B469" s="19" t="s">
        <v>48</v>
      </c>
      <c r="C469" s="19" t="s">
        <v>49</v>
      </c>
      <c r="D469" s="20">
        <v>41470</v>
      </c>
      <c r="E469" s="19">
        <v>68.078999999999994</v>
      </c>
      <c r="F469" s="19" t="s">
        <v>109</v>
      </c>
      <c r="G469" s="19">
        <v>9</v>
      </c>
      <c r="H469" s="19">
        <v>59.079000000000001</v>
      </c>
      <c r="I469">
        <f t="shared" si="56"/>
        <v>7.8125</v>
      </c>
      <c r="J469">
        <f t="shared" si="57"/>
        <v>8.94</v>
      </c>
      <c r="K469">
        <f t="shared" si="58"/>
        <v>59.139000000000003</v>
      </c>
      <c r="L469">
        <f t="shared" si="59"/>
        <v>60.266500000000001</v>
      </c>
      <c r="M469">
        <f t="shared" si="60"/>
        <v>1.1274999999999977</v>
      </c>
      <c r="N469">
        <f t="shared" si="61"/>
        <v>57.447750000000006</v>
      </c>
      <c r="O469">
        <f t="shared" si="62"/>
        <v>61.957749999999997</v>
      </c>
      <c r="P469" t="str">
        <f t="shared" si="63"/>
        <v/>
      </c>
    </row>
    <row r="470" spans="1:16">
      <c r="A470" s="19" t="s">
        <v>25</v>
      </c>
      <c r="B470" s="19" t="s">
        <v>48</v>
      </c>
      <c r="C470" s="19" t="s">
        <v>49</v>
      </c>
      <c r="D470" s="20">
        <v>41506</v>
      </c>
      <c r="E470" s="19">
        <v>68.078999999999994</v>
      </c>
      <c r="F470" s="19" t="s">
        <v>109</v>
      </c>
      <c r="G470" s="19">
        <v>10.3</v>
      </c>
      <c r="H470" s="19">
        <v>57.779000000000003</v>
      </c>
      <c r="I470">
        <f t="shared" si="56"/>
        <v>7.8125</v>
      </c>
      <c r="J470">
        <f t="shared" si="57"/>
        <v>8.94</v>
      </c>
      <c r="K470">
        <f t="shared" si="58"/>
        <v>59.139000000000003</v>
      </c>
      <c r="L470">
        <f t="shared" si="59"/>
        <v>60.266500000000001</v>
      </c>
      <c r="M470">
        <f t="shared" si="60"/>
        <v>1.1274999999999977</v>
      </c>
      <c r="N470">
        <f t="shared" si="61"/>
        <v>57.447750000000006</v>
      </c>
      <c r="O470">
        <f t="shared" si="62"/>
        <v>61.957749999999997</v>
      </c>
      <c r="P470" t="str">
        <f t="shared" si="63"/>
        <v/>
      </c>
    </row>
    <row r="471" spans="1:16">
      <c r="A471" s="19" t="s">
        <v>25</v>
      </c>
      <c r="B471" s="19" t="s">
        <v>48</v>
      </c>
      <c r="C471" s="19" t="s">
        <v>49</v>
      </c>
      <c r="D471" s="20">
        <v>41540</v>
      </c>
      <c r="E471" s="19">
        <v>68.078999999999994</v>
      </c>
      <c r="F471" s="19" t="s">
        <v>109</v>
      </c>
      <c r="G471" s="19">
        <v>8.65</v>
      </c>
      <c r="H471" s="19">
        <v>59.429000000000002</v>
      </c>
      <c r="I471">
        <f t="shared" si="56"/>
        <v>7.8125</v>
      </c>
      <c r="J471">
        <f t="shared" si="57"/>
        <v>8.94</v>
      </c>
      <c r="K471">
        <f t="shared" si="58"/>
        <v>59.139000000000003</v>
      </c>
      <c r="L471">
        <f t="shared" si="59"/>
        <v>60.266500000000001</v>
      </c>
      <c r="M471">
        <f t="shared" si="60"/>
        <v>1.1274999999999977</v>
      </c>
      <c r="N471">
        <f t="shared" si="61"/>
        <v>57.447750000000006</v>
      </c>
      <c r="O471">
        <f t="shared" si="62"/>
        <v>61.957749999999997</v>
      </c>
      <c r="P471" t="str">
        <f t="shared" si="63"/>
        <v/>
      </c>
    </row>
    <row r="472" spans="1:16">
      <c r="A472" s="19" t="s">
        <v>25</v>
      </c>
      <c r="B472" s="19" t="s">
        <v>48</v>
      </c>
      <c r="C472" s="19" t="s">
        <v>49</v>
      </c>
      <c r="D472" s="20">
        <v>41563</v>
      </c>
      <c r="E472" s="19">
        <v>68.078999999999994</v>
      </c>
      <c r="F472" s="19" t="s">
        <v>109</v>
      </c>
      <c r="G472" s="19">
        <v>8.65</v>
      </c>
      <c r="H472" s="19">
        <v>59.429000000000002</v>
      </c>
      <c r="I472">
        <f t="shared" si="56"/>
        <v>7.8125</v>
      </c>
      <c r="J472">
        <f t="shared" si="57"/>
        <v>8.94</v>
      </c>
      <c r="K472">
        <f t="shared" si="58"/>
        <v>59.139000000000003</v>
      </c>
      <c r="L472">
        <f t="shared" si="59"/>
        <v>60.266500000000001</v>
      </c>
      <c r="M472">
        <f t="shared" si="60"/>
        <v>1.1274999999999977</v>
      </c>
      <c r="N472">
        <f t="shared" si="61"/>
        <v>57.447750000000006</v>
      </c>
      <c r="O472">
        <f t="shared" si="62"/>
        <v>61.957749999999997</v>
      </c>
      <c r="P472" t="str">
        <f t="shared" si="63"/>
        <v/>
      </c>
    </row>
    <row r="473" spans="1:16">
      <c r="A473" s="19" t="s">
        <v>25</v>
      </c>
      <c r="B473" s="19" t="s">
        <v>48</v>
      </c>
      <c r="C473" s="19" t="s">
        <v>49</v>
      </c>
      <c r="D473" s="20">
        <v>41598</v>
      </c>
      <c r="E473" s="19">
        <v>68.078999999999994</v>
      </c>
      <c r="F473" s="19" t="s">
        <v>109</v>
      </c>
      <c r="G473" s="19">
        <v>8</v>
      </c>
      <c r="H473" s="19">
        <v>60.079000000000001</v>
      </c>
      <c r="I473">
        <f t="shared" si="56"/>
        <v>7.8125</v>
      </c>
      <c r="J473">
        <f t="shared" si="57"/>
        <v>8.94</v>
      </c>
      <c r="K473">
        <f t="shared" si="58"/>
        <v>59.139000000000003</v>
      </c>
      <c r="L473">
        <f t="shared" si="59"/>
        <v>60.266500000000001</v>
      </c>
      <c r="M473">
        <f t="shared" si="60"/>
        <v>1.1274999999999977</v>
      </c>
      <c r="N473">
        <f t="shared" si="61"/>
        <v>57.447750000000006</v>
      </c>
      <c r="O473">
        <f t="shared" si="62"/>
        <v>61.957749999999997</v>
      </c>
      <c r="P473" t="str">
        <f t="shared" si="63"/>
        <v/>
      </c>
    </row>
    <row r="474" spans="1:16">
      <c r="A474" s="19" t="s">
        <v>25</v>
      </c>
      <c r="B474" s="19" t="s">
        <v>48</v>
      </c>
      <c r="C474" s="19" t="s">
        <v>49</v>
      </c>
      <c r="D474" s="20">
        <v>41612</v>
      </c>
      <c r="E474" s="19">
        <v>68.078999999999994</v>
      </c>
      <c r="F474" s="19" t="s">
        <v>109</v>
      </c>
      <c r="G474" s="19">
        <v>8</v>
      </c>
      <c r="H474" s="19">
        <v>60.079000000000001</v>
      </c>
      <c r="I474">
        <f t="shared" si="56"/>
        <v>7.8125</v>
      </c>
      <c r="J474">
        <f t="shared" si="57"/>
        <v>8.94</v>
      </c>
      <c r="K474">
        <f t="shared" si="58"/>
        <v>59.139000000000003</v>
      </c>
      <c r="L474">
        <f t="shared" si="59"/>
        <v>60.266500000000001</v>
      </c>
      <c r="M474">
        <f t="shared" si="60"/>
        <v>1.1274999999999977</v>
      </c>
      <c r="N474">
        <f t="shared" si="61"/>
        <v>57.447750000000006</v>
      </c>
      <c r="O474">
        <f t="shared" si="62"/>
        <v>61.957749999999997</v>
      </c>
      <c r="P474" t="str">
        <f t="shared" si="63"/>
        <v/>
      </c>
    </row>
    <row r="475" spans="1:16">
      <c r="A475" s="19" t="s">
        <v>25</v>
      </c>
      <c r="B475" s="19" t="s">
        <v>48</v>
      </c>
      <c r="C475" s="19" t="s">
        <v>49</v>
      </c>
      <c r="D475" s="20">
        <v>41655</v>
      </c>
      <c r="E475" s="19">
        <v>68.078999999999994</v>
      </c>
      <c r="F475" s="19" t="s">
        <v>109</v>
      </c>
      <c r="G475" s="19">
        <v>8</v>
      </c>
      <c r="H475" s="19">
        <v>60.079000000000001</v>
      </c>
      <c r="I475">
        <f t="shared" si="56"/>
        <v>7.8125</v>
      </c>
      <c r="J475">
        <f t="shared" si="57"/>
        <v>8.94</v>
      </c>
      <c r="K475">
        <f t="shared" si="58"/>
        <v>59.139000000000003</v>
      </c>
      <c r="L475">
        <f t="shared" si="59"/>
        <v>60.266500000000001</v>
      </c>
      <c r="M475">
        <f t="shared" si="60"/>
        <v>1.1274999999999977</v>
      </c>
      <c r="N475">
        <f t="shared" si="61"/>
        <v>57.447750000000006</v>
      </c>
      <c r="O475">
        <f t="shared" si="62"/>
        <v>61.957749999999997</v>
      </c>
      <c r="P475" t="str">
        <f t="shared" si="63"/>
        <v/>
      </c>
    </row>
    <row r="476" spans="1:16">
      <c r="A476" s="19" t="s">
        <v>25</v>
      </c>
      <c r="B476" s="19" t="s">
        <v>48</v>
      </c>
      <c r="C476" s="19" t="s">
        <v>49</v>
      </c>
      <c r="D476" s="20">
        <v>41683</v>
      </c>
      <c r="E476" s="19">
        <v>68.078999999999994</v>
      </c>
      <c r="F476" s="19" t="s">
        <v>109</v>
      </c>
      <c r="G476" s="19">
        <v>7.5</v>
      </c>
      <c r="H476" s="19">
        <v>60.579000000000001</v>
      </c>
      <c r="I476">
        <f t="shared" si="56"/>
        <v>7.8125</v>
      </c>
      <c r="J476">
        <f t="shared" si="57"/>
        <v>8.94</v>
      </c>
      <c r="K476">
        <f t="shared" si="58"/>
        <v>59.139000000000003</v>
      </c>
      <c r="L476">
        <f t="shared" si="59"/>
        <v>60.266500000000001</v>
      </c>
      <c r="M476">
        <f t="shared" si="60"/>
        <v>1.1274999999999977</v>
      </c>
      <c r="N476">
        <f t="shared" si="61"/>
        <v>57.447750000000006</v>
      </c>
      <c r="O476">
        <f t="shared" si="62"/>
        <v>61.957749999999997</v>
      </c>
      <c r="P476" t="str">
        <f t="shared" si="63"/>
        <v/>
      </c>
    </row>
    <row r="477" spans="1:16">
      <c r="A477" s="19" t="s">
        <v>25</v>
      </c>
      <c r="B477" s="19" t="s">
        <v>48</v>
      </c>
      <c r="C477" s="19" t="s">
        <v>49</v>
      </c>
      <c r="D477" s="20">
        <v>41709</v>
      </c>
      <c r="E477" s="19">
        <v>68.078999999999994</v>
      </c>
      <c r="F477" s="19" t="s">
        <v>109</v>
      </c>
      <c r="G477" s="19">
        <v>6.8</v>
      </c>
      <c r="H477" s="19">
        <v>61.279000000000003</v>
      </c>
      <c r="I477">
        <f t="shared" si="56"/>
        <v>7.8125</v>
      </c>
      <c r="J477">
        <f t="shared" si="57"/>
        <v>8.94</v>
      </c>
      <c r="K477">
        <f t="shared" si="58"/>
        <v>59.139000000000003</v>
      </c>
      <c r="L477">
        <f t="shared" si="59"/>
        <v>60.266500000000001</v>
      </c>
      <c r="M477">
        <f t="shared" si="60"/>
        <v>1.1274999999999977</v>
      </c>
      <c r="N477">
        <f t="shared" si="61"/>
        <v>57.447750000000006</v>
      </c>
      <c r="O477">
        <f t="shared" si="62"/>
        <v>61.957749999999997</v>
      </c>
      <c r="P477" t="str">
        <f t="shared" si="63"/>
        <v/>
      </c>
    </row>
    <row r="478" spans="1:16">
      <c r="A478" s="19" t="s">
        <v>25</v>
      </c>
      <c r="B478" s="19" t="s">
        <v>48</v>
      </c>
      <c r="C478" s="19" t="s">
        <v>49</v>
      </c>
      <c r="D478" s="20">
        <v>41732</v>
      </c>
      <c r="E478" s="19">
        <v>68.078999999999994</v>
      </c>
      <c r="F478" s="19" t="s">
        <v>109</v>
      </c>
      <c r="G478" s="19">
        <v>6.45</v>
      </c>
      <c r="H478" s="19">
        <v>61.628999999999998</v>
      </c>
      <c r="I478">
        <f t="shared" si="56"/>
        <v>7.8125</v>
      </c>
      <c r="J478">
        <f t="shared" si="57"/>
        <v>8.94</v>
      </c>
      <c r="K478">
        <f t="shared" si="58"/>
        <v>59.139000000000003</v>
      </c>
      <c r="L478">
        <f t="shared" si="59"/>
        <v>60.266500000000001</v>
      </c>
      <c r="M478">
        <f t="shared" si="60"/>
        <v>1.1274999999999977</v>
      </c>
      <c r="N478">
        <f t="shared" si="61"/>
        <v>57.447750000000006</v>
      </c>
      <c r="O478">
        <f t="shared" si="62"/>
        <v>61.957749999999997</v>
      </c>
      <c r="P478" t="str">
        <f t="shared" si="63"/>
        <v/>
      </c>
    </row>
    <row r="479" spans="1:16">
      <c r="A479" s="19" t="s">
        <v>25</v>
      </c>
      <c r="B479" s="19" t="s">
        <v>48</v>
      </c>
      <c r="C479" s="19" t="s">
        <v>49</v>
      </c>
      <c r="D479" s="20">
        <v>41760</v>
      </c>
      <c r="E479" s="19">
        <v>68.078999999999994</v>
      </c>
      <c r="F479" s="19" t="s">
        <v>109</v>
      </c>
      <c r="G479" s="19">
        <v>6.95</v>
      </c>
      <c r="H479" s="19">
        <v>61.128999999999998</v>
      </c>
      <c r="I479">
        <f t="shared" si="56"/>
        <v>7.8125</v>
      </c>
      <c r="J479">
        <f t="shared" si="57"/>
        <v>8.94</v>
      </c>
      <c r="K479">
        <f t="shared" si="58"/>
        <v>59.139000000000003</v>
      </c>
      <c r="L479">
        <f t="shared" si="59"/>
        <v>60.266500000000001</v>
      </c>
      <c r="M479">
        <f t="shared" si="60"/>
        <v>1.1274999999999977</v>
      </c>
      <c r="N479">
        <f t="shared" si="61"/>
        <v>57.447750000000006</v>
      </c>
      <c r="O479">
        <f t="shared" si="62"/>
        <v>61.957749999999997</v>
      </c>
      <c r="P479" t="str">
        <f t="shared" si="63"/>
        <v/>
      </c>
    </row>
    <row r="480" spans="1:16">
      <c r="A480" s="19" t="s">
        <v>25</v>
      </c>
      <c r="B480" s="19" t="s">
        <v>48</v>
      </c>
      <c r="C480" s="19" t="s">
        <v>49</v>
      </c>
      <c r="D480" s="20">
        <v>41808</v>
      </c>
      <c r="E480" s="19">
        <v>68.078999999999994</v>
      </c>
      <c r="F480" s="19" t="s">
        <v>109</v>
      </c>
      <c r="G480" s="19">
        <v>6.86</v>
      </c>
      <c r="H480" s="19">
        <v>61.219000000000001</v>
      </c>
      <c r="I480">
        <f t="shared" si="56"/>
        <v>7.8125</v>
      </c>
      <c r="J480">
        <f t="shared" si="57"/>
        <v>8.94</v>
      </c>
      <c r="K480">
        <f t="shared" si="58"/>
        <v>59.139000000000003</v>
      </c>
      <c r="L480">
        <f t="shared" si="59"/>
        <v>60.266500000000001</v>
      </c>
      <c r="M480">
        <f t="shared" si="60"/>
        <v>1.1274999999999977</v>
      </c>
      <c r="N480">
        <f t="shared" si="61"/>
        <v>57.447750000000006</v>
      </c>
      <c r="O480">
        <f t="shared" si="62"/>
        <v>61.957749999999997</v>
      </c>
      <c r="P480" t="str">
        <f t="shared" si="63"/>
        <v/>
      </c>
    </row>
    <row r="481" spans="1:16">
      <c r="A481" s="19" t="s">
        <v>25</v>
      </c>
      <c r="B481" s="19" t="s">
        <v>48</v>
      </c>
      <c r="C481" s="19" t="s">
        <v>49</v>
      </c>
      <c r="D481" s="20">
        <v>41830</v>
      </c>
      <c r="E481" s="19">
        <v>68.078999999999994</v>
      </c>
      <c r="F481" s="19" t="s">
        <v>109</v>
      </c>
      <c r="G481" s="19">
        <v>7.12</v>
      </c>
      <c r="H481" s="19">
        <v>60.959000000000003</v>
      </c>
      <c r="I481">
        <f t="shared" si="56"/>
        <v>7.8125</v>
      </c>
      <c r="J481">
        <f t="shared" si="57"/>
        <v>8.94</v>
      </c>
      <c r="K481">
        <f t="shared" si="58"/>
        <v>59.139000000000003</v>
      </c>
      <c r="L481">
        <f t="shared" si="59"/>
        <v>60.266500000000001</v>
      </c>
      <c r="M481">
        <f t="shared" si="60"/>
        <v>1.1274999999999977</v>
      </c>
      <c r="N481">
        <f t="shared" si="61"/>
        <v>57.447750000000006</v>
      </c>
      <c r="O481">
        <f t="shared" si="62"/>
        <v>61.957749999999997</v>
      </c>
      <c r="P481" t="str">
        <f t="shared" si="63"/>
        <v/>
      </c>
    </row>
    <row r="482" spans="1:16">
      <c r="A482" s="19" t="s">
        <v>25</v>
      </c>
      <c r="B482" s="19" t="s">
        <v>48</v>
      </c>
      <c r="C482" s="19" t="s">
        <v>49</v>
      </c>
      <c r="D482" s="20">
        <v>41863</v>
      </c>
      <c r="E482" s="19">
        <v>68.078999999999994</v>
      </c>
      <c r="F482" s="19" t="s">
        <v>109</v>
      </c>
      <c r="G482" s="19">
        <v>7.42</v>
      </c>
      <c r="H482" s="19">
        <v>60.658999999999999</v>
      </c>
      <c r="I482">
        <f t="shared" si="56"/>
        <v>7.8125</v>
      </c>
      <c r="J482">
        <f t="shared" si="57"/>
        <v>8.94</v>
      </c>
      <c r="K482">
        <f t="shared" si="58"/>
        <v>59.139000000000003</v>
      </c>
      <c r="L482">
        <f t="shared" si="59"/>
        <v>60.266500000000001</v>
      </c>
      <c r="M482">
        <f t="shared" si="60"/>
        <v>1.1274999999999977</v>
      </c>
      <c r="N482">
        <f t="shared" si="61"/>
        <v>57.447750000000006</v>
      </c>
      <c r="O482">
        <f t="shared" si="62"/>
        <v>61.957749999999997</v>
      </c>
      <c r="P482" t="str">
        <f t="shared" si="63"/>
        <v/>
      </c>
    </row>
    <row r="483" spans="1:16">
      <c r="A483" s="19" t="s">
        <v>25</v>
      </c>
      <c r="B483" s="19" t="s">
        <v>48</v>
      </c>
      <c r="C483" s="19" t="s">
        <v>49</v>
      </c>
      <c r="D483" s="20">
        <v>41892</v>
      </c>
      <c r="E483" s="19">
        <v>68.078999999999994</v>
      </c>
      <c r="F483" s="19" t="s">
        <v>109</v>
      </c>
      <c r="G483" s="19">
        <v>7.6</v>
      </c>
      <c r="H483" s="19">
        <v>60.478999999999999</v>
      </c>
      <c r="I483">
        <f t="shared" si="56"/>
        <v>7.8125</v>
      </c>
      <c r="J483">
        <f t="shared" si="57"/>
        <v>8.94</v>
      </c>
      <c r="K483">
        <f t="shared" si="58"/>
        <v>59.139000000000003</v>
      </c>
      <c r="L483">
        <f t="shared" si="59"/>
        <v>60.266500000000001</v>
      </c>
      <c r="M483">
        <f t="shared" si="60"/>
        <v>1.1274999999999977</v>
      </c>
      <c r="N483">
        <f t="shared" si="61"/>
        <v>57.447750000000006</v>
      </c>
      <c r="O483">
        <f t="shared" si="62"/>
        <v>61.957749999999997</v>
      </c>
      <c r="P483" t="str">
        <f t="shared" si="63"/>
        <v/>
      </c>
    </row>
    <row r="484" spans="1:16">
      <c r="A484" s="19" t="s">
        <v>25</v>
      </c>
      <c r="B484" s="19" t="s">
        <v>48</v>
      </c>
      <c r="C484" s="19" t="s">
        <v>49</v>
      </c>
      <c r="D484" s="20">
        <v>41920</v>
      </c>
      <c r="E484" s="19">
        <v>68.078999999999994</v>
      </c>
      <c r="F484" s="19" t="s">
        <v>109</v>
      </c>
      <c r="G484" s="19">
        <v>7.9</v>
      </c>
      <c r="H484" s="19">
        <v>60.179000000000002</v>
      </c>
      <c r="I484">
        <f t="shared" si="56"/>
        <v>7.8125</v>
      </c>
      <c r="J484">
        <f t="shared" si="57"/>
        <v>8.94</v>
      </c>
      <c r="K484">
        <f t="shared" si="58"/>
        <v>59.139000000000003</v>
      </c>
      <c r="L484">
        <f t="shared" si="59"/>
        <v>60.266500000000001</v>
      </c>
      <c r="M484">
        <f t="shared" si="60"/>
        <v>1.1274999999999977</v>
      </c>
      <c r="N484">
        <f t="shared" si="61"/>
        <v>57.447750000000006</v>
      </c>
      <c r="O484">
        <f t="shared" si="62"/>
        <v>61.957749999999997</v>
      </c>
      <c r="P484" t="str">
        <f t="shared" si="63"/>
        <v/>
      </c>
    </row>
    <row r="485" spans="1:16">
      <c r="A485" s="19" t="s">
        <v>25</v>
      </c>
      <c r="B485" s="19" t="s">
        <v>48</v>
      </c>
      <c r="C485" s="19" t="s">
        <v>49</v>
      </c>
      <c r="D485" s="20">
        <v>41950</v>
      </c>
      <c r="E485" s="19">
        <v>68.078999999999994</v>
      </c>
      <c r="F485" s="19" t="s">
        <v>109</v>
      </c>
      <c r="G485" s="19">
        <v>7.8</v>
      </c>
      <c r="H485" s="19">
        <v>60.279000000000003</v>
      </c>
      <c r="I485">
        <f t="shared" si="56"/>
        <v>7.8125</v>
      </c>
      <c r="J485">
        <f t="shared" si="57"/>
        <v>8.94</v>
      </c>
      <c r="K485">
        <f t="shared" si="58"/>
        <v>59.139000000000003</v>
      </c>
      <c r="L485">
        <f t="shared" si="59"/>
        <v>60.266500000000001</v>
      </c>
      <c r="M485">
        <f t="shared" si="60"/>
        <v>1.1274999999999977</v>
      </c>
      <c r="N485">
        <f t="shared" si="61"/>
        <v>57.447750000000006</v>
      </c>
      <c r="O485">
        <f t="shared" si="62"/>
        <v>61.957749999999997</v>
      </c>
      <c r="P485" t="str">
        <f t="shared" si="63"/>
        <v/>
      </c>
    </row>
    <row r="486" spans="1:16">
      <c r="A486" s="19" t="s">
        <v>25</v>
      </c>
      <c r="B486" s="19" t="s">
        <v>48</v>
      </c>
      <c r="C486" s="19" t="s">
        <v>49</v>
      </c>
      <c r="D486" s="20">
        <v>41978</v>
      </c>
      <c r="E486" s="19">
        <v>68.078999999999994</v>
      </c>
      <c r="F486" s="19" t="s">
        <v>109</v>
      </c>
      <c r="G486" s="19">
        <v>7.55</v>
      </c>
      <c r="H486" s="19">
        <v>60.529000000000003</v>
      </c>
      <c r="I486">
        <f t="shared" si="56"/>
        <v>7.8125</v>
      </c>
      <c r="J486">
        <f t="shared" si="57"/>
        <v>8.94</v>
      </c>
      <c r="K486">
        <f t="shared" si="58"/>
        <v>59.139000000000003</v>
      </c>
      <c r="L486">
        <f t="shared" si="59"/>
        <v>60.266500000000001</v>
      </c>
      <c r="M486">
        <f t="shared" si="60"/>
        <v>1.1274999999999977</v>
      </c>
      <c r="N486">
        <f t="shared" si="61"/>
        <v>57.447750000000006</v>
      </c>
      <c r="O486">
        <f t="shared" si="62"/>
        <v>61.957749999999997</v>
      </c>
      <c r="P486" t="str">
        <f t="shared" si="63"/>
        <v/>
      </c>
    </row>
    <row r="487" spans="1:16">
      <c r="A487" s="19" t="s">
        <v>25</v>
      </c>
      <c r="B487" s="19" t="s">
        <v>48</v>
      </c>
      <c r="C487" s="19" t="s">
        <v>49</v>
      </c>
      <c r="D487" s="20">
        <v>42033</v>
      </c>
      <c r="E487" s="19">
        <v>68.078999999999994</v>
      </c>
      <c r="F487" s="19" t="s">
        <v>109</v>
      </c>
      <c r="G487" s="19">
        <v>7.25</v>
      </c>
      <c r="H487" s="19">
        <v>60.829000000000001</v>
      </c>
      <c r="I487">
        <f t="shared" si="56"/>
        <v>7.8125</v>
      </c>
      <c r="J487">
        <f t="shared" si="57"/>
        <v>8.94</v>
      </c>
      <c r="K487">
        <f t="shared" si="58"/>
        <v>59.139000000000003</v>
      </c>
      <c r="L487">
        <f t="shared" si="59"/>
        <v>60.266500000000001</v>
      </c>
      <c r="M487">
        <f t="shared" si="60"/>
        <v>1.1274999999999977</v>
      </c>
      <c r="N487">
        <f t="shared" si="61"/>
        <v>57.447750000000006</v>
      </c>
      <c r="O487">
        <f t="shared" si="62"/>
        <v>61.957749999999997</v>
      </c>
      <c r="P487" t="str">
        <f t="shared" si="63"/>
        <v/>
      </c>
    </row>
    <row r="488" spans="1:16">
      <c r="A488" s="19" t="s">
        <v>25</v>
      </c>
      <c r="B488" s="19" t="s">
        <v>48</v>
      </c>
      <c r="C488" s="19" t="s">
        <v>49</v>
      </c>
      <c r="D488" s="20">
        <v>42060</v>
      </c>
      <c r="E488" s="19">
        <v>68.078999999999994</v>
      </c>
      <c r="F488" s="19" t="s">
        <v>109</v>
      </c>
      <c r="G488" s="19">
        <v>7.12</v>
      </c>
      <c r="H488" s="19">
        <v>60.959000000000003</v>
      </c>
      <c r="I488">
        <f t="shared" si="56"/>
        <v>7.8125</v>
      </c>
      <c r="J488">
        <f t="shared" si="57"/>
        <v>8.94</v>
      </c>
      <c r="K488">
        <f t="shared" si="58"/>
        <v>59.139000000000003</v>
      </c>
      <c r="L488">
        <f t="shared" si="59"/>
        <v>60.266500000000001</v>
      </c>
      <c r="M488">
        <f t="shared" si="60"/>
        <v>1.1274999999999977</v>
      </c>
      <c r="N488">
        <f t="shared" si="61"/>
        <v>57.447750000000006</v>
      </c>
      <c r="O488">
        <f t="shared" si="62"/>
        <v>61.957749999999997</v>
      </c>
      <c r="P488" t="str">
        <f t="shared" si="63"/>
        <v/>
      </c>
    </row>
    <row r="489" spans="1:16">
      <c r="A489" s="19" t="s">
        <v>25</v>
      </c>
      <c r="B489" s="19" t="s">
        <v>48</v>
      </c>
      <c r="C489" s="19" t="s">
        <v>49</v>
      </c>
      <c r="D489" s="20">
        <v>42079</v>
      </c>
      <c r="E489" s="19">
        <v>68.078999999999994</v>
      </c>
      <c r="F489" s="19" t="s">
        <v>109</v>
      </c>
      <c r="G489" s="19">
        <v>6.65</v>
      </c>
      <c r="H489" s="19">
        <v>61.429000000000002</v>
      </c>
      <c r="I489">
        <f t="shared" si="56"/>
        <v>7.8125</v>
      </c>
      <c r="J489">
        <f t="shared" si="57"/>
        <v>8.94</v>
      </c>
      <c r="K489">
        <f t="shared" si="58"/>
        <v>59.139000000000003</v>
      </c>
      <c r="L489">
        <f t="shared" si="59"/>
        <v>60.266500000000001</v>
      </c>
      <c r="M489">
        <f t="shared" si="60"/>
        <v>1.1274999999999977</v>
      </c>
      <c r="N489">
        <f t="shared" si="61"/>
        <v>57.447750000000006</v>
      </c>
      <c r="O489">
        <f t="shared" si="62"/>
        <v>61.957749999999997</v>
      </c>
      <c r="P489" t="str">
        <f t="shared" si="63"/>
        <v/>
      </c>
    </row>
    <row r="490" spans="1:16">
      <c r="A490" s="19" t="s">
        <v>25</v>
      </c>
      <c r="B490" s="19" t="s">
        <v>48</v>
      </c>
      <c r="C490" s="19" t="s">
        <v>49</v>
      </c>
      <c r="D490" s="20">
        <v>42115</v>
      </c>
      <c r="E490" s="19">
        <v>68.078999999999994</v>
      </c>
      <c r="F490" s="19" t="s">
        <v>109</v>
      </c>
      <c r="G490" s="19">
        <v>6.2</v>
      </c>
      <c r="H490" s="19">
        <v>61.878999999999998</v>
      </c>
      <c r="I490">
        <f t="shared" si="56"/>
        <v>7.8125</v>
      </c>
      <c r="J490">
        <f t="shared" si="57"/>
        <v>8.94</v>
      </c>
      <c r="K490">
        <f t="shared" si="58"/>
        <v>59.139000000000003</v>
      </c>
      <c r="L490">
        <f t="shared" si="59"/>
        <v>60.266500000000001</v>
      </c>
      <c r="M490">
        <f t="shared" si="60"/>
        <v>1.1274999999999977</v>
      </c>
      <c r="N490">
        <f t="shared" si="61"/>
        <v>57.447750000000006</v>
      </c>
      <c r="O490">
        <f t="shared" si="62"/>
        <v>61.957749999999997</v>
      </c>
      <c r="P490" t="str">
        <f t="shared" si="63"/>
        <v/>
      </c>
    </row>
    <row r="491" spans="1:16">
      <c r="A491" s="19" t="s">
        <v>25</v>
      </c>
      <c r="B491" s="19" t="s">
        <v>48</v>
      </c>
      <c r="C491" s="19" t="s">
        <v>49</v>
      </c>
      <c r="D491" s="20">
        <v>42145</v>
      </c>
      <c r="E491" s="19">
        <v>68.078999999999994</v>
      </c>
      <c r="F491" s="19" t="s">
        <v>109</v>
      </c>
      <c r="G491" s="19">
        <v>8.7899999999999991</v>
      </c>
      <c r="H491" s="19">
        <v>59.289000000000001</v>
      </c>
      <c r="I491">
        <f t="shared" si="56"/>
        <v>7.8125</v>
      </c>
      <c r="J491">
        <f t="shared" si="57"/>
        <v>8.94</v>
      </c>
      <c r="K491">
        <f t="shared" si="58"/>
        <v>59.139000000000003</v>
      </c>
      <c r="L491">
        <f t="shared" si="59"/>
        <v>60.266500000000001</v>
      </c>
      <c r="M491">
        <f t="shared" si="60"/>
        <v>1.1274999999999977</v>
      </c>
      <c r="N491">
        <f t="shared" si="61"/>
        <v>57.447750000000006</v>
      </c>
      <c r="O491">
        <f t="shared" si="62"/>
        <v>61.957749999999997</v>
      </c>
      <c r="P491" t="str">
        <f t="shared" si="63"/>
        <v/>
      </c>
    </row>
    <row r="492" spans="1:16">
      <c r="A492" s="19" t="s">
        <v>25</v>
      </c>
      <c r="B492" s="19" t="s">
        <v>48</v>
      </c>
      <c r="C492" s="19" t="s">
        <v>49</v>
      </c>
      <c r="D492" s="20">
        <v>42185</v>
      </c>
      <c r="E492" s="19">
        <v>68.078999999999994</v>
      </c>
      <c r="F492" s="19" t="s">
        <v>109</v>
      </c>
      <c r="G492" s="19">
        <v>7.49</v>
      </c>
      <c r="H492" s="19">
        <v>60.588999999999999</v>
      </c>
      <c r="I492">
        <f t="shared" si="56"/>
        <v>7.8125</v>
      </c>
      <c r="J492">
        <f t="shared" si="57"/>
        <v>8.94</v>
      </c>
      <c r="K492">
        <f t="shared" si="58"/>
        <v>59.139000000000003</v>
      </c>
      <c r="L492">
        <f t="shared" si="59"/>
        <v>60.266500000000001</v>
      </c>
      <c r="M492">
        <f t="shared" si="60"/>
        <v>1.1274999999999977</v>
      </c>
      <c r="N492">
        <f t="shared" si="61"/>
        <v>57.447750000000006</v>
      </c>
      <c r="O492">
        <f t="shared" si="62"/>
        <v>61.957749999999997</v>
      </c>
      <c r="P492" t="str">
        <f t="shared" si="63"/>
        <v/>
      </c>
    </row>
    <row r="493" spans="1:16">
      <c r="A493" s="19" t="s">
        <v>25</v>
      </c>
      <c r="B493" s="19" t="s">
        <v>48</v>
      </c>
      <c r="C493" s="19" t="s">
        <v>49</v>
      </c>
      <c r="D493" s="20">
        <v>42206</v>
      </c>
      <c r="E493" s="19">
        <v>68.078999999999994</v>
      </c>
      <c r="F493" s="19" t="s">
        <v>109</v>
      </c>
      <c r="G493" s="19">
        <v>7.65</v>
      </c>
      <c r="H493" s="19">
        <v>60.429000000000002</v>
      </c>
      <c r="I493">
        <f t="shared" si="56"/>
        <v>7.8125</v>
      </c>
      <c r="J493">
        <f t="shared" si="57"/>
        <v>8.94</v>
      </c>
      <c r="K493">
        <f t="shared" si="58"/>
        <v>59.139000000000003</v>
      </c>
      <c r="L493">
        <f t="shared" si="59"/>
        <v>60.266500000000001</v>
      </c>
      <c r="M493">
        <f t="shared" si="60"/>
        <v>1.1274999999999977</v>
      </c>
      <c r="N493">
        <f t="shared" si="61"/>
        <v>57.447750000000006</v>
      </c>
      <c r="O493">
        <f t="shared" si="62"/>
        <v>61.957749999999997</v>
      </c>
      <c r="P493" t="str">
        <f t="shared" si="63"/>
        <v/>
      </c>
    </row>
    <row r="494" spans="1:16">
      <c r="A494" s="19" t="s">
        <v>25</v>
      </c>
      <c r="B494" s="19" t="s">
        <v>48</v>
      </c>
      <c r="C494" s="19" t="s">
        <v>49</v>
      </c>
      <c r="D494" s="20">
        <v>42236</v>
      </c>
      <c r="E494" s="19">
        <v>68.078999999999994</v>
      </c>
      <c r="F494" s="19" t="s">
        <v>109</v>
      </c>
      <c r="G494" s="19">
        <v>7.95</v>
      </c>
      <c r="H494" s="19">
        <v>60.128999999999998</v>
      </c>
      <c r="I494">
        <f t="shared" si="56"/>
        <v>7.8125</v>
      </c>
      <c r="J494">
        <f t="shared" si="57"/>
        <v>8.94</v>
      </c>
      <c r="K494">
        <f t="shared" si="58"/>
        <v>59.139000000000003</v>
      </c>
      <c r="L494">
        <f t="shared" si="59"/>
        <v>60.266500000000001</v>
      </c>
      <c r="M494">
        <f t="shared" si="60"/>
        <v>1.1274999999999977</v>
      </c>
      <c r="N494">
        <f t="shared" si="61"/>
        <v>57.447750000000006</v>
      </c>
      <c r="O494">
        <f t="shared" si="62"/>
        <v>61.957749999999997</v>
      </c>
      <c r="P494" t="str">
        <f t="shared" si="63"/>
        <v/>
      </c>
    </row>
    <row r="495" spans="1:16">
      <c r="A495" s="19" t="s">
        <v>25</v>
      </c>
      <c r="B495" s="19" t="s">
        <v>48</v>
      </c>
      <c r="C495" s="19" t="s">
        <v>49</v>
      </c>
      <c r="D495" s="20">
        <v>42261</v>
      </c>
      <c r="E495" s="19">
        <v>68.078999999999994</v>
      </c>
      <c r="F495" s="19" t="s">
        <v>109</v>
      </c>
      <c r="G495" s="19">
        <v>8.19</v>
      </c>
      <c r="H495" s="19">
        <v>59.889000000000003</v>
      </c>
      <c r="I495">
        <f t="shared" si="56"/>
        <v>7.8125</v>
      </c>
      <c r="J495">
        <f t="shared" si="57"/>
        <v>8.94</v>
      </c>
      <c r="K495">
        <f t="shared" si="58"/>
        <v>59.139000000000003</v>
      </c>
      <c r="L495">
        <f t="shared" si="59"/>
        <v>60.266500000000001</v>
      </c>
      <c r="M495">
        <f t="shared" si="60"/>
        <v>1.1274999999999977</v>
      </c>
      <c r="N495">
        <f t="shared" si="61"/>
        <v>57.447750000000006</v>
      </c>
      <c r="O495">
        <f t="shared" si="62"/>
        <v>61.957749999999997</v>
      </c>
      <c r="P495" t="str">
        <f t="shared" si="63"/>
        <v/>
      </c>
    </row>
    <row r="496" spans="1:16">
      <c r="A496" s="19" t="s">
        <v>25</v>
      </c>
      <c r="B496" s="19" t="s">
        <v>48</v>
      </c>
      <c r="C496" s="19" t="s">
        <v>49</v>
      </c>
      <c r="D496" s="20">
        <v>42292</v>
      </c>
      <c r="E496" s="19">
        <v>68.078999999999994</v>
      </c>
      <c r="F496" s="19" t="s">
        <v>109</v>
      </c>
      <c r="G496" s="19">
        <v>8.4</v>
      </c>
      <c r="H496" s="19">
        <v>59.679000000000002</v>
      </c>
      <c r="I496">
        <f t="shared" si="56"/>
        <v>7.8125</v>
      </c>
      <c r="J496">
        <f t="shared" si="57"/>
        <v>8.94</v>
      </c>
      <c r="K496">
        <f t="shared" si="58"/>
        <v>59.139000000000003</v>
      </c>
      <c r="L496">
        <f t="shared" si="59"/>
        <v>60.266500000000001</v>
      </c>
      <c r="M496">
        <f t="shared" si="60"/>
        <v>1.1274999999999977</v>
      </c>
      <c r="N496">
        <f t="shared" si="61"/>
        <v>57.447750000000006</v>
      </c>
      <c r="O496">
        <f t="shared" si="62"/>
        <v>61.957749999999997</v>
      </c>
      <c r="P496" t="str">
        <f t="shared" si="63"/>
        <v/>
      </c>
    </row>
    <row r="497" spans="1:16">
      <c r="A497" s="19" t="s">
        <v>25</v>
      </c>
      <c r="B497" s="19" t="s">
        <v>48</v>
      </c>
      <c r="C497" s="19" t="s">
        <v>49</v>
      </c>
      <c r="D497" s="20">
        <v>42331</v>
      </c>
      <c r="E497" s="19">
        <v>68.078999999999994</v>
      </c>
      <c r="F497" s="19" t="s">
        <v>109</v>
      </c>
      <c r="G497" s="19">
        <v>8.44</v>
      </c>
      <c r="H497" s="19">
        <v>59.639000000000003</v>
      </c>
      <c r="I497">
        <f t="shared" si="56"/>
        <v>7.8125</v>
      </c>
      <c r="J497">
        <f t="shared" si="57"/>
        <v>8.94</v>
      </c>
      <c r="K497">
        <f t="shared" si="58"/>
        <v>59.139000000000003</v>
      </c>
      <c r="L497">
        <f t="shared" si="59"/>
        <v>60.266500000000001</v>
      </c>
      <c r="M497">
        <f t="shared" si="60"/>
        <v>1.1274999999999977</v>
      </c>
      <c r="N497">
        <f t="shared" si="61"/>
        <v>57.447750000000006</v>
      </c>
      <c r="O497">
        <f t="shared" si="62"/>
        <v>61.957749999999997</v>
      </c>
      <c r="P497" t="str">
        <f t="shared" si="63"/>
        <v/>
      </c>
    </row>
    <row r="498" spans="1:16">
      <c r="A498" s="19" t="s">
        <v>25</v>
      </c>
      <c r="B498" s="19" t="s">
        <v>48</v>
      </c>
      <c r="C498" s="19" t="s">
        <v>49</v>
      </c>
      <c r="D498" s="20">
        <v>42355</v>
      </c>
      <c r="E498" s="19">
        <v>68.078999999999994</v>
      </c>
      <c r="F498" s="19" t="s">
        <v>109</v>
      </c>
      <c r="G498" s="19">
        <v>8.86</v>
      </c>
      <c r="H498" s="19">
        <v>59.219000000000001</v>
      </c>
      <c r="I498">
        <f t="shared" si="56"/>
        <v>7.8125</v>
      </c>
      <c r="J498">
        <f t="shared" si="57"/>
        <v>8.94</v>
      </c>
      <c r="K498">
        <f t="shared" si="58"/>
        <v>59.139000000000003</v>
      </c>
      <c r="L498">
        <f t="shared" si="59"/>
        <v>60.266500000000001</v>
      </c>
      <c r="M498">
        <f t="shared" si="60"/>
        <v>1.1274999999999977</v>
      </c>
      <c r="N498">
        <f t="shared" si="61"/>
        <v>57.447750000000006</v>
      </c>
      <c r="O498">
        <f t="shared" si="62"/>
        <v>61.957749999999997</v>
      </c>
      <c r="P498" t="str">
        <f t="shared" si="63"/>
        <v/>
      </c>
    </row>
    <row r="499" spans="1:16">
      <c r="A499" s="19" t="s">
        <v>25</v>
      </c>
      <c r="B499" s="19" t="s">
        <v>48</v>
      </c>
      <c r="C499" s="19" t="s">
        <v>49</v>
      </c>
      <c r="D499" s="20">
        <v>42396</v>
      </c>
      <c r="E499" s="19">
        <v>68.078999999999994</v>
      </c>
      <c r="F499" s="19" t="s">
        <v>109</v>
      </c>
      <c r="G499" s="19">
        <v>7.93</v>
      </c>
      <c r="H499" s="19">
        <v>60.149000000000001</v>
      </c>
      <c r="I499">
        <f t="shared" si="56"/>
        <v>7.8125</v>
      </c>
      <c r="J499">
        <f t="shared" si="57"/>
        <v>8.94</v>
      </c>
      <c r="K499">
        <f t="shared" si="58"/>
        <v>59.139000000000003</v>
      </c>
      <c r="L499">
        <f t="shared" si="59"/>
        <v>60.266500000000001</v>
      </c>
      <c r="M499">
        <f t="shared" si="60"/>
        <v>1.1274999999999977</v>
      </c>
      <c r="N499">
        <f t="shared" si="61"/>
        <v>57.447750000000006</v>
      </c>
      <c r="O499">
        <f t="shared" si="62"/>
        <v>61.957749999999997</v>
      </c>
      <c r="P499" t="str">
        <f t="shared" si="63"/>
        <v/>
      </c>
    </row>
    <row r="500" spans="1:16">
      <c r="A500" s="19" t="s">
        <v>25</v>
      </c>
      <c r="B500" s="19" t="s">
        <v>48</v>
      </c>
      <c r="C500" s="19" t="s">
        <v>49</v>
      </c>
      <c r="D500" s="20">
        <v>42425</v>
      </c>
      <c r="E500" s="19">
        <v>68.078999999999994</v>
      </c>
      <c r="F500" s="19" t="s">
        <v>109</v>
      </c>
      <c r="G500" s="19">
        <v>7.9</v>
      </c>
      <c r="H500" s="19">
        <v>60.179000000000002</v>
      </c>
      <c r="I500">
        <f t="shared" si="56"/>
        <v>7.8125</v>
      </c>
      <c r="J500">
        <f t="shared" si="57"/>
        <v>8.94</v>
      </c>
      <c r="K500">
        <f t="shared" si="58"/>
        <v>59.139000000000003</v>
      </c>
      <c r="L500">
        <f t="shared" si="59"/>
        <v>60.266500000000001</v>
      </c>
      <c r="M500">
        <f t="shared" si="60"/>
        <v>1.1274999999999977</v>
      </c>
      <c r="N500">
        <f t="shared" si="61"/>
        <v>57.447750000000006</v>
      </c>
      <c r="O500">
        <f t="shared" si="62"/>
        <v>61.957749999999997</v>
      </c>
      <c r="P500" t="str">
        <f t="shared" si="63"/>
        <v/>
      </c>
    </row>
    <row r="501" spans="1:16">
      <c r="A501" s="19" t="s">
        <v>25</v>
      </c>
      <c r="B501" s="19" t="s">
        <v>48</v>
      </c>
      <c r="C501" s="19" t="s">
        <v>49</v>
      </c>
      <c r="D501" s="20">
        <v>42460</v>
      </c>
      <c r="E501" s="19">
        <v>68.078999999999994</v>
      </c>
      <c r="F501" s="19" t="s">
        <v>109</v>
      </c>
      <c r="G501" s="19">
        <v>7.75</v>
      </c>
      <c r="H501" s="19">
        <v>60.329000000000001</v>
      </c>
      <c r="I501">
        <f t="shared" si="56"/>
        <v>7.8125</v>
      </c>
      <c r="J501">
        <f t="shared" si="57"/>
        <v>8.94</v>
      </c>
      <c r="K501">
        <f t="shared" si="58"/>
        <v>59.139000000000003</v>
      </c>
      <c r="L501">
        <f t="shared" si="59"/>
        <v>60.266500000000001</v>
      </c>
      <c r="M501">
        <f t="shared" si="60"/>
        <v>1.1274999999999977</v>
      </c>
      <c r="N501">
        <f t="shared" si="61"/>
        <v>57.447750000000006</v>
      </c>
      <c r="O501">
        <f t="shared" si="62"/>
        <v>61.957749999999997</v>
      </c>
      <c r="P501" t="str">
        <f t="shared" si="63"/>
        <v/>
      </c>
    </row>
    <row r="502" spans="1:16">
      <c r="A502" s="19" t="s">
        <v>25</v>
      </c>
      <c r="B502" s="19" t="s">
        <v>48</v>
      </c>
      <c r="C502" s="19" t="s">
        <v>49</v>
      </c>
      <c r="D502" s="20">
        <v>42486</v>
      </c>
      <c r="E502" s="19">
        <v>68.078999999999994</v>
      </c>
      <c r="F502" s="19" t="s">
        <v>109</v>
      </c>
      <c r="G502" s="19">
        <v>7.93</v>
      </c>
      <c r="H502" s="19">
        <v>60.149000000000001</v>
      </c>
      <c r="I502">
        <f t="shared" si="56"/>
        <v>7.8125</v>
      </c>
      <c r="J502">
        <f t="shared" si="57"/>
        <v>8.94</v>
      </c>
      <c r="K502">
        <f t="shared" si="58"/>
        <v>59.139000000000003</v>
      </c>
      <c r="L502">
        <f t="shared" si="59"/>
        <v>60.266500000000001</v>
      </c>
      <c r="M502">
        <f t="shared" si="60"/>
        <v>1.1274999999999977</v>
      </c>
      <c r="N502">
        <f t="shared" si="61"/>
        <v>57.447750000000006</v>
      </c>
      <c r="O502">
        <f t="shared" si="62"/>
        <v>61.957749999999997</v>
      </c>
      <c r="P502" t="str">
        <f t="shared" si="63"/>
        <v/>
      </c>
    </row>
    <row r="503" spans="1:16">
      <c r="A503" s="19" t="s">
        <v>25</v>
      </c>
      <c r="B503" s="19" t="s">
        <v>48</v>
      </c>
      <c r="C503" s="19" t="s">
        <v>49</v>
      </c>
      <c r="D503" s="20">
        <v>42509</v>
      </c>
      <c r="E503" s="19">
        <v>68.078999999999994</v>
      </c>
      <c r="F503" s="19" t="s">
        <v>109</v>
      </c>
      <c r="G503" s="19">
        <v>7.95</v>
      </c>
      <c r="H503" s="19">
        <v>60.128999999999998</v>
      </c>
      <c r="I503">
        <f t="shared" si="56"/>
        <v>7.8125</v>
      </c>
      <c r="J503">
        <f t="shared" si="57"/>
        <v>8.94</v>
      </c>
      <c r="K503">
        <f t="shared" si="58"/>
        <v>59.139000000000003</v>
      </c>
      <c r="L503">
        <f t="shared" si="59"/>
        <v>60.266500000000001</v>
      </c>
      <c r="M503">
        <f t="shared" si="60"/>
        <v>1.1274999999999977</v>
      </c>
      <c r="N503">
        <f t="shared" si="61"/>
        <v>57.447750000000006</v>
      </c>
      <c r="O503">
        <f t="shared" si="62"/>
        <v>61.957749999999997</v>
      </c>
      <c r="P503" t="str">
        <f t="shared" si="63"/>
        <v/>
      </c>
    </row>
    <row r="504" spans="1:16">
      <c r="A504" s="19" t="s">
        <v>25</v>
      </c>
      <c r="B504" s="19" t="s">
        <v>48</v>
      </c>
      <c r="C504" s="19" t="s">
        <v>49</v>
      </c>
      <c r="D504" s="20">
        <v>42550</v>
      </c>
      <c r="E504" s="19">
        <v>68.078999999999994</v>
      </c>
      <c r="F504" s="19" t="s">
        <v>109</v>
      </c>
      <c r="G504" s="19">
        <v>7.88</v>
      </c>
      <c r="H504" s="19">
        <v>60.198999999999998</v>
      </c>
      <c r="I504">
        <f t="shared" si="56"/>
        <v>7.8125</v>
      </c>
      <c r="J504">
        <f t="shared" si="57"/>
        <v>8.94</v>
      </c>
      <c r="K504">
        <f t="shared" si="58"/>
        <v>59.139000000000003</v>
      </c>
      <c r="L504">
        <f t="shared" si="59"/>
        <v>60.266500000000001</v>
      </c>
      <c r="M504">
        <f t="shared" si="60"/>
        <v>1.1274999999999977</v>
      </c>
      <c r="N504">
        <f t="shared" si="61"/>
        <v>57.447750000000006</v>
      </c>
      <c r="O504">
        <f t="shared" si="62"/>
        <v>61.957749999999997</v>
      </c>
      <c r="P504" t="str">
        <f t="shared" si="63"/>
        <v/>
      </c>
    </row>
    <row r="505" spans="1:16">
      <c r="A505" s="19" t="s">
        <v>25</v>
      </c>
      <c r="B505" s="19" t="s">
        <v>48</v>
      </c>
      <c r="C505" s="19" t="s">
        <v>49</v>
      </c>
      <c r="D505" s="20">
        <v>42571</v>
      </c>
      <c r="E505" s="19">
        <v>68.078999999999994</v>
      </c>
      <c r="F505" s="19" t="s">
        <v>109</v>
      </c>
      <c r="G505" s="19">
        <v>8.58</v>
      </c>
      <c r="H505" s="19">
        <v>59.499000000000002</v>
      </c>
      <c r="I505">
        <f t="shared" si="56"/>
        <v>7.8125</v>
      </c>
      <c r="J505">
        <f t="shared" si="57"/>
        <v>8.94</v>
      </c>
      <c r="K505">
        <f t="shared" si="58"/>
        <v>59.139000000000003</v>
      </c>
      <c r="L505">
        <f t="shared" si="59"/>
        <v>60.266500000000001</v>
      </c>
      <c r="M505">
        <f t="shared" si="60"/>
        <v>1.1274999999999977</v>
      </c>
      <c r="N505">
        <f t="shared" si="61"/>
        <v>57.447750000000006</v>
      </c>
      <c r="O505">
        <f t="shared" si="62"/>
        <v>61.957749999999997</v>
      </c>
      <c r="P505" t="str">
        <f t="shared" si="63"/>
        <v/>
      </c>
    </row>
    <row r="506" spans="1:16">
      <c r="A506" s="19" t="s">
        <v>25</v>
      </c>
      <c r="B506" s="19" t="s">
        <v>48</v>
      </c>
      <c r="C506" s="19" t="s">
        <v>49</v>
      </c>
      <c r="D506" s="20">
        <v>42606</v>
      </c>
      <c r="E506" s="19">
        <v>68.078999999999994</v>
      </c>
      <c r="F506" s="19" t="s">
        <v>109</v>
      </c>
      <c r="G506" s="19">
        <v>8.35</v>
      </c>
      <c r="H506" s="19">
        <v>59.728999999999999</v>
      </c>
      <c r="I506">
        <f t="shared" si="56"/>
        <v>7.8125</v>
      </c>
      <c r="J506">
        <f t="shared" si="57"/>
        <v>8.94</v>
      </c>
      <c r="K506">
        <f t="shared" si="58"/>
        <v>59.139000000000003</v>
      </c>
      <c r="L506">
        <f t="shared" si="59"/>
        <v>60.266500000000001</v>
      </c>
      <c r="M506">
        <f t="shared" si="60"/>
        <v>1.1274999999999977</v>
      </c>
      <c r="N506">
        <f t="shared" si="61"/>
        <v>57.447750000000006</v>
      </c>
      <c r="O506">
        <f t="shared" si="62"/>
        <v>61.957749999999997</v>
      </c>
      <c r="P506" t="str">
        <f t="shared" si="63"/>
        <v/>
      </c>
    </row>
    <row r="507" spans="1:16">
      <c r="A507" s="19" t="s">
        <v>25</v>
      </c>
      <c r="B507" s="19" t="s">
        <v>48</v>
      </c>
      <c r="C507" s="19" t="s">
        <v>49</v>
      </c>
      <c r="D507" s="20">
        <v>42636</v>
      </c>
      <c r="E507" s="19">
        <v>68.078999999999994</v>
      </c>
      <c r="F507" s="19" t="s">
        <v>109</v>
      </c>
      <c r="G507" s="19">
        <v>8.44</v>
      </c>
      <c r="H507" s="19">
        <v>59.639000000000003</v>
      </c>
      <c r="I507">
        <f t="shared" si="56"/>
        <v>7.8125</v>
      </c>
      <c r="J507">
        <f t="shared" si="57"/>
        <v>8.94</v>
      </c>
      <c r="K507">
        <f t="shared" si="58"/>
        <v>59.139000000000003</v>
      </c>
      <c r="L507">
        <f t="shared" si="59"/>
        <v>60.266500000000001</v>
      </c>
      <c r="M507">
        <f t="shared" si="60"/>
        <v>1.1274999999999977</v>
      </c>
      <c r="N507">
        <f t="shared" si="61"/>
        <v>57.447750000000006</v>
      </c>
      <c r="O507">
        <f t="shared" si="62"/>
        <v>61.957749999999997</v>
      </c>
      <c r="P507" t="str">
        <f t="shared" si="63"/>
        <v/>
      </c>
    </row>
    <row r="508" spans="1:16">
      <c r="A508" s="19" t="s">
        <v>25</v>
      </c>
      <c r="B508" s="19" t="s">
        <v>48</v>
      </c>
      <c r="C508" s="19" t="s">
        <v>49</v>
      </c>
      <c r="D508" s="20">
        <v>42668</v>
      </c>
      <c r="E508" s="19">
        <v>68.078999999999994</v>
      </c>
      <c r="F508" s="19" t="s">
        <v>109</v>
      </c>
      <c r="G508" s="19">
        <v>8.4</v>
      </c>
      <c r="H508" s="19">
        <v>59.679000000000002</v>
      </c>
      <c r="I508">
        <f t="shared" si="56"/>
        <v>7.8125</v>
      </c>
      <c r="J508">
        <f t="shared" si="57"/>
        <v>8.94</v>
      </c>
      <c r="K508">
        <f t="shared" si="58"/>
        <v>59.139000000000003</v>
      </c>
      <c r="L508">
        <f t="shared" si="59"/>
        <v>60.266500000000001</v>
      </c>
      <c r="M508">
        <f t="shared" si="60"/>
        <v>1.1274999999999977</v>
      </c>
      <c r="N508">
        <f t="shared" si="61"/>
        <v>57.447750000000006</v>
      </c>
      <c r="O508">
        <f t="shared" si="62"/>
        <v>61.957749999999997</v>
      </c>
      <c r="P508" t="str">
        <f t="shared" si="63"/>
        <v/>
      </c>
    </row>
    <row r="509" spans="1:16">
      <c r="A509" s="19" t="s">
        <v>25</v>
      </c>
      <c r="B509" s="19" t="s">
        <v>48</v>
      </c>
      <c r="C509" s="19" t="s">
        <v>49</v>
      </c>
      <c r="D509" s="20">
        <v>42691</v>
      </c>
      <c r="E509" s="19">
        <v>68.078999999999994</v>
      </c>
      <c r="F509" s="19" t="s">
        <v>109</v>
      </c>
      <c r="G509" s="19">
        <v>8.2899999999999991</v>
      </c>
      <c r="H509" s="19">
        <v>59.789000000000001</v>
      </c>
      <c r="I509">
        <f t="shared" si="56"/>
        <v>7.8125</v>
      </c>
      <c r="J509">
        <f t="shared" si="57"/>
        <v>8.94</v>
      </c>
      <c r="K509">
        <f t="shared" si="58"/>
        <v>59.139000000000003</v>
      </c>
      <c r="L509">
        <f t="shared" si="59"/>
        <v>60.266500000000001</v>
      </c>
      <c r="M509">
        <f t="shared" si="60"/>
        <v>1.1274999999999977</v>
      </c>
      <c r="N509">
        <f t="shared" si="61"/>
        <v>57.447750000000006</v>
      </c>
      <c r="O509">
        <f t="shared" si="62"/>
        <v>61.957749999999997</v>
      </c>
      <c r="P509" t="str">
        <f t="shared" si="63"/>
        <v/>
      </c>
    </row>
    <row r="510" spans="1:16">
      <c r="A510" s="19" t="s">
        <v>25</v>
      </c>
      <c r="B510" s="19" t="s">
        <v>48</v>
      </c>
      <c r="C510" s="19" t="s">
        <v>49</v>
      </c>
      <c r="D510" s="20">
        <v>42719</v>
      </c>
      <c r="E510" s="19">
        <v>68.078999999999994</v>
      </c>
      <c r="F510" s="19" t="s">
        <v>109</v>
      </c>
      <c r="G510" s="19">
        <v>8.61</v>
      </c>
      <c r="H510" s="19">
        <v>59.469000000000001</v>
      </c>
      <c r="I510">
        <f t="shared" ref="I510:I573" si="64">VLOOKUP($C510,$V$1:$Z$42,2,FALSE)</f>
        <v>7.8125</v>
      </c>
      <c r="J510">
        <f t="shared" ref="J510:J573" si="65">VLOOKUP($C510,$V$1:$Z$42,3,FALSE)</f>
        <v>8.94</v>
      </c>
      <c r="K510">
        <f t="shared" ref="K510:K573" si="66">VLOOKUP($C510,$V$1:$Z$42,4,FALSE)</f>
        <v>59.139000000000003</v>
      </c>
      <c r="L510">
        <f t="shared" ref="L510:L573" si="67">VLOOKUP($C510,$V$1:$Z$42,5,FALSE)</f>
        <v>60.266500000000001</v>
      </c>
      <c r="M510">
        <f t="shared" ref="M510:M573" si="68">L510-K510</f>
        <v>1.1274999999999977</v>
      </c>
      <c r="N510">
        <f t="shared" ref="N510:N573" si="69">K510-M510*1.5</f>
        <v>57.447750000000006</v>
      </c>
      <c r="O510">
        <f t="shared" ref="O510:O573" si="70">L510+M510*1.5</f>
        <v>61.957749999999997</v>
      </c>
      <c r="P510" t="str">
        <f t="shared" ref="P510:P573" si="71">IF(OR(H510&lt;N510,H510&gt;O510), "OUTLIER", "")</f>
        <v/>
      </c>
    </row>
    <row r="511" spans="1:16">
      <c r="A511" s="19" t="s">
        <v>25</v>
      </c>
      <c r="B511" s="19" t="s">
        <v>48</v>
      </c>
      <c r="C511" s="19" t="s">
        <v>49</v>
      </c>
      <c r="D511" s="20">
        <v>42758</v>
      </c>
      <c r="E511" s="19">
        <v>68.078999999999994</v>
      </c>
      <c r="F511" s="19" t="s">
        <v>109</v>
      </c>
      <c r="G511" s="19">
        <v>8.33</v>
      </c>
      <c r="H511" s="19">
        <v>59.749000000000002</v>
      </c>
      <c r="I511">
        <f t="shared" si="64"/>
        <v>7.8125</v>
      </c>
      <c r="J511">
        <f t="shared" si="65"/>
        <v>8.94</v>
      </c>
      <c r="K511">
        <f t="shared" si="66"/>
        <v>59.139000000000003</v>
      </c>
      <c r="L511">
        <f t="shared" si="67"/>
        <v>60.266500000000001</v>
      </c>
      <c r="M511">
        <f t="shared" si="68"/>
        <v>1.1274999999999977</v>
      </c>
      <c r="N511">
        <f t="shared" si="69"/>
        <v>57.447750000000006</v>
      </c>
      <c r="O511">
        <f t="shared" si="70"/>
        <v>61.957749999999997</v>
      </c>
      <c r="P511" t="str">
        <f t="shared" si="71"/>
        <v/>
      </c>
    </row>
    <row r="512" spans="1:16">
      <c r="A512" s="19" t="s">
        <v>25</v>
      </c>
      <c r="B512" s="19" t="s">
        <v>48</v>
      </c>
      <c r="C512" s="19" t="s">
        <v>49</v>
      </c>
      <c r="D512" s="20">
        <v>42787</v>
      </c>
      <c r="E512" s="19">
        <v>68.078999999999994</v>
      </c>
      <c r="F512" s="19" t="s">
        <v>109</v>
      </c>
      <c r="G512" s="19">
        <v>8.34</v>
      </c>
      <c r="H512" s="19">
        <v>59.738999999999997</v>
      </c>
      <c r="I512">
        <f t="shared" si="64"/>
        <v>7.8125</v>
      </c>
      <c r="J512">
        <f t="shared" si="65"/>
        <v>8.94</v>
      </c>
      <c r="K512">
        <f t="shared" si="66"/>
        <v>59.139000000000003</v>
      </c>
      <c r="L512">
        <f t="shared" si="67"/>
        <v>60.266500000000001</v>
      </c>
      <c r="M512">
        <f t="shared" si="68"/>
        <v>1.1274999999999977</v>
      </c>
      <c r="N512">
        <f t="shared" si="69"/>
        <v>57.447750000000006</v>
      </c>
      <c r="O512">
        <f t="shared" si="70"/>
        <v>61.957749999999997</v>
      </c>
      <c r="P512" t="str">
        <f t="shared" si="71"/>
        <v/>
      </c>
    </row>
    <row r="513" spans="1:16">
      <c r="A513" s="19" t="s">
        <v>25</v>
      </c>
      <c r="B513" s="19" t="s">
        <v>48</v>
      </c>
      <c r="C513" s="19" t="s">
        <v>49</v>
      </c>
      <c r="D513" s="20">
        <v>42817</v>
      </c>
      <c r="E513" s="19">
        <v>68.078999999999994</v>
      </c>
      <c r="F513" s="19" t="s">
        <v>109</v>
      </c>
      <c r="G513" s="19">
        <v>8.36</v>
      </c>
      <c r="H513" s="19">
        <v>59.719000000000001</v>
      </c>
      <c r="I513">
        <f t="shared" si="64"/>
        <v>7.8125</v>
      </c>
      <c r="J513">
        <f t="shared" si="65"/>
        <v>8.94</v>
      </c>
      <c r="K513">
        <f t="shared" si="66"/>
        <v>59.139000000000003</v>
      </c>
      <c r="L513">
        <f t="shared" si="67"/>
        <v>60.266500000000001</v>
      </c>
      <c r="M513">
        <f t="shared" si="68"/>
        <v>1.1274999999999977</v>
      </c>
      <c r="N513">
        <f t="shared" si="69"/>
        <v>57.447750000000006</v>
      </c>
      <c r="O513">
        <f t="shared" si="70"/>
        <v>61.957749999999997</v>
      </c>
      <c r="P513" t="str">
        <f t="shared" si="71"/>
        <v/>
      </c>
    </row>
    <row r="514" spans="1:16">
      <c r="A514" s="19" t="s">
        <v>25</v>
      </c>
      <c r="B514" s="19" t="s">
        <v>48</v>
      </c>
      <c r="C514" s="19" t="s">
        <v>49</v>
      </c>
      <c r="D514" s="20">
        <v>42846</v>
      </c>
      <c r="E514" s="19">
        <v>68.078999999999994</v>
      </c>
      <c r="F514" s="19" t="s">
        <v>109</v>
      </c>
      <c r="G514" s="19">
        <v>8.4</v>
      </c>
      <c r="H514" s="19">
        <v>59.679000000000002</v>
      </c>
      <c r="I514">
        <f t="shared" si="64"/>
        <v>7.8125</v>
      </c>
      <c r="J514">
        <f t="shared" si="65"/>
        <v>8.94</v>
      </c>
      <c r="K514">
        <f t="shared" si="66"/>
        <v>59.139000000000003</v>
      </c>
      <c r="L514">
        <f t="shared" si="67"/>
        <v>60.266500000000001</v>
      </c>
      <c r="M514">
        <f t="shared" si="68"/>
        <v>1.1274999999999977</v>
      </c>
      <c r="N514">
        <f t="shared" si="69"/>
        <v>57.447750000000006</v>
      </c>
      <c r="O514">
        <f t="shared" si="70"/>
        <v>61.957749999999997</v>
      </c>
      <c r="P514" t="str">
        <f t="shared" si="71"/>
        <v/>
      </c>
    </row>
    <row r="515" spans="1:16">
      <c r="A515" s="19" t="s">
        <v>25</v>
      </c>
      <c r="B515" s="19" t="s">
        <v>48</v>
      </c>
      <c r="C515" s="19" t="s">
        <v>49</v>
      </c>
      <c r="D515" s="20">
        <v>42884</v>
      </c>
      <c r="E515" s="19">
        <v>68.078999999999994</v>
      </c>
      <c r="F515" s="19" t="s">
        <v>109</v>
      </c>
      <c r="G515" s="19">
        <v>8.5</v>
      </c>
      <c r="H515" s="19">
        <v>59.579000000000001</v>
      </c>
      <c r="I515">
        <f t="shared" si="64"/>
        <v>7.8125</v>
      </c>
      <c r="J515">
        <f t="shared" si="65"/>
        <v>8.94</v>
      </c>
      <c r="K515">
        <f t="shared" si="66"/>
        <v>59.139000000000003</v>
      </c>
      <c r="L515">
        <f t="shared" si="67"/>
        <v>60.266500000000001</v>
      </c>
      <c r="M515">
        <f t="shared" si="68"/>
        <v>1.1274999999999977</v>
      </c>
      <c r="N515">
        <f t="shared" si="69"/>
        <v>57.447750000000006</v>
      </c>
      <c r="O515">
        <f t="shared" si="70"/>
        <v>61.957749999999997</v>
      </c>
      <c r="P515" t="str">
        <f t="shared" si="71"/>
        <v/>
      </c>
    </row>
    <row r="516" spans="1:16">
      <c r="A516" s="19" t="s">
        <v>25</v>
      </c>
      <c r="B516" s="19" t="s">
        <v>48</v>
      </c>
      <c r="C516" s="19" t="s">
        <v>49</v>
      </c>
      <c r="D516" s="20">
        <v>42914</v>
      </c>
      <c r="E516" s="19">
        <v>68.078999999999994</v>
      </c>
      <c r="F516" s="19" t="s">
        <v>109</v>
      </c>
      <c r="G516" s="19">
        <v>8.7899999999999991</v>
      </c>
      <c r="H516" s="19">
        <v>59.289000000000001</v>
      </c>
      <c r="I516">
        <f t="shared" si="64"/>
        <v>7.8125</v>
      </c>
      <c r="J516">
        <f t="shared" si="65"/>
        <v>8.94</v>
      </c>
      <c r="K516">
        <f t="shared" si="66"/>
        <v>59.139000000000003</v>
      </c>
      <c r="L516">
        <f t="shared" si="67"/>
        <v>60.266500000000001</v>
      </c>
      <c r="M516">
        <f t="shared" si="68"/>
        <v>1.1274999999999977</v>
      </c>
      <c r="N516">
        <f t="shared" si="69"/>
        <v>57.447750000000006</v>
      </c>
      <c r="O516">
        <f t="shared" si="70"/>
        <v>61.957749999999997</v>
      </c>
      <c r="P516" t="str">
        <f t="shared" si="71"/>
        <v/>
      </c>
    </row>
    <row r="517" spans="1:16">
      <c r="A517" s="19" t="s">
        <v>25</v>
      </c>
      <c r="B517" s="19" t="s">
        <v>48</v>
      </c>
      <c r="C517" s="19" t="s">
        <v>49</v>
      </c>
      <c r="D517" s="20">
        <v>42941</v>
      </c>
      <c r="E517" s="19">
        <v>68.078999999999994</v>
      </c>
      <c r="F517" s="19" t="s">
        <v>109</v>
      </c>
      <c r="G517" s="19">
        <v>9.02</v>
      </c>
      <c r="H517" s="19">
        <v>59.058999999999997</v>
      </c>
      <c r="I517">
        <f t="shared" si="64"/>
        <v>7.8125</v>
      </c>
      <c r="J517">
        <f t="shared" si="65"/>
        <v>8.94</v>
      </c>
      <c r="K517">
        <f t="shared" si="66"/>
        <v>59.139000000000003</v>
      </c>
      <c r="L517">
        <f t="shared" si="67"/>
        <v>60.266500000000001</v>
      </c>
      <c r="M517">
        <f t="shared" si="68"/>
        <v>1.1274999999999977</v>
      </c>
      <c r="N517">
        <f t="shared" si="69"/>
        <v>57.447750000000006</v>
      </c>
      <c r="O517">
        <f t="shared" si="70"/>
        <v>61.957749999999997</v>
      </c>
      <c r="P517" t="str">
        <f t="shared" si="71"/>
        <v/>
      </c>
    </row>
    <row r="518" spans="1:16">
      <c r="A518" s="19" t="s">
        <v>25</v>
      </c>
      <c r="B518" s="19" t="s">
        <v>48</v>
      </c>
      <c r="C518" s="19" t="s">
        <v>49</v>
      </c>
      <c r="D518" s="20">
        <v>42975</v>
      </c>
      <c r="E518" s="19">
        <v>68.078999999999994</v>
      </c>
      <c r="F518" s="19" t="s">
        <v>109</v>
      </c>
      <c r="G518" s="19">
        <v>9.24</v>
      </c>
      <c r="H518" s="19">
        <v>58.838999999999999</v>
      </c>
      <c r="I518">
        <f t="shared" si="64"/>
        <v>7.8125</v>
      </c>
      <c r="J518">
        <f t="shared" si="65"/>
        <v>8.94</v>
      </c>
      <c r="K518">
        <f t="shared" si="66"/>
        <v>59.139000000000003</v>
      </c>
      <c r="L518">
        <f t="shared" si="67"/>
        <v>60.266500000000001</v>
      </c>
      <c r="M518">
        <f t="shared" si="68"/>
        <v>1.1274999999999977</v>
      </c>
      <c r="N518">
        <f t="shared" si="69"/>
        <v>57.447750000000006</v>
      </c>
      <c r="O518">
        <f t="shared" si="70"/>
        <v>61.957749999999997</v>
      </c>
      <c r="P518" t="str">
        <f t="shared" si="71"/>
        <v/>
      </c>
    </row>
    <row r="519" spans="1:16">
      <c r="A519" s="19" t="s">
        <v>25</v>
      </c>
      <c r="B519" s="19" t="s">
        <v>48</v>
      </c>
      <c r="C519" s="19" t="s">
        <v>49</v>
      </c>
      <c r="D519" s="20">
        <v>43003</v>
      </c>
      <c r="E519" s="19">
        <v>68.078999999999994</v>
      </c>
      <c r="F519" s="19" t="s">
        <v>109</v>
      </c>
      <c r="G519" s="19">
        <v>8.92</v>
      </c>
      <c r="H519" s="19">
        <v>59.158999999999999</v>
      </c>
      <c r="I519">
        <f t="shared" si="64"/>
        <v>7.8125</v>
      </c>
      <c r="J519">
        <f t="shared" si="65"/>
        <v>8.94</v>
      </c>
      <c r="K519">
        <f t="shared" si="66"/>
        <v>59.139000000000003</v>
      </c>
      <c r="L519">
        <f t="shared" si="67"/>
        <v>60.266500000000001</v>
      </c>
      <c r="M519">
        <f t="shared" si="68"/>
        <v>1.1274999999999977</v>
      </c>
      <c r="N519">
        <f t="shared" si="69"/>
        <v>57.447750000000006</v>
      </c>
      <c r="O519">
        <f t="shared" si="70"/>
        <v>61.957749999999997</v>
      </c>
      <c r="P519" t="str">
        <f t="shared" si="71"/>
        <v/>
      </c>
    </row>
    <row r="520" spans="1:16">
      <c r="A520" s="19" t="s">
        <v>25</v>
      </c>
      <c r="B520" s="19" t="s">
        <v>48</v>
      </c>
      <c r="C520" s="19" t="s">
        <v>49</v>
      </c>
      <c r="D520" s="20">
        <v>43031</v>
      </c>
      <c r="E520" s="19">
        <v>68.078999999999994</v>
      </c>
      <c r="F520" s="19" t="s">
        <v>109</v>
      </c>
      <c r="G520" s="19">
        <v>8.8699999999999992</v>
      </c>
      <c r="H520" s="19">
        <v>59.209000000000003</v>
      </c>
      <c r="I520">
        <f t="shared" si="64"/>
        <v>7.8125</v>
      </c>
      <c r="J520">
        <f t="shared" si="65"/>
        <v>8.94</v>
      </c>
      <c r="K520">
        <f t="shared" si="66"/>
        <v>59.139000000000003</v>
      </c>
      <c r="L520">
        <f t="shared" si="67"/>
        <v>60.266500000000001</v>
      </c>
      <c r="M520">
        <f t="shared" si="68"/>
        <v>1.1274999999999977</v>
      </c>
      <c r="N520">
        <f t="shared" si="69"/>
        <v>57.447750000000006</v>
      </c>
      <c r="O520">
        <f t="shared" si="70"/>
        <v>61.957749999999997</v>
      </c>
      <c r="P520" t="str">
        <f t="shared" si="71"/>
        <v/>
      </c>
    </row>
    <row r="521" spans="1:16">
      <c r="A521" s="19" t="s">
        <v>25</v>
      </c>
      <c r="B521" s="19" t="s">
        <v>48</v>
      </c>
      <c r="C521" s="19" t="s">
        <v>49</v>
      </c>
      <c r="D521" s="20">
        <v>43060</v>
      </c>
      <c r="E521" s="19">
        <v>68.078999999999994</v>
      </c>
      <c r="F521" s="19" t="s">
        <v>109</v>
      </c>
      <c r="G521" s="19">
        <v>8.8699999999999992</v>
      </c>
      <c r="H521" s="19">
        <v>59.209000000000003</v>
      </c>
      <c r="I521">
        <f t="shared" si="64"/>
        <v>7.8125</v>
      </c>
      <c r="J521">
        <f t="shared" si="65"/>
        <v>8.94</v>
      </c>
      <c r="K521">
        <f t="shared" si="66"/>
        <v>59.139000000000003</v>
      </c>
      <c r="L521">
        <f t="shared" si="67"/>
        <v>60.266500000000001</v>
      </c>
      <c r="M521">
        <f t="shared" si="68"/>
        <v>1.1274999999999977</v>
      </c>
      <c r="N521">
        <f t="shared" si="69"/>
        <v>57.447750000000006</v>
      </c>
      <c r="O521">
        <f t="shared" si="70"/>
        <v>61.957749999999997</v>
      </c>
      <c r="P521" t="str">
        <f t="shared" si="71"/>
        <v/>
      </c>
    </row>
    <row r="522" spans="1:16">
      <c r="A522" s="19" t="s">
        <v>25</v>
      </c>
      <c r="B522" s="19" t="s">
        <v>48</v>
      </c>
      <c r="C522" s="19" t="s">
        <v>49</v>
      </c>
      <c r="D522" s="20">
        <v>43089</v>
      </c>
      <c r="E522" s="19">
        <v>68.078999999999994</v>
      </c>
      <c r="F522" s="19" t="s">
        <v>109</v>
      </c>
      <c r="G522" s="19">
        <v>9.0399999999999991</v>
      </c>
      <c r="H522" s="19">
        <v>59.039000000000001</v>
      </c>
      <c r="I522">
        <f t="shared" si="64"/>
        <v>7.8125</v>
      </c>
      <c r="J522">
        <f t="shared" si="65"/>
        <v>8.94</v>
      </c>
      <c r="K522">
        <f t="shared" si="66"/>
        <v>59.139000000000003</v>
      </c>
      <c r="L522">
        <f t="shared" si="67"/>
        <v>60.266500000000001</v>
      </c>
      <c r="M522">
        <f t="shared" si="68"/>
        <v>1.1274999999999977</v>
      </c>
      <c r="N522">
        <f t="shared" si="69"/>
        <v>57.447750000000006</v>
      </c>
      <c r="O522">
        <f t="shared" si="70"/>
        <v>61.957749999999997</v>
      </c>
      <c r="P522" t="str">
        <f t="shared" si="71"/>
        <v/>
      </c>
    </row>
    <row r="523" spans="1:16">
      <c r="A523" s="19" t="s">
        <v>25</v>
      </c>
      <c r="B523" s="19" t="s">
        <v>48</v>
      </c>
      <c r="C523" s="19" t="s">
        <v>49</v>
      </c>
      <c r="D523" s="20">
        <v>43123</v>
      </c>
      <c r="E523" s="19">
        <v>68.078999999999994</v>
      </c>
      <c r="F523" s="19" t="s">
        <v>109</v>
      </c>
      <c r="G523" s="19">
        <v>9.07</v>
      </c>
      <c r="H523" s="19">
        <v>59.009</v>
      </c>
      <c r="I523">
        <f t="shared" si="64"/>
        <v>7.8125</v>
      </c>
      <c r="J523">
        <f t="shared" si="65"/>
        <v>8.94</v>
      </c>
      <c r="K523">
        <f t="shared" si="66"/>
        <v>59.139000000000003</v>
      </c>
      <c r="L523">
        <f t="shared" si="67"/>
        <v>60.266500000000001</v>
      </c>
      <c r="M523">
        <f t="shared" si="68"/>
        <v>1.1274999999999977</v>
      </c>
      <c r="N523">
        <f t="shared" si="69"/>
        <v>57.447750000000006</v>
      </c>
      <c r="O523">
        <f t="shared" si="70"/>
        <v>61.957749999999997</v>
      </c>
      <c r="P523" t="str">
        <f t="shared" si="71"/>
        <v/>
      </c>
    </row>
    <row r="524" spans="1:16">
      <c r="A524" s="19" t="s">
        <v>25</v>
      </c>
      <c r="B524" s="19" t="s">
        <v>48</v>
      </c>
      <c r="C524" s="19" t="s">
        <v>49</v>
      </c>
      <c r="D524" s="20">
        <v>43157</v>
      </c>
      <c r="E524" s="19">
        <v>68.078999999999994</v>
      </c>
      <c r="F524" s="19" t="s">
        <v>109</v>
      </c>
      <c r="G524" s="19">
        <v>8.9700000000000006</v>
      </c>
      <c r="H524" s="19">
        <v>59.109000000000002</v>
      </c>
      <c r="I524">
        <f t="shared" si="64"/>
        <v>7.8125</v>
      </c>
      <c r="J524">
        <f t="shared" si="65"/>
        <v>8.94</v>
      </c>
      <c r="K524">
        <f t="shared" si="66"/>
        <v>59.139000000000003</v>
      </c>
      <c r="L524">
        <f t="shared" si="67"/>
        <v>60.266500000000001</v>
      </c>
      <c r="M524">
        <f t="shared" si="68"/>
        <v>1.1274999999999977</v>
      </c>
      <c r="N524">
        <f t="shared" si="69"/>
        <v>57.447750000000006</v>
      </c>
      <c r="O524">
        <f t="shared" si="70"/>
        <v>61.957749999999997</v>
      </c>
      <c r="P524" t="str">
        <f t="shared" si="71"/>
        <v/>
      </c>
    </row>
    <row r="525" spans="1:16">
      <c r="A525" s="19" t="s">
        <v>25</v>
      </c>
      <c r="B525" s="19" t="s">
        <v>48</v>
      </c>
      <c r="C525" s="19" t="s">
        <v>49</v>
      </c>
      <c r="D525" s="20">
        <v>43185</v>
      </c>
      <c r="E525" s="19">
        <v>68.078999999999994</v>
      </c>
      <c r="F525" s="19" t="s">
        <v>109</v>
      </c>
      <c r="G525" s="19">
        <v>8.98</v>
      </c>
      <c r="H525" s="19">
        <v>59.098999999999997</v>
      </c>
      <c r="I525">
        <f t="shared" si="64"/>
        <v>7.8125</v>
      </c>
      <c r="J525">
        <f t="shared" si="65"/>
        <v>8.94</v>
      </c>
      <c r="K525">
        <f t="shared" si="66"/>
        <v>59.139000000000003</v>
      </c>
      <c r="L525">
        <f t="shared" si="67"/>
        <v>60.266500000000001</v>
      </c>
      <c r="M525">
        <f t="shared" si="68"/>
        <v>1.1274999999999977</v>
      </c>
      <c r="N525">
        <f t="shared" si="69"/>
        <v>57.447750000000006</v>
      </c>
      <c r="O525">
        <f t="shared" si="70"/>
        <v>61.957749999999997</v>
      </c>
      <c r="P525" t="str">
        <f t="shared" si="71"/>
        <v/>
      </c>
    </row>
    <row r="526" spans="1:16">
      <c r="A526" s="19" t="s">
        <v>25</v>
      </c>
      <c r="B526" s="19" t="s">
        <v>48</v>
      </c>
      <c r="C526" s="19" t="s">
        <v>49</v>
      </c>
      <c r="D526" s="20">
        <v>43213</v>
      </c>
      <c r="E526" s="19">
        <v>68.078999999999994</v>
      </c>
      <c r="F526" s="19" t="s">
        <v>109</v>
      </c>
      <c r="G526" s="19">
        <v>8.9499999999999993</v>
      </c>
      <c r="H526" s="19">
        <v>59.128999999999998</v>
      </c>
      <c r="I526">
        <f t="shared" si="64"/>
        <v>7.8125</v>
      </c>
      <c r="J526">
        <f t="shared" si="65"/>
        <v>8.94</v>
      </c>
      <c r="K526">
        <f t="shared" si="66"/>
        <v>59.139000000000003</v>
      </c>
      <c r="L526">
        <f t="shared" si="67"/>
        <v>60.266500000000001</v>
      </c>
      <c r="M526">
        <f t="shared" si="68"/>
        <v>1.1274999999999977</v>
      </c>
      <c r="N526">
        <f t="shared" si="69"/>
        <v>57.447750000000006</v>
      </c>
      <c r="O526">
        <f t="shared" si="70"/>
        <v>61.957749999999997</v>
      </c>
      <c r="P526" t="str">
        <f t="shared" si="71"/>
        <v/>
      </c>
    </row>
    <row r="527" spans="1:16">
      <c r="A527" s="19" t="s">
        <v>25</v>
      </c>
      <c r="B527" s="19" t="s">
        <v>48</v>
      </c>
      <c r="C527" s="19" t="s">
        <v>49</v>
      </c>
      <c r="D527" s="20">
        <v>43242</v>
      </c>
      <c r="E527" s="19">
        <v>68.078999999999994</v>
      </c>
      <c r="F527" s="19" t="s">
        <v>109</v>
      </c>
      <c r="G527" s="19">
        <v>8.94</v>
      </c>
      <c r="H527" s="19">
        <v>59.139000000000003</v>
      </c>
      <c r="I527">
        <f t="shared" si="64"/>
        <v>7.8125</v>
      </c>
      <c r="J527">
        <f t="shared" si="65"/>
        <v>8.94</v>
      </c>
      <c r="K527">
        <f t="shared" si="66"/>
        <v>59.139000000000003</v>
      </c>
      <c r="L527">
        <f t="shared" si="67"/>
        <v>60.266500000000001</v>
      </c>
      <c r="M527">
        <f t="shared" si="68"/>
        <v>1.1274999999999977</v>
      </c>
      <c r="N527">
        <f t="shared" si="69"/>
        <v>57.447750000000006</v>
      </c>
      <c r="O527">
        <f t="shared" si="70"/>
        <v>61.957749999999997</v>
      </c>
      <c r="P527" t="str">
        <f t="shared" si="71"/>
        <v/>
      </c>
    </row>
    <row r="528" spans="1:16">
      <c r="A528" s="19" t="s">
        <v>25</v>
      </c>
      <c r="B528" s="19" t="s">
        <v>48</v>
      </c>
      <c r="C528" s="19" t="s">
        <v>49</v>
      </c>
      <c r="D528" s="20">
        <v>43299</v>
      </c>
      <c r="E528" s="19">
        <v>68.078999999999994</v>
      </c>
      <c r="F528" s="19" t="s">
        <v>109</v>
      </c>
      <c r="G528" s="19">
        <v>9.56</v>
      </c>
      <c r="H528" s="19">
        <v>58.518999999999998</v>
      </c>
      <c r="I528">
        <f t="shared" si="64"/>
        <v>7.8125</v>
      </c>
      <c r="J528">
        <f t="shared" si="65"/>
        <v>8.94</v>
      </c>
      <c r="K528">
        <f t="shared" si="66"/>
        <v>59.139000000000003</v>
      </c>
      <c r="L528">
        <f t="shared" si="67"/>
        <v>60.266500000000001</v>
      </c>
      <c r="M528">
        <f t="shared" si="68"/>
        <v>1.1274999999999977</v>
      </c>
      <c r="N528">
        <f t="shared" si="69"/>
        <v>57.447750000000006</v>
      </c>
      <c r="O528">
        <f t="shared" si="70"/>
        <v>61.957749999999997</v>
      </c>
      <c r="P528" t="str">
        <f t="shared" si="71"/>
        <v/>
      </c>
    </row>
    <row r="529" spans="1:16">
      <c r="A529" s="19" t="s">
        <v>25</v>
      </c>
      <c r="B529" s="19" t="s">
        <v>48</v>
      </c>
      <c r="C529" s="19" t="s">
        <v>49</v>
      </c>
      <c r="D529" s="20">
        <v>43339</v>
      </c>
      <c r="E529" s="19">
        <v>68.078999999999994</v>
      </c>
      <c r="F529" s="19" t="s">
        <v>109</v>
      </c>
      <c r="G529" s="19">
        <v>8.99</v>
      </c>
      <c r="H529" s="19">
        <v>59.088999999999999</v>
      </c>
      <c r="I529">
        <f t="shared" si="64"/>
        <v>7.8125</v>
      </c>
      <c r="J529">
        <f t="shared" si="65"/>
        <v>8.94</v>
      </c>
      <c r="K529">
        <f t="shared" si="66"/>
        <v>59.139000000000003</v>
      </c>
      <c r="L529">
        <f t="shared" si="67"/>
        <v>60.266500000000001</v>
      </c>
      <c r="M529">
        <f t="shared" si="68"/>
        <v>1.1274999999999977</v>
      </c>
      <c r="N529">
        <f t="shared" si="69"/>
        <v>57.447750000000006</v>
      </c>
      <c r="O529">
        <f t="shared" si="70"/>
        <v>61.957749999999997</v>
      </c>
      <c r="P529" t="str">
        <f t="shared" si="71"/>
        <v/>
      </c>
    </row>
    <row r="530" spans="1:16">
      <c r="A530" s="19" t="s">
        <v>25</v>
      </c>
      <c r="B530" s="19" t="s">
        <v>48</v>
      </c>
      <c r="C530" s="19" t="s">
        <v>49</v>
      </c>
      <c r="D530" s="20">
        <v>43367</v>
      </c>
      <c r="E530" s="19">
        <v>68.078999999999994</v>
      </c>
      <c r="F530" s="19" t="s">
        <v>109</v>
      </c>
      <c r="G530" s="19">
        <v>8.94</v>
      </c>
      <c r="H530" s="19">
        <v>59.139000000000003</v>
      </c>
      <c r="I530">
        <f t="shared" si="64"/>
        <v>7.8125</v>
      </c>
      <c r="J530">
        <f t="shared" si="65"/>
        <v>8.94</v>
      </c>
      <c r="K530">
        <f t="shared" si="66"/>
        <v>59.139000000000003</v>
      </c>
      <c r="L530">
        <f t="shared" si="67"/>
        <v>60.266500000000001</v>
      </c>
      <c r="M530">
        <f t="shared" si="68"/>
        <v>1.1274999999999977</v>
      </c>
      <c r="N530">
        <f t="shared" si="69"/>
        <v>57.447750000000006</v>
      </c>
      <c r="O530">
        <f t="shared" si="70"/>
        <v>61.957749999999997</v>
      </c>
      <c r="P530" t="str">
        <f t="shared" si="71"/>
        <v/>
      </c>
    </row>
    <row r="531" spans="1:16">
      <c r="A531" s="19" t="s">
        <v>25</v>
      </c>
      <c r="B531" s="19" t="s">
        <v>48</v>
      </c>
      <c r="C531" s="19" t="s">
        <v>49</v>
      </c>
      <c r="D531" s="20">
        <v>43403</v>
      </c>
      <c r="E531" s="19">
        <v>68.078999999999994</v>
      </c>
      <c r="F531" s="19" t="s">
        <v>109</v>
      </c>
      <c r="G531" s="19">
        <v>8.94</v>
      </c>
      <c r="H531" s="19">
        <v>59.139000000000003</v>
      </c>
      <c r="I531">
        <f t="shared" si="64"/>
        <v>7.8125</v>
      </c>
      <c r="J531">
        <f t="shared" si="65"/>
        <v>8.94</v>
      </c>
      <c r="K531">
        <f t="shared" si="66"/>
        <v>59.139000000000003</v>
      </c>
      <c r="L531">
        <f t="shared" si="67"/>
        <v>60.266500000000001</v>
      </c>
      <c r="M531">
        <f t="shared" si="68"/>
        <v>1.1274999999999977</v>
      </c>
      <c r="N531">
        <f t="shared" si="69"/>
        <v>57.447750000000006</v>
      </c>
      <c r="O531">
        <f t="shared" si="70"/>
        <v>61.957749999999997</v>
      </c>
      <c r="P531" t="str">
        <f t="shared" si="71"/>
        <v/>
      </c>
    </row>
    <row r="532" spans="1:16">
      <c r="A532" s="19" t="s">
        <v>25</v>
      </c>
      <c r="B532" s="19" t="s">
        <v>48</v>
      </c>
      <c r="C532" s="19" t="s">
        <v>49</v>
      </c>
      <c r="D532" s="20">
        <v>43454</v>
      </c>
      <c r="E532" s="19">
        <v>68.078999999999994</v>
      </c>
      <c r="F532" s="19" t="s">
        <v>109</v>
      </c>
      <c r="G532" s="19">
        <v>9.02</v>
      </c>
      <c r="H532" s="19">
        <v>59.058999999999997</v>
      </c>
      <c r="I532">
        <f t="shared" si="64"/>
        <v>7.8125</v>
      </c>
      <c r="J532">
        <f t="shared" si="65"/>
        <v>8.94</v>
      </c>
      <c r="K532">
        <f t="shared" si="66"/>
        <v>59.139000000000003</v>
      </c>
      <c r="L532">
        <f t="shared" si="67"/>
        <v>60.266500000000001</v>
      </c>
      <c r="M532">
        <f t="shared" si="68"/>
        <v>1.1274999999999977</v>
      </c>
      <c r="N532">
        <f t="shared" si="69"/>
        <v>57.447750000000006</v>
      </c>
      <c r="O532">
        <f t="shared" si="70"/>
        <v>61.957749999999997</v>
      </c>
      <c r="P532" t="str">
        <f t="shared" si="71"/>
        <v/>
      </c>
    </row>
    <row r="533" spans="1:16">
      <c r="A533" s="19" t="s">
        <v>25</v>
      </c>
      <c r="B533" s="19" t="s">
        <v>48</v>
      </c>
      <c r="C533" s="19" t="s">
        <v>49</v>
      </c>
      <c r="D533" s="20">
        <v>43493</v>
      </c>
      <c r="E533" s="19">
        <v>68.078999999999994</v>
      </c>
      <c r="F533" s="19" t="s">
        <v>109</v>
      </c>
      <c r="G533" s="19">
        <v>9.7799999999999994</v>
      </c>
      <c r="H533" s="19">
        <v>58.298999999999999</v>
      </c>
      <c r="I533">
        <f t="shared" si="64"/>
        <v>7.8125</v>
      </c>
      <c r="J533">
        <f t="shared" si="65"/>
        <v>8.94</v>
      </c>
      <c r="K533">
        <f t="shared" si="66"/>
        <v>59.139000000000003</v>
      </c>
      <c r="L533">
        <f t="shared" si="67"/>
        <v>60.266500000000001</v>
      </c>
      <c r="M533">
        <f t="shared" si="68"/>
        <v>1.1274999999999977</v>
      </c>
      <c r="N533">
        <f t="shared" si="69"/>
        <v>57.447750000000006</v>
      </c>
      <c r="O533">
        <f t="shared" si="70"/>
        <v>61.957749999999997</v>
      </c>
      <c r="P533" t="str">
        <f t="shared" si="71"/>
        <v/>
      </c>
    </row>
    <row r="534" spans="1:16">
      <c r="A534" s="19" t="s">
        <v>25</v>
      </c>
      <c r="B534" s="19" t="s">
        <v>48</v>
      </c>
      <c r="C534" s="19" t="s">
        <v>49</v>
      </c>
      <c r="D534" s="20">
        <v>43524</v>
      </c>
      <c r="E534" s="19">
        <v>68.078999999999994</v>
      </c>
      <c r="F534" s="19" t="s">
        <v>109</v>
      </c>
      <c r="G534" s="19">
        <v>9.44</v>
      </c>
      <c r="H534" s="19">
        <v>58.639000000000003</v>
      </c>
      <c r="I534">
        <f t="shared" si="64"/>
        <v>7.8125</v>
      </c>
      <c r="J534">
        <f t="shared" si="65"/>
        <v>8.94</v>
      </c>
      <c r="K534">
        <f t="shared" si="66"/>
        <v>59.139000000000003</v>
      </c>
      <c r="L534">
        <f t="shared" si="67"/>
        <v>60.266500000000001</v>
      </c>
      <c r="M534">
        <f t="shared" si="68"/>
        <v>1.1274999999999977</v>
      </c>
      <c r="N534">
        <f t="shared" si="69"/>
        <v>57.447750000000006</v>
      </c>
      <c r="O534">
        <f t="shared" si="70"/>
        <v>61.957749999999997</v>
      </c>
      <c r="P534" t="str">
        <f t="shared" si="71"/>
        <v/>
      </c>
    </row>
    <row r="535" spans="1:16">
      <c r="A535" s="19" t="s">
        <v>25</v>
      </c>
      <c r="B535" s="19" t="s">
        <v>48</v>
      </c>
      <c r="C535" s="19" t="s">
        <v>49</v>
      </c>
      <c r="D535" s="20">
        <v>43545</v>
      </c>
      <c r="E535" s="19">
        <v>68.078999999999994</v>
      </c>
      <c r="F535" s="19" t="s">
        <v>109</v>
      </c>
      <c r="G535" s="19">
        <v>9.6</v>
      </c>
      <c r="H535" s="19">
        <v>58.478999999999999</v>
      </c>
      <c r="I535">
        <f t="shared" si="64"/>
        <v>7.8125</v>
      </c>
      <c r="J535">
        <f t="shared" si="65"/>
        <v>8.94</v>
      </c>
      <c r="K535">
        <f t="shared" si="66"/>
        <v>59.139000000000003</v>
      </c>
      <c r="L535">
        <f t="shared" si="67"/>
        <v>60.266500000000001</v>
      </c>
      <c r="M535">
        <f t="shared" si="68"/>
        <v>1.1274999999999977</v>
      </c>
      <c r="N535">
        <f t="shared" si="69"/>
        <v>57.447750000000006</v>
      </c>
      <c r="O535">
        <f t="shared" si="70"/>
        <v>61.957749999999997</v>
      </c>
      <c r="P535" t="str">
        <f t="shared" si="71"/>
        <v/>
      </c>
    </row>
    <row r="536" spans="1:16">
      <c r="A536" s="19" t="s">
        <v>25</v>
      </c>
      <c r="B536" s="19" t="s">
        <v>48</v>
      </c>
      <c r="C536" s="19" t="s">
        <v>49</v>
      </c>
      <c r="D536" s="20">
        <v>43574</v>
      </c>
      <c r="E536" s="19">
        <v>68.078999999999994</v>
      </c>
      <c r="F536" s="19" t="s">
        <v>109</v>
      </c>
      <c r="G536" s="19">
        <v>9.19</v>
      </c>
      <c r="H536" s="19">
        <v>58.889000000000003</v>
      </c>
      <c r="I536">
        <f t="shared" si="64"/>
        <v>7.8125</v>
      </c>
      <c r="J536">
        <f t="shared" si="65"/>
        <v>8.94</v>
      </c>
      <c r="K536">
        <f t="shared" si="66"/>
        <v>59.139000000000003</v>
      </c>
      <c r="L536">
        <f t="shared" si="67"/>
        <v>60.266500000000001</v>
      </c>
      <c r="M536">
        <f t="shared" si="68"/>
        <v>1.1274999999999977</v>
      </c>
      <c r="N536">
        <f t="shared" si="69"/>
        <v>57.447750000000006</v>
      </c>
      <c r="O536">
        <f t="shared" si="70"/>
        <v>61.957749999999997</v>
      </c>
      <c r="P536" t="str">
        <f t="shared" si="71"/>
        <v/>
      </c>
    </row>
    <row r="537" spans="1:16">
      <c r="A537" s="19" t="s">
        <v>25</v>
      </c>
      <c r="B537" s="19" t="s">
        <v>48</v>
      </c>
      <c r="C537" s="19" t="s">
        <v>49</v>
      </c>
      <c r="D537" s="20">
        <v>43606</v>
      </c>
      <c r="E537" s="19">
        <v>68.078999999999994</v>
      </c>
      <c r="F537" s="19" t="s">
        <v>109</v>
      </c>
      <c r="G537" s="19">
        <v>9.6</v>
      </c>
      <c r="H537" s="19">
        <v>58.478999999999999</v>
      </c>
      <c r="I537">
        <f t="shared" si="64"/>
        <v>7.8125</v>
      </c>
      <c r="J537">
        <f t="shared" si="65"/>
        <v>8.94</v>
      </c>
      <c r="K537">
        <f t="shared" si="66"/>
        <v>59.139000000000003</v>
      </c>
      <c r="L537">
        <f t="shared" si="67"/>
        <v>60.266500000000001</v>
      </c>
      <c r="M537">
        <f t="shared" si="68"/>
        <v>1.1274999999999977</v>
      </c>
      <c r="N537">
        <f t="shared" si="69"/>
        <v>57.447750000000006</v>
      </c>
      <c r="O537">
        <f t="shared" si="70"/>
        <v>61.957749999999997</v>
      </c>
      <c r="P537" t="str">
        <f t="shared" si="71"/>
        <v/>
      </c>
    </row>
    <row r="538" spans="1:16">
      <c r="A538" s="19" t="s">
        <v>25</v>
      </c>
      <c r="B538" s="19" t="s">
        <v>48</v>
      </c>
      <c r="C538" s="19" t="s">
        <v>49</v>
      </c>
      <c r="D538" s="20">
        <v>43767</v>
      </c>
      <c r="E538" s="19">
        <v>68.078999999999994</v>
      </c>
      <c r="F538" s="19" t="s">
        <v>109</v>
      </c>
      <c r="G538" s="19">
        <v>10.5</v>
      </c>
      <c r="H538" s="19">
        <v>57.579000000000001</v>
      </c>
      <c r="I538">
        <f t="shared" si="64"/>
        <v>7.8125</v>
      </c>
      <c r="J538">
        <f t="shared" si="65"/>
        <v>8.94</v>
      </c>
      <c r="K538">
        <f t="shared" si="66"/>
        <v>59.139000000000003</v>
      </c>
      <c r="L538">
        <f t="shared" si="67"/>
        <v>60.266500000000001</v>
      </c>
      <c r="M538">
        <f t="shared" si="68"/>
        <v>1.1274999999999977</v>
      </c>
      <c r="N538">
        <f t="shared" si="69"/>
        <v>57.447750000000006</v>
      </c>
      <c r="O538">
        <f t="shared" si="70"/>
        <v>61.957749999999997</v>
      </c>
      <c r="P538" t="str">
        <f t="shared" si="71"/>
        <v/>
      </c>
    </row>
    <row r="539" spans="1:16">
      <c r="A539" s="19" t="s">
        <v>25</v>
      </c>
      <c r="B539" s="19" t="s">
        <v>112</v>
      </c>
      <c r="C539" s="19" t="s">
        <v>52</v>
      </c>
      <c r="D539" s="20">
        <v>41788</v>
      </c>
      <c r="E539" s="19">
        <v>151.09</v>
      </c>
      <c r="F539" s="19" t="s">
        <v>109</v>
      </c>
      <c r="G539" s="19">
        <v>5.79</v>
      </c>
      <c r="H539" s="19">
        <v>145.30000000000001</v>
      </c>
      <c r="I539">
        <f t="shared" si="64"/>
        <v>6.0424999999999995</v>
      </c>
      <c r="J539">
        <f t="shared" si="65"/>
        <v>6.9550000000000001</v>
      </c>
      <c r="K539">
        <f t="shared" si="66"/>
        <v>144.13499999999999</v>
      </c>
      <c r="L539">
        <f t="shared" si="67"/>
        <v>145.04749999999999</v>
      </c>
      <c r="M539">
        <f t="shared" si="68"/>
        <v>0.91249999999999432</v>
      </c>
      <c r="N539">
        <f t="shared" si="69"/>
        <v>142.76625000000001</v>
      </c>
      <c r="O539">
        <f t="shared" si="70"/>
        <v>146.41624999999999</v>
      </c>
      <c r="P539" t="str">
        <f t="shared" si="71"/>
        <v/>
      </c>
    </row>
    <row r="540" spans="1:16">
      <c r="A540" s="19" t="s">
        <v>25</v>
      </c>
      <c r="B540" s="19" t="s">
        <v>112</v>
      </c>
      <c r="C540" s="19" t="s">
        <v>52</v>
      </c>
      <c r="D540" s="20">
        <v>41933</v>
      </c>
      <c r="E540" s="19">
        <v>151.09</v>
      </c>
      <c r="F540" s="19" t="s">
        <v>109</v>
      </c>
      <c r="G540" s="19">
        <v>5.68</v>
      </c>
      <c r="H540" s="19">
        <v>145.41</v>
      </c>
      <c r="I540">
        <f t="shared" si="64"/>
        <v>6.0424999999999995</v>
      </c>
      <c r="J540">
        <f t="shared" si="65"/>
        <v>6.9550000000000001</v>
      </c>
      <c r="K540">
        <f t="shared" si="66"/>
        <v>144.13499999999999</v>
      </c>
      <c r="L540">
        <f t="shared" si="67"/>
        <v>145.04749999999999</v>
      </c>
      <c r="M540">
        <f t="shared" si="68"/>
        <v>0.91249999999999432</v>
      </c>
      <c r="N540">
        <f t="shared" si="69"/>
        <v>142.76625000000001</v>
      </c>
      <c r="O540">
        <f t="shared" si="70"/>
        <v>146.41624999999999</v>
      </c>
      <c r="P540" t="str">
        <f t="shared" si="71"/>
        <v/>
      </c>
    </row>
    <row r="541" spans="1:16">
      <c r="A541" s="19" t="s">
        <v>25</v>
      </c>
      <c r="B541" s="19" t="s">
        <v>112</v>
      </c>
      <c r="C541" s="19" t="s">
        <v>52</v>
      </c>
      <c r="D541" s="20">
        <v>42152</v>
      </c>
      <c r="E541" s="19">
        <v>151.09</v>
      </c>
      <c r="F541" s="19" t="s">
        <v>109</v>
      </c>
      <c r="G541" s="19">
        <v>5.82</v>
      </c>
      <c r="H541" s="19">
        <v>145.27000000000001</v>
      </c>
      <c r="I541">
        <f t="shared" si="64"/>
        <v>6.0424999999999995</v>
      </c>
      <c r="J541">
        <f t="shared" si="65"/>
        <v>6.9550000000000001</v>
      </c>
      <c r="K541">
        <f t="shared" si="66"/>
        <v>144.13499999999999</v>
      </c>
      <c r="L541">
        <f t="shared" si="67"/>
        <v>145.04749999999999</v>
      </c>
      <c r="M541">
        <f t="shared" si="68"/>
        <v>0.91249999999999432</v>
      </c>
      <c r="N541">
        <f t="shared" si="69"/>
        <v>142.76625000000001</v>
      </c>
      <c r="O541">
        <f t="shared" si="70"/>
        <v>146.41624999999999</v>
      </c>
      <c r="P541" t="str">
        <f t="shared" si="71"/>
        <v/>
      </c>
    </row>
    <row r="542" spans="1:16">
      <c r="A542" s="19" t="s">
        <v>25</v>
      </c>
      <c r="B542" s="19" t="s">
        <v>112</v>
      </c>
      <c r="C542" s="19" t="s">
        <v>52</v>
      </c>
      <c r="D542" s="20">
        <v>42205</v>
      </c>
      <c r="E542" s="19">
        <v>151.09</v>
      </c>
      <c r="F542" s="19" t="s">
        <v>109</v>
      </c>
      <c r="G542" s="19">
        <v>5.93</v>
      </c>
      <c r="H542" s="19">
        <v>145.16</v>
      </c>
      <c r="I542">
        <f t="shared" si="64"/>
        <v>6.0424999999999995</v>
      </c>
      <c r="J542">
        <f t="shared" si="65"/>
        <v>6.9550000000000001</v>
      </c>
      <c r="K542">
        <f t="shared" si="66"/>
        <v>144.13499999999999</v>
      </c>
      <c r="L542">
        <f t="shared" si="67"/>
        <v>145.04749999999999</v>
      </c>
      <c r="M542">
        <f t="shared" si="68"/>
        <v>0.91249999999999432</v>
      </c>
      <c r="N542">
        <f t="shared" si="69"/>
        <v>142.76625000000001</v>
      </c>
      <c r="O542">
        <f t="shared" si="70"/>
        <v>146.41624999999999</v>
      </c>
      <c r="P542" t="str">
        <f t="shared" si="71"/>
        <v/>
      </c>
    </row>
    <row r="543" spans="1:16">
      <c r="A543" s="19" t="s">
        <v>25</v>
      </c>
      <c r="B543" s="19" t="s">
        <v>112</v>
      </c>
      <c r="C543" s="19" t="s">
        <v>52</v>
      </c>
      <c r="D543" s="20">
        <v>42334</v>
      </c>
      <c r="E543" s="19">
        <v>151.09</v>
      </c>
      <c r="F543" s="19" t="s">
        <v>109</v>
      </c>
      <c r="G543" s="19">
        <v>6.1</v>
      </c>
      <c r="H543" s="19">
        <v>144.99</v>
      </c>
      <c r="I543">
        <f t="shared" si="64"/>
        <v>6.0424999999999995</v>
      </c>
      <c r="J543">
        <f t="shared" si="65"/>
        <v>6.9550000000000001</v>
      </c>
      <c r="K543">
        <f t="shared" si="66"/>
        <v>144.13499999999999</v>
      </c>
      <c r="L543">
        <f t="shared" si="67"/>
        <v>145.04749999999999</v>
      </c>
      <c r="M543">
        <f t="shared" si="68"/>
        <v>0.91249999999999432</v>
      </c>
      <c r="N543">
        <f t="shared" si="69"/>
        <v>142.76625000000001</v>
      </c>
      <c r="O543">
        <f t="shared" si="70"/>
        <v>146.41624999999999</v>
      </c>
      <c r="P543" t="str">
        <f t="shared" si="71"/>
        <v/>
      </c>
    </row>
    <row r="544" spans="1:16">
      <c r="A544" s="19" t="s">
        <v>25</v>
      </c>
      <c r="B544" s="19" t="s">
        <v>112</v>
      </c>
      <c r="C544" s="19" t="s">
        <v>52</v>
      </c>
      <c r="D544" s="20">
        <v>42416</v>
      </c>
      <c r="E544" s="19">
        <v>151.09</v>
      </c>
      <c r="F544" s="19" t="s">
        <v>109</v>
      </c>
      <c r="G544" s="19">
        <v>6.1</v>
      </c>
      <c r="H544" s="19">
        <v>144.99</v>
      </c>
      <c r="I544">
        <f t="shared" si="64"/>
        <v>6.0424999999999995</v>
      </c>
      <c r="J544">
        <f t="shared" si="65"/>
        <v>6.9550000000000001</v>
      </c>
      <c r="K544">
        <f t="shared" si="66"/>
        <v>144.13499999999999</v>
      </c>
      <c r="L544">
        <f t="shared" si="67"/>
        <v>145.04749999999999</v>
      </c>
      <c r="M544">
        <f t="shared" si="68"/>
        <v>0.91249999999999432</v>
      </c>
      <c r="N544">
        <f t="shared" si="69"/>
        <v>142.76625000000001</v>
      </c>
      <c r="O544">
        <f t="shared" si="70"/>
        <v>146.41624999999999</v>
      </c>
      <c r="P544" t="str">
        <f t="shared" si="71"/>
        <v/>
      </c>
    </row>
    <row r="545" spans="1:16">
      <c r="A545" s="19" t="s">
        <v>25</v>
      </c>
      <c r="B545" s="19" t="s">
        <v>112</v>
      </c>
      <c r="C545" s="19" t="s">
        <v>52</v>
      </c>
      <c r="D545" s="20">
        <v>42515</v>
      </c>
      <c r="E545" s="19">
        <v>151.09</v>
      </c>
      <c r="F545" s="19" t="s">
        <v>109</v>
      </c>
      <c r="G545" s="19">
        <v>6.05</v>
      </c>
      <c r="H545" s="19">
        <v>145.04</v>
      </c>
      <c r="I545">
        <f t="shared" si="64"/>
        <v>6.0424999999999995</v>
      </c>
      <c r="J545">
        <f t="shared" si="65"/>
        <v>6.9550000000000001</v>
      </c>
      <c r="K545">
        <f t="shared" si="66"/>
        <v>144.13499999999999</v>
      </c>
      <c r="L545">
        <f t="shared" si="67"/>
        <v>145.04749999999999</v>
      </c>
      <c r="M545">
        <f t="shared" si="68"/>
        <v>0.91249999999999432</v>
      </c>
      <c r="N545">
        <f t="shared" si="69"/>
        <v>142.76625000000001</v>
      </c>
      <c r="O545">
        <f t="shared" si="70"/>
        <v>146.41624999999999</v>
      </c>
      <c r="P545" t="str">
        <f t="shared" si="71"/>
        <v/>
      </c>
    </row>
    <row r="546" spans="1:16">
      <c r="A546" s="19" t="s">
        <v>25</v>
      </c>
      <c r="B546" s="19" t="s">
        <v>112</v>
      </c>
      <c r="C546" s="19" t="s">
        <v>52</v>
      </c>
      <c r="D546" s="20">
        <v>42591</v>
      </c>
      <c r="E546" s="19">
        <v>151.09</v>
      </c>
      <c r="F546" s="19" t="s">
        <v>109</v>
      </c>
      <c r="G546" s="19">
        <v>6.1</v>
      </c>
      <c r="H546" s="19">
        <v>144.99</v>
      </c>
      <c r="I546">
        <f t="shared" si="64"/>
        <v>6.0424999999999995</v>
      </c>
      <c r="J546">
        <f t="shared" si="65"/>
        <v>6.9550000000000001</v>
      </c>
      <c r="K546">
        <f t="shared" si="66"/>
        <v>144.13499999999999</v>
      </c>
      <c r="L546">
        <f t="shared" si="67"/>
        <v>145.04749999999999</v>
      </c>
      <c r="M546">
        <f t="shared" si="68"/>
        <v>0.91249999999999432</v>
      </c>
      <c r="N546">
        <f t="shared" si="69"/>
        <v>142.76625000000001</v>
      </c>
      <c r="O546">
        <f t="shared" si="70"/>
        <v>146.41624999999999</v>
      </c>
      <c r="P546" t="str">
        <f t="shared" si="71"/>
        <v/>
      </c>
    </row>
    <row r="547" spans="1:16">
      <c r="A547" s="19" t="s">
        <v>25</v>
      </c>
      <c r="B547" s="19" t="s">
        <v>112</v>
      </c>
      <c r="C547" s="19" t="s">
        <v>52</v>
      </c>
      <c r="D547" s="20">
        <v>42698</v>
      </c>
      <c r="E547" s="19">
        <v>151.09</v>
      </c>
      <c r="F547" s="19" t="s">
        <v>109</v>
      </c>
      <c r="G547" s="19">
        <v>6.2</v>
      </c>
      <c r="H547" s="19">
        <v>144.88999999999999</v>
      </c>
      <c r="I547">
        <f t="shared" si="64"/>
        <v>6.0424999999999995</v>
      </c>
      <c r="J547">
        <f t="shared" si="65"/>
        <v>6.9550000000000001</v>
      </c>
      <c r="K547">
        <f t="shared" si="66"/>
        <v>144.13499999999999</v>
      </c>
      <c r="L547">
        <f t="shared" si="67"/>
        <v>145.04749999999999</v>
      </c>
      <c r="M547">
        <f t="shared" si="68"/>
        <v>0.91249999999999432</v>
      </c>
      <c r="N547">
        <f t="shared" si="69"/>
        <v>142.76625000000001</v>
      </c>
      <c r="O547">
        <f t="shared" si="70"/>
        <v>146.41624999999999</v>
      </c>
      <c r="P547" t="str">
        <f t="shared" si="71"/>
        <v/>
      </c>
    </row>
    <row r="548" spans="1:16">
      <c r="A548" s="19" t="s">
        <v>25</v>
      </c>
      <c r="B548" s="19" t="s">
        <v>112</v>
      </c>
      <c r="C548" s="19" t="s">
        <v>52</v>
      </c>
      <c r="D548" s="20">
        <v>42789</v>
      </c>
      <c r="E548" s="19">
        <v>151.09</v>
      </c>
      <c r="F548" s="19" t="s">
        <v>109</v>
      </c>
      <c r="G548" s="19">
        <v>6.12</v>
      </c>
      <c r="H548" s="19">
        <v>144.97</v>
      </c>
      <c r="I548">
        <f t="shared" si="64"/>
        <v>6.0424999999999995</v>
      </c>
      <c r="J548">
        <f t="shared" si="65"/>
        <v>6.9550000000000001</v>
      </c>
      <c r="K548">
        <f t="shared" si="66"/>
        <v>144.13499999999999</v>
      </c>
      <c r="L548">
        <f t="shared" si="67"/>
        <v>145.04749999999999</v>
      </c>
      <c r="M548">
        <f t="shared" si="68"/>
        <v>0.91249999999999432</v>
      </c>
      <c r="N548">
        <f t="shared" si="69"/>
        <v>142.76625000000001</v>
      </c>
      <c r="O548">
        <f t="shared" si="70"/>
        <v>146.41624999999999</v>
      </c>
      <c r="P548" t="str">
        <f t="shared" si="71"/>
        <v/>
      </c>
    </row>
    <row r="549" spans="1:16">
      <c r="A549" s="19" t="s">
        <v>25</v>
      </c>
      <c r="B549" s="19" t="s">
        <v>112</v>
      </c>
      <c r="C549" s="19" t="s">
        <v>52</v>
      </c>
      <c r="D549" s="20">
        <v>42880</v>
      </c>
      <c r="E549" s="19">
        <v>151.09</v>
      </c>
      <c r="F549" s="19" t="s">
        <v>109</v>
      </c>
      <c r="G549" s="19">
        <v>6.09</v>
      </c>
      <c r="H549" s="19">
        <v>145</v>
      </c>
      <c r="I549">
        <f t="shared" si="64"/>
        <v>6.0424999999999995</v>
      </c>
      <c r="J549">
        <f t="shared" si="65"/>
        <v>6.9550000000000001</v>
      </c>
      <c r="K549">
        <f t="shared" si="66"/>
        <v>144.13499999999999</v>
      </c>
      <c r="L549">
        <f t="shared" si="67"/>
        <v>145.04749999999999</v>
      </c>
      <c r="M549">
        <f t="shared" si="68"/>
        <v>0.91249999999999432</v>
      </c>
      <c r="N549">
        <f t="shared" si="69"/>
        <v>142.76625000000001</v>
      </c>
      <c r="O549">
        <f t="shared" si="70"/>
        <v>146.41624999999999</v>
      </c>
      <c r="P549" t="str">
        <f t="shared" si="71"/>
        <v/>
      </c>
    </row>
    <row r="550" spans="1:16">
      <c r="A550" s="19" t="s">
        <v>25</v>
      </c>
      <c r="B550" s="19" t="s">
        <v>112</v>
      </c>
      <c r="C550" s="19" t="s">
        <v>52</v>
      </c>
      <c r="D550" s="20">
        <v>42963</v>
      </c>
      <c r="E550" s="19">
        <v>151.09</v>
      </c>
      <c r="F550" s="19" t="s">
        <v>109</v>
      </c>
      <c r="G550" s="19">
        <v>6.19</v>
      </c>
      <c r="H550" s="19">
        <v>144.9</v>
      </c>
      <c r="I550">
        <f t="shared" si="64"/>
        <v>6.0424999999999995</v>
      </c>
      <c r="J550">
        <f t="shared" si="65"/>
        <v>6.9550000000000001</v>
      </c>
      <c r="K550">
        <f t="shared" si="66"/>
        <v>144.13499999999999</v>
      </c>
      <c r="L550">
        <f t="shared" si="67"/>
        <v>145.04749999999999</v>
      </c>
      <c r="M550">
        <f t="shared" si="68"/>
        <v>0.91249999999999432</v>
      </c>
      <c r="N550">
        <f t="shared" si="69"/>
        <v>142.76625000000001</v>
      </c>
      <c r="O550">
        <f t="shared" si="70"/>
        <v>146.41624999999999</v>
      </c>
      <c r="P550" t="str">
        <f t="shared" si="71"/>
        <v/>
      </c>
    </row>
    <row r="551" spans="1:16">
      <c r="A551" s="19" t="s">
        <v>25</v>
      </c>
      <c r="B551" s="19" t="s">
        <v>112</v>
      </c>
      <c r="C551" s="19" t="s">
        <v>52</v>
      </c>
      <c r="D551" s="20">
        <v>43059</v>
      </c>
      <c r="E551" s="19">
        <v>151.09</v>
      </c>
      <c r="F551" s="19" t="s">
        <v>109</v>
      </c>
      <c r="G551" s="19">
        <v>6.18</v>
      </c>
      <c r="H551" s="19">
        <v>144.91</v>
      </c>
      <c r="I551">
        <f t="shared" si="64"/>
        <v>6.0424999999999995</v>
      </c>
      <c r="J551">
        <f t="shared" si="65"/>
        <v>6.9550000000000001</v>
      </c>
      <c r="K551">
        <f t="shared" si="66"/>
        <v>144.13499999999999</v>
      </c>
      <c r="L551">
        <f t="shared" si="67"/>
        <v>145.04749999999999</v>
      </c>
      <c r="M551">
        <f t="shared" si="68"/>
        <v>0.91249999999999432</v>
      </c>
      <c r="N551">
        <f t="shared" si="69"/>
        <v>142.76625000000001</v>
      </c>
      <c r="O551">
        <f t="shared" si="70"/>
        <v>146.41624999999999</v>
      </c>
      <c r="P551" t="str">
        <f t="shared" si="71"/>
        <v/>
      </c>
    </row>
    <row r="552" spans="1:16">
      <c r="A552" s="19" t="s">
        <v>25</v>
      </c>
      <c r="B552" s="19" t="s">
        <v>112</v>
      </c>
      <c r="C552" s="19" t="s">
        <v>52</v>
      </c>
      <c r="D552" s="20">
        <v>43151</v>
      </c>
      <c r="E552" s="19">
        <v>151.09</v>
      </c>
      <c r="F552" s="19" t="s">
        <v>109</v>
      </c>
      <c r="G552" s="19">
        <v>6.22</v>
      </c>
      <c r="H552" s="19">
        <v>144.87</v>
      </c>
      <c r="I552">
        <f t="shared" si="64"/>
        <v>6.0424999999999995</v>
      </c>
      <c r="J552">
        <f t="shared" si="65"/>
        <v>6.9550000000000001</v>
      </c>
      <c r="K552">
        <f t="shared" si="66"/>
        <v>144.13499999999999</v>
      </c>
      <c r="L552">
        <f t="shared" si="67"/>
        <v>145.04749999999999</v>
      </c>
      <c r="M552">
        <f t="shared" si="68"/>
        <v>0.91249999999999432</v>
      </c>
      <c r="N552">
        <f t="shared" si="69"/>
        <v>142.76625000000001</v>
      </c>
      <c r="O552">
        <f t="shared" si="70"/>
        <v>146.41624999999999</v>
      </c>
      <c r="P552" t="str">
        <f t="shared" si="71"/>
        <v/>
      </c>
    </row>
    <row r="553" spans="1:16">
      <c r="A553" s="19" t="s">
        <v>25</v>
      </c>
      <c r="B553" s="19" t="s">
        <v>112</v>
      </c>
      <c r="C553" s="19" t="s">
        <v>52</v>
      </c>
      <c r="D553" s="20">
        <v>43244</v>
      </c>
      <c r="E553" s="19">
        <v>151.09</v>
      </c>
      <c r="F553" s="19" t="s">
        <v>109</v>
      </c>
      <c r="G553" s="19">
        <v>5.92</v>
      </c>
      <c r="H553" s="19">
        <v>145.16999999999999</v>
      </c>
      <c r="I553">
        <f t="shared" si="64"/>
        <v>6.0424999999999995</v>
      </c>
      <c r="J553">
        <f t="shared" si="65"/>
        <v>6.9550000000000001</v>
      </c>
      <c r="K553">
        <f t="shared" si="66"/>
        <v>144.13499999999999</v>
      </c>
      <c r="L553">
        <f t="shared" si="67"/>
        <v>145.04749999999999</v>
      </c>
      <c r="M553">
        <f t="shared" si="68"/>
        <v>0.91249999999999432</v>
      </c>
      <c r="N553">
        <f t="shared" si="69"/>
        <v>142.76625000000001</v>
      </c>
      <c r="O553">
        <f t="shared" si="70"/>
        <v>146.41624999999999</v>
      </c>
      <c r="P553" t="str">
        <f t="shared" si="71"/>
        <v/>
      </c>
    </row>
    <row r="554" spans="1:16">
      <c r="A554" s="19" t="s">
        <v>25</v>
      </c>
      <c r="B554" s="19" t="s">
        <v>112</v>
      </c>
      <c r="C554" s="19" t="s">
        <v>52</v>
      </c>
      <c r="D554" s="20">
        <v>43312</v>
      </c>
      <c r="E554" s="19">
        <v>151.09</v>
      </c>
      <c r="F554" s="19" t="s">
        <v>109</v>
      </c>
      <c r="G554" s="19">
        <v>7</v>
      </c>
      <c r="H554" s="19">
        <v>144.09</v>
      </c>
      <c r="I554">
        <f t="shared" si="64"/>
        <v>6.0424999999999995</v>
      </c>
      <c r="J554">
        <f t="shared" si="65"/>
        <v>6.9550000000000001</v>
      </c>
      <c r="K554">
        <f t="shared" si="66"/>
        <v>144.13499999999999</v>
      </c>
      <c r="L554">
        <f t="shared" si="67"/>
        <v>145.04749999999999</v>
      </c>
      <c r="M554">
        <f t="shared" si="68"/>
        <v>0.91249999999999432</v>
      </c>
      <c r="N554">
        <f t="shared" si="69"/>
        <v>142.76625000000001</v>
      </c>
      <c r="O554">
        <f t="shared" si="70"/>
        <v>146.41624999999999</v>
      </c>
      <c r="P554" t="str">
        <f t="shared" si="71"/>
        <v/>
      </c>
    </row>
    <row r="555" spans="1:16">
      <c r="A555" s="19" t="s">
        <v>25</v>
      </c>
      <c r="B555" s="19" t="s">
        <v>112</v>
      </c>
      <c r="C555" s="19" t="s">
        <v>52</v>
      </c>
      <c r="D555" s="20">
        <v>43412</v>
      </c>
      <c r="E555" s="19">
        <v>151.09</v>
      </c>
      <c r="F555" s="19" t="s">
        <v>109</v>
      </c>
      <c r="G555" s="19">
        <v>7.16</v>
      </c>
      <c r="H555" s="19">
        <v>143.93</v>
      </c>
      <c r="I555">
        <f t="shared" si="64"/>
        <v>6.0424999999999995</v>
      </c>
      <c r="J555">
        <f t="shared" si="65"/>
        <v>6.9550000000000001</v>
      </c>
      <c r="K555">
        <f t="shared" si="66"/>
        <v>144.13499999999999</v>
      </c>
      <c r="L555">
        <f t="shared" si="67"/>
        <v>145.04749999999999</v>
      </c>
      <c r="M555">
        <f t="shared" si="68"/>
        <v>0.91249999999999432</v>
      </c>
      <c r="N555">
        <f t="shared" si="69"/>
        <v>142.76625000000001</v>
      </c>
      <c r="O555">
        <f t="shared" si="70"/>
        <v>146.41624999999999</v>
      </c>
      <c r="P555" t="str">
        <f t="shared" si="71"/>
        <v/>
      </c>
    </row>
    <row r="556" spans="1:16">
      <c r="A556" s="19" t="s">
        <v>25</v>
      </c>
      <c r="B556" s="19" t="s">
        <v>112</v>
      </c>
      <c r="C556" s="19" t="s">
        <v>52</v>
      </c>
      <c r="D556" s="20">
        <v>43515</v>
      </c>
      <c r="E556" s="19">
        <v>151.09</v>
      </c>
      <c r="F556" s="19" t="s">
        <v>109</v>
      </c>
      <c r="G556" s="19">
        <v>7.22</v>
      </c>
      <c r="H556" s="19">
        <v>143.87</v>
      </c>
      <c r="I556">
        <f t="shared" si="64"/>
        <v>6.0424999999999995</v>
      </c>
      <c r="J556">
        <f t="shared" si="65"/>
        <v>6.9550000000000001</v>
      </c>
      <c r="K556">
        <f t="shared" si="66"/>
        <v>144.13499999999999</v>
      </c>
      <c r="L556">
        <f t="shared" si="67"/>
        <v>145.04749999999999</v>
      </c>
      <c r="M556">
        <f t="shared" si="68"/>
        <v>0.91249999999999432</v>
      </c>
      <c r="N556">
        <f t="shared" si="69"/>
        <v>142.76625000000001</v>
      </c>
      <c r="O556">
        <f t="shared" si="70"/>
        <v>146.41624999999999</v>
      </c>
      <c r="P556" t="str">
        <f t="shared" si="71"/>
        <v/>
      </c>
    </row>
    <row r="557" spans="1:16">
      <c r="A557" s="19" t="s">
        <v>25</v>
      </c>
      <c r="B557" s="19" t="s">
        <v>112</v>
      </c>
      <c r="C557" s="19" t="s">
        <v>52</v>
      </c>
      <c r="D557" s="20">
        <v>43620</v>
      </c>
      <c r="E557" s="19">
        <v>151.09</v>
      </c>
      <c r="F557" s="19" t="s">
        <v>109</v>
      </c>
      <c r="G557" s="19">
        <v>7.09</v>
      </c>
      <c r="H557" s="19">
        <v>144</v>
      </c>
      <c r="I557">
        <f t="shared" si="64"/>
        <v>6.0424999999999995</v>
      </c>
      <c r="J557">
        <f t="shared" si="65"/>
        <v>6.9550000000000001</v>
      </c>
      <c r="K557">
        <f t="shared" si="66"/>
        <v>144.13499999999999</v>
      </c>
      <c r="L557">
        <f t="shared" si="67"/>
        <v>145.04749999999999</v>
      </c>
      <c r="M557">
        <f t="shared" si="68"/>
        <v>0.91249999999999432</v>
      </c>
      <c r="N557">
        <f t="shared" si="69"/>
        <v>142.76625000000001</v>
      </c>
      <c r="O557">
        <f t="shared" si="70"/>
        <v>146.41624999999999</v>
      </c>
      <c r="P557" t="str">
        <f t="shared" si="71"/>
        <v/>
      </c>
    </row>
    <row r="558" spans="1:16">
      <c r="A558" s="19" t="s">
        <v>25</v>
      </c>
      <c r="B558" s="19" t="s">
        <v>112</v>
      </c>
      <c r="C558" s="19" t="s">
        <v>52</v>
      </c>
      <c r="D558" s="20">
        <v>43705</v>
      </c>
      <c r="E558" s="19">
        <v>151.09</v>
      </c>
      <c r="F558" s="19" t="s">
        <v>109</v>
      </c>
      <c r="G558" s="19">
        <v>6.94</v>
      </c>
      <c r="H558" s="19">
        <v>144.15</v>
      </c>
      <c r="I558">
        <f t="shared" si="64"/>
        <v>6.0424999999999995</v>
      </c>
      <c r="J558">
        <f t="shared" si="65"/>
        <v>6.9550000000000001</v>
      </c>
      <c r="K558">
        <f t="shared" si="66"/>
        <v>144.13499999999999</v>
      </c>
      <c r="L558">
        <f t="shared" si="67"/>
        <v>145.04749999999999</v>
      </c>
      <c r="M558">
        <f t="shared" si="68"/>
        <v>0.91249999999999432</v>
      </c>
      <c r="N558">
        <f t="shared" si="69"/>
        <v>142.76625000000001</v>
      </c>
      <c r="O558">
        <f t="shared" si="70"/>
        <v>146.41624999999999</v>
      </c>
      <c r="P558" t="str">
        <f t="shared" si="71"/>
        <v/>
      </c>
    </row>
    <row r="559" spans="1:16">
      <c r="A559" s="19" t="s">
        <v>25</v>
      </c>
      <c r="B559" s="19" t="s">
        <v>112</v>
      </c>
      <c r="C559" s="19" t="s">
        <v>52</v>
      </c>
      <c r="D559" s="20">
        <v>43775</v>
      </c>
      <c r="E559" s="19">
        <v>151.09</v>
      </c>
      <c r="F559" s="19" t="s">
        <v>109</v>
      </c>
      <c r="G559" s="19">
        <v>6.02</v>
      </c>
      <c r="H559" s="19">
        <v>145.07</v>
      </c>
      <c r="I559">
        <f t="shared" si="64"/>
        <v>6.0424999999999995</v>
      </c>
      <c r="J559">
        <f t="shared" si="65"/>
        <v>6.9550000000000001</v>
      </c>
      <c r="K559">
        <f t="shared" si="66"/>
        <v>144.13499999999999</v>
      </c>
      <c r="L559">
        <f t="shared" si="67"/>
        <v>145.04749999999999</v>
      </c>
      <c r="M559">
        <f t="shared" si="68"/>
        <v>0.91249999999999432</v>
      </c>
      <c r="N559">
        <f t="shared" si="69"/>
        <v>142.76625000000001</v>
      </c>
      <c r="O559">
        <f t="shared" si="70"/>
        <v>146.41624999999999</v>
      </c>
      <c r="P559" t="str">
        <f t="shared" si="71"/>
        <v/>
      </c>
    </row>
    <row r="560" spans="1:16">
      <c r="A560" s="19" t="s">
        <v>25</v>
      </c>
      <c r="B560" s="19" t="s">
        <v>112</v>
      </c>
      <c r="C560" s="19" t="s">
        <v>52</v>
      </c>
      <c r="D560" s="20">
        <v>44005</v>
      </c>
      <c r="E560" s="19">
        <v>151.09</v>
      </c>
      <c r="F560" s="19" t="s">
        <v>109</v>
      </c>
      <c r="G560" s="19">
        <v>6.4</v>
      </c>
      <c r="H560" s="19">
        <v>144.69</v>
      </c>
      <c r="I560">
        <f t="shared" si="64"/>
        <v>6.0424999999999995</v>
      </c>
      <c r="J560">
        <f t="shared" si="65"/>
        <v>6.9550000000000001</v>
      </c>
      <c r="K560">
        <f t="shared" si="66"/>
        <v>144.13499999999999</v>
      </c>
      <c r="L560">
        <f t="shared" si="67"/>
        <v>145.04749999999999</v>
      </c>
      <c r="M560">
        <f t="shared" si="68"/>
        <v>0.91249999999999432</v>
      </c>
      <c r="N560">
        <f t="shared" si="69"/>
        <v>142.76625000000001</v>
      </c>
      <c r="O560">
        <f t="shared" si="70"/>
        <v>146.41624999999999</v>
      </c>
      <c r="P560" t="str">
        <f t="shared" si="71"/>
        <v/>
      </c>
    </row>
    <row r="561" spans="1:16">
      <c r="A561" s="19" t="s">
        <v>25</v>
      </c>
      <c r="B561" s="19" t="s">
        <v>112</v>
      </c>
      <c r="C561" s="19" t="s">
        <v>52</v>
      </c>
      <c r="D561" s="20">
        <v>44068</v>
      </c>
      <c r="E561" s="19">
        <v>151.09</v>
      </c>
      <c r="F561" s="19" t="s">
        <v>109</v>
      </c>
      <c r="G561" s="19">
        <v>7.05</v>
      </c>
      <c r="H561" s="19">
        <v>144.04</v>
      </c>
      <c r="I561">
        <f t="shared" si="64"/>
        <v>6.0424999999999995</v>
      </c>
      <c r="J561">
        <f t="shared" si="65"/>
        <v>6.9550000000000001</v>
      </c>
      <c r="K561">
        <f t="shared" si="66"/>
        <v>144.13499999999999</v>
      </c>
      <c r="L561">
        <f t="shared" si="67"/>
        <v>145.04749999999999</v>
      </c>
      <c r="M561">
        <f t="shared" si="68"/>
        <v>0.91249999999999432</v>
      </c>
      <c r="N561">
        <f t="shared" si="69"/>
        <v>142.76625000000001</v>
      </c>
      <c r="O561">
        <f t="shared" si="70"/>
        <v>146.41624999999999</v>
      </c>
      <c r="P561" t="str">
        <f t="shared" si="71"/>
        <v/>
      </c>
    </row>
    <row r="562" spans="1:16">
      <c r="A562" s="19" t="s">
        <v>25</v>
      </c>
      <c r="B562" s="19" t="s">
        <v>112</v>
      </c>
      <c r="C562" s="19" t="s">
        <v>52</v>
      </c>
      <c r="D562" s="20">
        <v>44131</v>
      </c>
      <c r="E562" s="19">
        <v>151.09</v>
      </c>
      <c r="F562" s="19" t="s">
        <v>109</v>
      </c>
      <c r="G562" s="19">
        <v>7.68</v>
      </c>
      <c r="H562" s="19">
        <v>143.41</v>
      </c>
      <c r="I562">
        <f t="shared" si="64"/>
        <v>6.0424999999999995</v>
      </c>
      <c r="J562">
        <f t="shared" si="65"/>
        <v>6.9550000000000001</v>
      </c>
      <c r="K562">
        <f t="shared" si="66"/>
        <v>144.13499999999999</v>
      </c>
      <c r="L562">
        <f t="shared" si="67"/>
        <v>145.04749999999999</v>
      </c>
      <c r="M562">
        <f t="shared" si="68"/>
        <v>0.91249999999999432</v>
      </c>
      <c r="N562">
        <f t="shared" si="69"/>
        <v>142.76625000000001</v>
      </c>
      <c r="O562">
        <f t="shared" si="70"/>
        <v>146.41624999999999</v>
      </c>
      <c r="P562" t="str">
        <f t="shared" si="71"/>
        <v/>
      </c>
    </row>
    <row r="563" spans="1:16">
      <c r="A563" s="19" t="s">
        <v>25</v>
      </c>
      <c r="B563" s="19" t="s">
        <v>55</v>
      </c>
      <c r="C563" s="19" t="s">
        <v>56</v>
      </c>
      <c r="D563" s="20">
        <v>39476</v>
      </c>
      <c r="E563" s="19">
        <v>116.616</v>
      </c>
      <c r="F563" s="19" t="s">
        <v>109</v>
      </c>
      <c r="G563" s="19">
        <v>2.63</v>
      </c>
      <c r="H563" s="19">
        <v>113.986</v>
      </c>
      <c r="I563">
        <f t="shared" si="64"/>
        <v>2.0775000000000001</v>
      </c>
      <c r="J563">
        <f t="shared" si="65"/>
        <v>2.57</v>
      </c>
      <c r="K563">
        <f t="shared" si="66"/>
        <v>114.04600000000001</v>
      </c>
      <c r="L563">
        <f t="shared" si="67"/>
        <v>114.5385</v>
      </c>
      <c r="M563">
        <f t="shared" si="68"/>
        <v>0.49249999999999261</v>
      </c>
      <c r="N563">
        <f t="shared" si="69"/>
        <v>113.30725000000001</v>
      </c>
      <c r="O563">
        <f t="shared" si="70"/>
        <v>115.27724999999998</v>
      </c>
      <c r="P563" t="str">
        <f t="shared" si="71"/>
        <v/>
      </c>
    </row>
    <row r="564" spans="1:16">
      <c r="A564" s="19" t="s">
        <v>25</v>
      </c>
      <c r="B564" s="19" t="s">
        <v>55</v>
      </c>
      <c r="C564" s="19" t="s">
        <v>56</v>
      </c>
      <c r="D564" s="20">
        <v>39504</v>
      </c>
      <c r="E564" s="19">
        <v>116.616</v>
      </c>
      <c r="F564" s="19" t="s">
        <v>109</v>
      </c>
      <c r="G564" s="19">
        <v>2.65</v>
      </c>
      <c r="H564" s="19">
        <v>113.96599999999999</v>
      </c>
      <c r="I564">
        <f t="shared" si="64"/>
        <v>2.0775000000000001</v>
      </c>
      <c r="J564">
        <f t="shared" si="65"/>
        <v>2.57</v>
      </c>
      <c r="K564">
        <f t="shared" si="66"/>
        <v>114.04600000000001</v>
      </c>
      <c r="L564">
        <f t="shared" si="67"/>
        <v>114.5385</v>
      </c>
      <c r="M564">
        <f t="shared" si="68"/>
        <v>0.49249999999999261</v>
      </c>
      <c r="N564">
        <f t="shared" si="69"/>
        <v>113.30725000000001</v>
      </c>
      <c r="O564">
        <f t="shared" si="70"/>
        <v>115.27724999999998</v>
      </c>
      <c r="P564" t="str">
        <f t="shared" si="71"/>
        <v/>
      </c>
    </row>
    <row r="565" spans="1:16">
      <c r="A565" s="19" t="s">
        <v>25</v>
      </c>
      <c r="B565" s="19" t="s">
        <v>55</v>
      </c>
      <c r="C565" s="19" t="s">
        <v>56</v>
      </c>
      <c r="D565" s="20">
        <v>39525</v>
      </c>
      <c r="E565" s="19">
        <v>116.616</v>
      </c>
      <c r="F565" s="19" t="s">
        <v>109</v>
      </c>
      <c r="G565" s="19">
        <v>2.67</v>
      </c>
      <c r="H565" s="19">
        <v>113.946</v>
      </c>
      <c r="I565">
        <f t="shared" si="64"/>
        <v>2.0775000000000001</v>
      </c>
      <c r="J565">
        <f t="shared" si="65"/>
        <v>2.57</v>
      </c>
      <c r="K565">
        <f t="shared" si="66"/>
        <v>114.04600000000001</v>
      </c>
      <c r="L565">
        <f t="shared" si="67"/>
        <v>114.5385</v>
      </c>
      <c r="M565">
        <f t="shared" si="68"/>
        <v>0.49249999999999261</v>
      </c>
      <c r="N565">
        <f t="shared" si="69"/>
        <v>113.30725000000001</v>
      </c>
      <c r="O565">
        <f t="shared" si="70"/>
        <v>115.27724999999998</v>
      </c>
      <c r="P565" t="str">
        <f t="shared" si="71"/>
        <v/>
      </c>
    </row>
    <row r="566" spans="1:16">
      <c r="A566" s="19" t="s">
        <v>25</v>
      </c>
      <c r="B566" s="19" t="s">
        <v>55</v>
      </c>
      <c r="C566" s="19" t="s">
        <v>56</v>
      </c>
      <c r="D566" s="20">
        <v>39560</v>
      </c>
      <c r="E566" s="19">
        <v>116.616</v>
      </c>
      <c r="F566" s="19" t="s">
        <v>109</v>
      </c>
      <c r="G566" s="19">
        <v>2.38</v>
      </c>
      <c r="H566" s="19">
        <v>114.236</v>
      </c>
      <c r="I566">
        <f t="shared" si="64"/>
        <v>2.0775000000000001</v>
      </c>
      <c r="J566">
        <f t="shared" si="65"/>
        <v>2.57</v>
      </c>
      <c r="K566">
        <f t="shared" si="66"/>
        <v>114.04600000000001</v>
      </c>
      <c r="L566">
        <f t="shared" si="67"/>
        <v>114.5385</v>
      </c>
      <c r="M566">
        <f t="shared" si="68"/>
        <v>0.49249999999999261</v>
      </c>
      <c r="N566">
        <f t="shared" si="69"/>
        <v>113.30725000000001</v>
      </c>
      <c r="O566">
        <f t="shared" si="70"/>
        <v>115.27724999999998</v>
      </c>
      <c r="P566" t="str">
        <f t="shared" si="71"/>
        <v/>
      </c>
    </row>
    <row r="567" spans="1:16">
      <c r="A567" s="19" t="s">
        <v>25</v>
      </c>
      <c r="B567" s="19" t="s">
        <v>55</v>
      </c>
      <c r="C567" s="19" t="s">
        <v>56</v>
      </c>
      <c r="D567" s="20">
        <v>39595</v>
      </c>
      <c r="E567" s="19">
        <v>116.616</v>
      </c>
      <c r="F567" s="19" t="s">
        <v>109</v>
      </c>
      <c r="G567" s="19">
        <v>2.56</v>
      </c>
      <c r="H567" s="19">
        <v>114.056</v>
      </c>
      <c r="I567">
        <f t="shared" si="64"/>
        <v>2.0775000000000001</v>
      </c>
      <c r="J567">
        <f t="shared" si="65"/>
        <v>2.57</v>
      </c>
      <c r="K567">
        <f t="shared" si="66"/>
        <v>114.04600000000001</v>
      </c>
      <c r="L567">
        <f t="shared" si="67"/>
        <v>114.5385</v>
      </c>
      <c r="M567">
        <f t="shared" si="68"/>
        <v>0.49249999999999261</v>
      </c>
      <c r="N567">
        <f t="shared" si="69"/>
        <v>113.30725000000001</v>
      </c>
      <c r="O567">
        <f t="shared" si="70"/>
        <v>115.27724999999998</v>
      </c>
      <c r="P567" t="str">
        <f t="shared" si="71"/>
        <v/>
      </c>
    </row>
    <row r="568" spans="1:16">
      <c r="A568" s="19" t="s">
        <v>25</v>
      </c>
      <c r="B568" s="19" t="s">
        <v>55</v>
      </c>
      <c r="C568" s="19" t="s">
        <v>56</v>
      </c>
      <c r="D568" s="20">
        <v>39623</v>
      </c>
      <c r="E568" s="19">
        <v>116.616</v>
      </c>
      <c r="F568" s="19" t="s">
        <v>109</v>
      </c>
      <c r="G568" s="19">
        <v>2.37</v>
      </c>
      <c r="H568" s="19">
        <v>114.246</v>
      </c>
      <c r="I568">
        <f t="shared" si="64"/>
        <v>2.0775000000000001</v>
      </c>
      <c r="J568">
        <f t="shared" si="65"/>
        <v>2.57</v>
      </c>
      <c r="K568">
        <f t="shared" si="66"/>
        <v>114.04600000000001</v>
      </c>
      <c r="L568">
        <f t="shared" si="67"/>
        <v>114.5385</v>
      </c>
      <c r="M568">
        <f t="shared" si="68"/>
        <v>0.49249999999999261</v>
      </c>
      <c r="N568">
        <f t="shared" si="69"/>
        <v>113.30725000000001</v>
      </c>
      <c r="O568">
        <f t="shared" si="70"/>
        <v>115.27724999999998</v>
      </c>
      <c r="P568" t="str">
        <f t="shared" si="71"/>
        <v/>
      </c>
    </row>
    <row r="569" spans="1:16">
      <c r="A569" s="19" t="s">
        <v>25</v>
      </c>
      <c r="B569" s="19" t="s">
        <v>55</v>
      </c>
      <c r="C569" s="19" t="s">
        <v>56</v>
      </c>
      <c r="D569" s="20">
        <v>39651</v>
      </c>
      <c r="E569" s="19">
        <v>116.616</v>
      </c>
      <c r="F569" s="19" t="s">
        <v>109</v>
      </c>
      <c r="G569" s="19">
        <v>2.52</v>
      </c>
      <c r="H569" s="19">
        <v>114.096</v>
      </c>
      <c r="I569">
        <f t="shared" si="64"/>
        <v>2.0775000000000001</v>
      </c>
      <c r="J569">
        <f t="shared" si="65"/>
        <v>2.57</v>
      </c>
      <c r="K569">
        <f t="shared" si="66"/>
        <v>114.04600000000001</v>
      </c>
      <c r="L569">
        <f t="shared" si="67"/>
        <v>114.5385</v>
      </c>
      <c r="M569">
        <f t="shared" si="68"/>
        <v>0.49249999999999261</v>
      </c>
      <c r="N569">
        <f t="shared" si="69"/>
        <v>113.30725000000001</v>
      </c>
      <c r="O569">
        <f t="shared" si="70"/>
        <v>115.27724999999998</v>
      </c>
      <c r="P569" t="str">
        <f t="shared" si="71"/>
        <v/>
      </c>
    </row>
    <row r="570" spans="1:16">
      <c r="A570" s="19" t="s">
        <v>25</v>
      </c>
      <c r="B570" s="19" t="s">
        <v>55</v>
      </c>
      <c r="C570" s="19" t="s">
        <v>56</v>
      </c>
      <c r="D570" s="20">
        <v>39686</v>
      </c>
      <c r="E570" s="19">
        <v>116.616</v>
      </c>
      <c r="F570" s="19" t="s">
        <v>109</v>
      </c>
      <c r="G570" s="19">
        <v>2.63</v>
      </c>
      <c r="H570" s="19">
        <v>113.986</v>
      </c>
      <c r="I570">
        <f t="shared" si="64"/>
        <v>2.0775000000000001</v>
      </c>
      <c r="J570">
        <f t="shared" si="65"/>
        <v>2.57</v>
      </c>
      <c r="K570">
        <f t="shared" si="66"/>
        <v>114.04600000000001</v>
      </c>
      <c r="L570">
        <f t="shared" si="67"/>
        <v>114.5385</v>
      </c>
      <c r="M570">
        <f t="shared" si="68"/>
        <v>0.49249999999999261</v>
      </c>
      <c r="N570">
        <f t="shared" si="69"/>
        <v>113.30725000000001</v>
      </c>
      <c r="O570">
        <f t="shared" si="70"/>
        <v>115.27724999999998</v>
      </c>
      <c r="P570" t="str">
        <f t="shared" si="71"/>
        <v/>
      </c>
    </row>
    <row r="571" spans="1:16">
      <c r="A571" s="19" t="s">
        <v>25</v>
      </c>
      <c r="B571" s="19" t="s">
        <v>55</v>
      </c>
      <c r="C571" s="19" t="s">
        <v>56</v>
      </c>
      <c r="D571" s="20">
        <v>39713</v>
      </c>
      <c r="E571" s="19">
        <v>116.616</v>
      </c>
      <c r="F571" s="19" t="s">
        <v>109</v>
      </c>
      <c r="G571" s="19">
        <v>2.61</v>
      </c>
      <c r="H571" s="19">
        <v>114.006</v>
      </c>
      <c r="I571">
        <f t="shared" si="64"/>
        <v>2.0775000000000001</v>
      </c>
      <c r="J571">
        <f t="shared" si="65"/>
        <v>2.57</v>
      </c>
      <c r="K571">
        <f t="shared" si="66"/>
        <v>114.04600000000001</v>
      </c>
      <c r="L571">
        <f t="shared" si="67"/>
        <v>114.5385</v>
      </c>
      <c r="M571">
        <f t="shared" si="68"/>
        <v>0.49249999999999261</v>
      </c>
      <c r="N571">
        <f t="shared" si="69"/>
        <v>113.30725000000001</v>
      </c>
      <c r="O571">
        <f t="shared" si="70"/>
        <v>115.27724999999998</v>
      </c>
      <c r="P571" t="str">
        <f t="shared" si="71"/>
        <v/>
      </c>
    </row>
    <row r="572" spans="1:16">
      <c r="A572" s="19" t="s">
        <v>25</v>
      </c>
      <c r="B572" s="19" t="s">
        <v>55</v>
      </c>
      <c r="C572" s="19" t="s">
        <v>56</v>
      </c>
      <c r="D572" s="20">
        <v>39749</v>
      </c>
      <c r="E572" s="19">
        <v>116.616</v>
      </c>
      <c r="F572" s="19" t="s">
        <v>109</v>
      </c>
      <c r="G572" s="19">
        <v>2.62</v>
      </c>
      <c r="H572" s="19">
        <v>113.996</v>
      </c>
      <c r="I572">
        <f t="shared" si="64"/>
        <v>2.0775000000000001</v>
      </c>
      <c r="J572">
        <f t="shared" si="65"/>
        <v>2.57</v>
      </c>
      <c r="K572">
        <f t="shared" si="66"/>
        <v>114.04600000000001</v>
      </c>
      <c r="L572">
        <f t="shared" si="67"/>
        <v>114.5385</v>
      </c>
      <c r="M572">
        <f t="shared" si="68"/>
        <v>0.49249999999999261</v>
      </c>
      <c r="N572">
        <f t="shared" si="69"/>
        <v>113.30725000000001</v>
      </c>
      <c r="O572">
        <f t="shared" si="70"/>
        <v>115.27724999999998</v>
      </c>
      <c r="P572" t="str">
        <f t="shared" si="71"/>
        <v/>
      </c>
    </row>
    <row r="573" spans="1:16">
      <c r="A573" s="19" t="s">
        <v>25</v>
      </c>
      <c r="B573" s="19" t="s">
        <v>55</v>
      </c>
      <c r="C573" s="19" t="s">
        <v>56</v>
      </c>
      <c r="D573" s="20">
        <v>39777</v>
      </c>
      <c r="E573" s="19">
        <v>116.616</v>
      </c>
      <c r="F573" s="19" t="s">
        <v>109</v>
      </c>
      <c r="G573" s="19">
        <v>2.6</v>
      </c>
      <c r="H573" s="19">
        <v>114.01600000000001</v>
      </c>
      <c r="I573">
        <f t="shared" si="64"/>
        <v>2.0775000000000001</v>
      </c>
      <c r="J573">
        <f t="shared" si="65"/>
        <v>2.57</v>
      </c>
      <c r="K573">
        <f t="shared" si="66"/>
        <v>114.04600000000001</v>
      </c>
      <c r="L573">
        <f t="shared" si="67"/>
        <v>114.5385</v>
      </c>
      <c r="M573">
        <f t="shared" si="68"/>
        <v>0.49249999999999261</v>
      </c>
      <c r="N573">
        <f t="shared" si="69"/>
        <v>113.30725000000001</v>
      </c>
      <c r="O573">
        <f t="shared" si="70"/>
        <v>115.27724999999998</v>
      </c>
      <c r="P573" t="str">
        <f t="shared" si="71"/>
        <v/>
      </c>
    </row>
    <row r="574" spans="1:16">
      <c r="A574" s="19" t="s">
        <v>25</v>
      </c>
      <c r="B574" s="19" t="s">
        <v>55</v>
      </c>
      <c r="C574" s="19" t="s">
        <v>56</v>
      </c>
      <c r="D574" s="20">
        <v>39812</v>
      </c>
      <c r="E574" s="19">
        <v>116.616</v>
      </c>
      <c r="F574" s="19" t="s">
        <v>109</v>
      </c>
      <c r="G574" s="19">
        <v>2.4</v>
      </c>
      <c r="H574" s="19">
        <v>114.21599999999999</v>
      </c>
      <c r="I574">
        <f t="shared" ref="I574:I635" si="72">VLOOKUP($C574,$V$1:$Z$42,2,FALSE)</f>
        <v>2.0775000000000001</v>
      </c>
      <c r="J574">
        <f t="shared" ref="J574:J635" si="73">VLOOKUP($C574,$V$1:$Z$42,3,FALSE)</f>
        <v>2.57</v>
      </c>
      <c r="K574">
        <f t="shared" ref="K574:K635" si="74">VLOOKUP($C574,$V$1:$Z$42,4,FALSE)</f>
        <v>114.04600000000001</v>
      </c>
      <c r="L574">
        <f t="shared" ref="L574:L635" si="75">VLOOKUP($C574,$V$1:$Z$42,5,FALSE)</f>
        <v>114.5385</v>
      </c>
      <c r="M574">
        <f t="shared" ref="M574:M635" si="76">L574-K574</f>
        <v>0.49249999999999261</v>
      </c>
      <c r="N574">
        <f t="shared" ref="N574:N635" si="77">K574-M574*1.5</f>
        <v>113.30725000000001</v>
      </c>
      <c r="O574">
        <f t="shared" ref="O574:O635" si="78">L574+M574*1.5</f>
        <v>115.27724999999998</v>
      </c>
      <c r="P574" t="str">
        <f t="shared" ref="P574:P635" si="79">IF(OR(H574&lt;N574,H574&gt;O574), "OUTLIER", "")</f>
        <v/>
      </c>
    </row>
    <row r="575" spans="1:16">
      <c r="A575" s="19" t="s">
        <v>25</v>
      </c>
      <c r="B575" s="19" t="s">
        <v>55</v>
      </c>
      <c r="C575" s="19" t="s">
        <v>56</v>
      </c>
      <c r="D575" s="20">
        <v>39835</v>
      </c>
      <c r="E575" s="19">
        <v>116.616</v>
      </c>
      <c r="F575" s="19" t="s">
        <v>109</v>
      </c>
      <c r="G575" s="19">
        <v>1.95</v>
      </c>
      <c r="H575" s="19">
        <v>114.666</v>
      </c>
      <c r="I575">
        <f t="shared" si="72"/>
        <v>2.0775000000000001</v>
      </c>
      <c r="J575">
        <f t="shared" si="73"/>
        <v>2.57</v>
      </c>
      <c r="K575">
        <f t="shared" si="74"/>
        <v>114.04600000000001</v>
      </c>
      <c r="L575">
        <f t="shared" si="75"/>
        <v>114.5385</v>
      </c>
      <c r="M575">
        <f t="shared" si="76"/>
        <v>0.49249999999999261</v>
      </c>
      <c r="N575">
        <f t="shared" si="77"/>
        <v>113.30725000000001</v>
      </c>
      <c r="O575">
        <f t="shared" si="78"/>
        <v>115.27724999999998</v>
      </c>
      <c r="P575" t="str">
        <f t="shared" si="79"/>
        <v/>
      </c>
    </row>
    <row r="576" spans="1:16">
      <c r="A576" s="19" t="s">
        <v>25</v>
      </c>
      <c r="B576" s="19" t="s">
        <v>55</v>
      </c>
      <c r="C576" s="19" t="s">
        <v>56</v>
      </c>
      <c r="D576" s="20">
        <v>39867</v>
      </c>
      <c r="E576" s="19">
        <v>116.616</v>
      </c>
      <c r="F576" s="19" t="s">
        <v>109</v>
      </c>
      <c r="G576" s="19">
        <v>2.16</v>
      </c>
      <c r="H576" s="19">
        <v>114.456</v>
      </c>
      <c r="I576">
        <f t="shared" si="72"/>
        <v>2.0775000000000001</v>
      </c>
      <c r="J576">
        <f t="shared" si="73"/>
        <v>2.57</v>
      </c>
      <c r="K576">
        <f t="shared" si="74"/>
        <v>114.04600000000001</v>
      </c>
      <c r="L576">
        <f t="shared" si="75"/>
        <v>114.5385</v>
      </c>
      <c r="M576">
        <f t="shared" si="76"/>
        <v>0.49249999999999261</v>
      </c>
      <c r="N576">
        <f t="shared" si="77"/>
        <v>113.30725000000001</v>
      </c>
      <c r="O576">
        <f t="shared" si="78"/>
        <v>115.27724999999998</v>
      </c>
      <c r="P576" t="str">
        <f t="shared" si="79"/>
        <v/>
      </c>
    </row>
    <row r="577" spans="1:16">
      <c r="A577" s="19" t="s">
        <v>25</v>
      </c>
      <c r="B577" s="19" t="s">
        <v>55</v>
      </c>
      <c r="C577" s="19" t="s">
        <v>56</v>
      </c>
      <c r="D577" s="20">
        <v>39897</v>
      </c>
      <c r="E577" s="19">
        <v>116.616</v>
      </c>
      <c r="F577" s="19" t="s">
        <v>109</v>
      </c>
      <c r="G577" s="19">
        <v>2.2400000000000002</v>
      </c>
      <c r="H577" s="19">
        <v>114.376</v>
      </c>
      <c r="I577">
        <f t="shared" si="72"/>
        <v>2.0775000000000001</v>
      </c>
      <c r="J577">
        <f t="shared" si="73"/>
        <v>2.57</v>
      </c>
      <c r="K577">
        <f t="shared" si="74"/>
        <v>114.04600000000001</v>
      </c>
      <c r="L577">
        <f t="shared" si="75"/>
        <v>114.5385</v>
      </c>
      <c r="M577">
        <f t="shared" si="76"/>
        <v>0.49249999999999261</v>
      </c>
      <c r="N577">
        <f t="shared" si="77"/>
        <v>113.30725000000001</v>
      </c>
      <c r="O577">
        <f t="shared" si="78"/>
        <v>115.27724999999998</v>
      </c>
      <c r="P577" t="str">
        <f t="shared" si="79"/>
        <v/>
      </c>
    </row>
    <row r="578" spans="1:16">
      <c r="A578" s="19" t="s">
        <v>25</v>
      </c>
      <c r="B578" s="19" t="s">
        <v>55</v>
      </c>
      <c r="C578" s="19" t="s">
        <v>56</v>
      </c>
      <c r="D578" s="20">
        <v>39959</v>
      </c>
      <c r="E578" s="19">
        <v>116.616</v>
      </c>
      <c r="F578" s="19" t="s">
        <v>109</v>
      </c>
      <c r="G578" s="19">
        <v>2.17</v>
      </c>
      <c r="H578" s="19">
        <v>114.446</v>
      </c>
      <c r="I578">
        <f t="shared" si="72"/>
        <v>2.0775000000000001</v>
      </c>
      <c r="J578">
        <f t="shared" si="73"/>
        <v>2.57</v>
      </c>
      <c r="K578">
        <f t="shared" si="74"/>
        <v>114.04600000000001</v>
      </c>
      <c r="L578">
        <f t="shared" si="75"/>
        <v>114.5385</v>
      </c>
      <c r="M578">
        <f t="shared" si="76"/>
        <v>0.49249999999999261</v>
      </c>
      <c r="N578">
        <f t="shared" si="77"/>
        <v>113.30725000000001</v>
      </c>
      <c r="O578">
        <f t="shared" si="78"/>
        <v>115.27724999999998</v>
      </c>
      <c r="P578" t="str">
        <f t="shared" si="79"/>
        <v/>
      </c>
    </row>
    <row r="579" spans="1:16">
      <c r="A579" s="19" t="s">
        <v>25</v>
      </c>
      <c r="B579" s="19" t="s">
        <v>55</v>
      </c>
      <c r="C579" s="19" t="s">
        <v>56</v>
      </c>
      <c r="D579" s="20">
        <v>39987</v>
      </c>
      <c r="E579" s="19">
        <v>116.616</v>
      </c>
      <c r="F579" s="19" t="s">
        <v>109</v>
      </c>
      <c r="G579" s="19">
        <v>2.2400000000000002</v>
      </c>
      <c r="H579" s="19">
        <v>114.376</v>
      </c>
      <c r="I579">
        <f t="shared" si="72"/>
        <v>2.0775000000000001</v>
      </c>
      <c r="J579">
        <f t="shared" si="73"/>
        <v>2.57</v>
      </c>
      <c r="K579">
        <f t="shared" si="74"/>
        <v>114.04600000000001</v>
      </c>
      <c r="L579">
        <f t="shared" si="75"/>
        <v>114.5385</v>
      </c>
      <c r="M579">
        <f t="shared" si="76"/>
        <v>0.49249999999999261</v>
      </c>
      <c r="N579">
        <f t="shared" si="77"/>
        <v>113.30725000000001</v>
      </c>
      <c r="O579">
        <f t="shared" si="78"/>
        <v>115.27724999999998</v>
      </c>
      <c r="P579" t="str">
        <f t="shared" si="79"/>
        <v/>
      </c>
    </row>
    <row r="580" spans="1:16">
      <c r="A580" s="19" t="s">
        <v>25</v>
      </c>
      <c r="B580" s="19" t="s">
        <v>55</v>
      </c>
      <c r="C580" s="19" t="s">
        <v>56</v>
      </c>
      <c r="D580" s="20">
        <v>40015</v>
      </c>
      <c r="E580" s="19">
        <v>116.616</v>
      </c>
      <c r="F580" s="19" t="s">
        <v>109</v>
      </c>
      <c r="G580" s="19">
        <v>2.35</v>
      </c>
      <c r="H580" s="19">
        <v>114.26600000000001</v>
      </c>
      <c r="I580">
        <f t="shared" si="72"/>
        <v>2.0775000000000001</v>
      </c>
      <c r="J580">
        <f t="shared" si="73"/>
        <v>2.57</v>
      </c>
      <c r="K580">
        <f t="shared" si="74"/>
        <v>114.04600000000001</v>
      </c>
      <c r="L580">
        <f t="shared" si="75"/>
        <v>114.5385</v>
      </c>
      <c r="M580">
        <f t="shared" si="76"/>
        <v>0.49249999999999261</v>
      </c>
      <c r="N580">
        <f t="shared" si="77"/>
        <v>113.30725000000001</v>
      </c>
      <c r="O580">
        <f t="shared" si="78"/>
        <v>115.27724999999998</v>
      </c>
      <c r="P580" t="str">
        <f t="shared" si="79"/>
        <v/>
      </c>
    </row>
    <row r="581" spans="1:16">
      <c r="A581" s="19" t="s">
        <v>25</v>
      </c>
      <c r="B581" s="19" t="s">
        <v>55</v>
      </c>
      <c r="C581" s="19" t="s">
        <v>56</v>
      </c>
      <c r="D581" s="20">
        <v>40051</v>
      </c>
      <c r="E581" s="19">
        <v>116.616</v>
      </c>
      <c r="F581" s="19" t="s">
        <v>109</v>
      </c>
      <c r="G581" s="19">
        <v>2.42</v>
      </c>
      <c r="H581" s="19">
        <v>114.196</v>
      </c>
      <c r="I581">
        <f t="shared" si="72"/>
        <v>2.0775000000000001</v>
      </c>
      <c r="J581">
        <f t="shared" si="73"/>
        <v>2.57</v>
      </c>
      <c r="K581">
        <f t="shared" si="74"/>
        <v>114.04600000000001</v>
      </c>
      <c r="L581">
        <f t="shared" si="75"/>
        <v>114.5385</v>
      </c>
      <c r="M581">
        <f t="shared" si="76"/>
        <v>0.49249999999999261</v>
      </c>
      <c r="N581">
        <f t="shared" si="77"/>
        <v>113.30725000000001</v>
      </c>
      <c r="O581">
        <f t="shared" si="78"/>
        <v>115.27724999999998</v>
      </c>
      <c r="P581" t="str">
        <f t="shared" si="79"/>
        <v/>
      </c>
    </row>
    <row r="582" spans="1:16">
      <c r="A582" s="19" t="s">
        <v>25</v>
      </c>
      <c r="B582" s="19" t="s">
        <v>55</v>
      </c>
      <c r="C582" s="19" t="s">
        <v>56</v>
      </c>
      <c r="D582" s="20">
        <v>40079</v>
      </c>
      <c r="E582" s="19">
        <v>116.616</v>
      </c>
      <c r="F582" s="19" t="s">
        <v>109</v>
      </c>
      <c r="G582" s="19">
        <v>2.44</v>
      </c>
      <c r="H582" s="19">
        <v>114.176</v>
      </c>
      <c r="I582">
        <f t="shared" si="72"/>
        <v>2.0775000000000001</v>
      </c>
      <c r="J582">
        <f t="shared" si="73"/>
        <v>2.57</v>
      </c>
      <c r="K582">
        <f t="shared" si="74"/>
        <v>114.04600000000001</v>
      </c>
      <c r="L582">
        <f t="shared" si="75"/>
        <v>114.5385</v>
      </c>
      <c r="M582">
        <f t="shared" si="76"/>
        <v>0.49249999999999261</v>
      </c>
      <c r="N582">
        <f t="shared" si="77"/>
        <v>113.30725000000001</v>
      </c>
      <c r="O582">
        <f t="shared" si="78"/>
        <v>115.27724999999998</v>
      </c>
      <c r="P582" t="str">
        <f t="shared" si="79"/>
        <v/>
      </c>
    </row>
    <row r="583" spans="1:16">
      <c r="A583" s="19" t="s">
        <v>25</v>
      </c>
      <c r="B583" s="19" t="s">
        <v>55</v>
      </c>
      <c r="C583" s="19" t="s">
        <v>56</v>
      </c>
      <c r="D583" s="20">
        <v>40107</v>
      </c>
      <c r="E583" s="19">
        <v>116.616</v>
      </c>
      <c r="F583" s="19" t="s">
        <v>109</v>
      </c>
      <c r="G583" s="19">
        <v>2.39</v>
      </c>
      <c r="H583" s="19">
        <v>114.226</v>
      </c>
      <c r="I583">
        <f t="shared" si="72"/>
        <v>2.0775000000000001</v>
      </c>
      <c r="J583">
        <f t="shared" si="73"/>
        <v>2.57</v>
      </c>
      <c r="K583">
        <f t="shared" si="74"/>
        <v>114.04600000000001</v>
      </c>
      <c r="L583">
        <f t="shared" si="75"/>
        <v>114.5385</v>
      </c>
      <c r="M583">
        <f t="shared" si="76"/>
        <v>0.49249999999999261</v>
      </c>
      <c r="N583">
        <f t="shared" si="77"/>
        <v>113.30725000000001</v>
      </c>
      <c r="O583">
        <f t="shared" si="78"/>
        <v>115.27724999999998</v>
      </c>
      <c r="P583" t="str">
        <f t="shared" si="79"/>
        <v/>
      </c>
    </row>
    <row r="584" spans="1:16">
      <c r="A584" s="19" t="s">
        <v>25</v>
      </c>
      <c r="B584" s="19" t="s">
        <v>55</v>
      </c>
      <c r="C584" s="19" t="s">
        <v>56</v>
      </c>
      <c r="D584" s="20">
        <v>40137</v>
      </c>
      <c r="E584" s="19">
        <v>116.616</v>
      </c>
      <c r="F584" s="19" t="s">
        <v>109</v>
      </c>
      <c r="G584" s="19">
        <v>2.2599999999999998</v>
      </c>
      <c r="H584" s="19">
        <v>114.35599999999999</v>
      </c>
      <c r="I584">
        <f t="shared" si="72"/>
        <v>2.0775000000000001</v>
      </c>
      <c r="J584">
        <f t="shared" si="73"/>
        <v>2.57</v>
      </c>
      <c r="K584">
        <f t="shared" si="74"/>
        <v>114.04600000000001</v>
      </c>
      <c r="L584">
        <f t="shared" si="75"/>
        <v>114.5385</v>
      </c>
      <c r="M584">
        <f t="shared" si="76"/>
        <v>0.49249999999999261</v>
      </c>
      <c r="N584">
        <f t="shared" si="77"/>
        <v>113.30725000000001</v>
      </c>
      <c r="O584">
        <f t="shared" si="78"/>
        <v>115.27724999999998</v>
      </c>
      <c r="P584" t="str">
        <f t="shared" si="79"/>
        <v/>
      </c>
    </row>
    <row r="585" spans="1:16">
      <c r="A585" s="19" t="s">
        <v>25</v>
      </c>
      <c r="B585" s="19" t="s">
        <v>55</v>
      </c>
      <c r="C585" s="19" t="s">
        <v>56</v>
      </c>
      <c r="D585" s="20">
        <v>40175</v>
      </c>
      <c r="E585" s="19">
        <v>116.616</v>
      </c>
      <c r="F585" s="19" t="s">
        <v>109</v>
      </c>
      <c r="G585" s="19">
        <v>1.93</v>
      </c>
      <c r="H585" s="19">
        <v>114.68600000000001</v>
      </c>
      <c r="I585">
        <f t="shared" si="72"/>
        <v>2.0775000000000001</v>
      </c>
      <c r="J585">
        <f t="shared" si="73"/>
        <v>2.57</v>
      </c>
      <c r="K585">
        <f t="shared" si="74"/>
        <v>114.04600000000001</v>
      </c>
      <c r="L585">
        <f t="shared" si="75"/>
        <v>114.5385</v>
      </c>
      <c r="M585">
        <f t="shared" si="76"/>
        <v>0.49249999999999261</v>
      </c>
      <c r="N585">
        <f t="shared" si="77"/>
        <v>113.30725000000001</v>
      </c>
      <c r="O585">
        <f t="shared" si="78"/>
        <v>115.27724999999998</v>
      </c>
      <c r="P585" t="str">
        <f t="shared" si="79"/>
        <v/>
      </c>
    </row>
    <row r="586" spans="1:16">
      <c r="A586" s="19" t="s">
        <v>25</v>
      </c>
      <c r="B586" s="19" t="s">
        <v>55</v>
      </c>
      <c r="C586" s="19" t="s">
        <v>56</v>
      </c>
      <c r="D586" s="20">
        <v>40204</v>
      </c>
      <c r="E586" s="19">
        <v>116.616</v>
      </c>
      <c r="F586" s="19" t="s">
        <v>109</v>
      </c>
      <c r="G586" s="19">
        <v>1.96</v>
      </c>
      <c r="H586" s="19">
        <v>114.65600000000001</v>
      </c>
      <c r="I586">
        <f t="shared" si="72"/>
        <v>2.0775000000000001</v>
      </c>
      <c r="J586">
        <f t="shared" si="73"/>
        <v>2.57</v>
      </c>
      <c r="K586">
        <f t="shared" si="74"/>
        <v>114.04600000000001</v>
      </c>
      <c r="L586">
        <f t="shared" si="75"/>
        <v>114.5385</v>
      </c>
      <c r="M586">
        <f t="shared" si="76"/>
        <v>0.49249999999999261</v>
      </c>
      <c r="N586">
        <f t="shared" si="77"/>
        <v>113.30725000000001</v>
      </c>
      <c r="O586">
        <f t="shared" si="78"/>
        <v>115.27724999999998</v>
      </c>
      <c r="P586" t="str">
        <f t="shared" si="79"/>
        <v/>
      </c>
    </row>
    <row r="587" spans="1:16">
      <c r="A587" s="19" t="s">
        <v>25</v>
      </c>
      <c r="B587" s="19" t="s">
        <v>55</v>
      </c>
      <c r="C587" s="19" t="s">
        <v>56</v>
      </c>
      <c r="D587" s="20">
        <v>40228</v>
      </c>
      <c r="E587" s="19">
        <v>116.616</v>
      </c>
      <c r="F587" s="19" t="s">
        <v>109</v>
      </c>
      <c r="G587" s="19">
        <v>1.5</v>
      </c>
      <c r="H587" s="19">
        <v>115.116</v>
      </c>
      <c r="I587">
        <f t="shared" si="72"/>
        <v>2.0775000000000001</v>
      </c>
      <c r="J587">
        <f t="shared" si="73"/>
        <v>2.57</v>
      </c>
      <c r="K587">
        <f t="shared" si="74"/>
        <v>114.04600000000001</v>
      </c>
      <c r="L587">
        <f t="shared" si="75"/>
        <v>114.5385</v>
      </c>
      <c r="M587">
        <f t="shared" si="76"/>
        <v>0.49249999999999261</v>
      </c>
      <c r="N587">
        <f t="shared" si="77"/>
        <v>113.30725000000001</v>
      </c>
      <c r="O587">
        <f t="shared" si="78"/>
        <v>115.27724999999998</v>
      </c>
      <c r="P587" t="str">
        <f t="shared" si="79"/>
        <v/>
      </c>
    </row>
    <row r="588" spans="1:16">
      <c r="A588" s="19" t="s">
        <v>25</v>
      </c>
      <c r="B588" s="19" t="s">
        <v>55</v>
      </c>
      <c r="C588" s="19" t="s">
        <v>56</v>
      </c>
      <c r="D588" s="20">
        <v>40261</v>
      </c>
      <c r="E588" s="19">
        <v>116.616</v>
      </c>
      <c r="F588" s="19" t="s">
        <v>109</v>
      </c>
      <c r="G588" s="19">
        <v>1.67</v>
      </c>
      <c r="H588" s="19">
        <v>114.946</v>
      </c>
      <c r="I588">
        <f t="shared" si="72"/>
        <v>2.0775000000000001</v>
      </c>
      <c r="J588">
        <f t="shared" si="73"/>
        <v>2.57</v>
      </c>
      <c r="K588">
        <f t="shared" si="74"/>
        <v>114.04600000000001</v>
      </c>
      <c r="L588">
        <f t="shared" si="75"/>
        <v>114.5385</v>
      </c>
      <c r="M588">
        <f t="shared" si="76"/>
        <v>0.49249999999999261</v>
      </c>
      <c r="N588">
        <f t="shared" si="77"/>
        <v>113.30725000000001</v>
      </c>
      <c r="O588">
        <f t="shared" si="78"/>
        <v>115.27724999999998</v>
      </c>
      <c r="P588" t="str">
        <f t="shared" si="79"/>
        <v/>
      </c>
    </row>
    <row r="589" spans="1:16">
      <c r="A589" s="19" t="s">
        <v>25</v>
      </c>
      <c r="B589" s="19" t="s">
        <v>55</v>
      </c>
      <c r="C589" s="19" t="s">
        <v>56</v>
      </c>
      <c r="D589" s="20">
        <v>40287</v>
      </c>
      <c r="E589" s="19">
        <v>116.616</v>
      </c>
      <c r="F589" s="19" t="s">
        <v>109</v>
      </c>
      <c r="G589" s="19">
        <v>1.96</v>
      </c>
      <c r="H589" s="19">
        <v>114.65600000000001</v>
      </c>
      <c r="I589">
        <f t="shared" si="72"/>
        <v>2.0775000000000001</v>
      </c>
      <c r="J589">
        <f t="shared" si="73"/>
        <v>2.57</v>
      </c>
      <c r="K589">
        <f t="shared" si="74"/>
        <v>114.04600000000001</v>
      </c>
      <c r="L589">
        <f t="shared" si="75"/>
        <v>114.5385</v>
      </c>
      <c r="M589">
        <f t="shared" si="76"/>
        <v>0.49249999999999261</v>
      </c>
      <c r="N589">
        <f t="shared" si="77"/>
        <v>113.30725000000001</v>
      </c>
      <c r="O589">
        <f t="shared" si="78"/>
        <v>115.27724999999998</v>
      </c>
      <c r="P589" t="str">
        <f t="shared" si="79"/>
        <v/>
      </c>
    </row>
    <row r="590" spans="1:16">
      <c r="A590" s="19" t="s">
        <v>25</v>
      </c>
      <c r="B590" s="19" t="s">
        <v>55</v>
      </c>
      <c r="C590" s="19" t="s">
        <v>56</v>
      </c>
      <c r="D590" s="20">
        <v>40319</v>
      </c>
      <c r="E590" s="19">
        <v>116.616</v>
      </c>
      <c r="F590" s="19" t="s">
        <v>109</v>
      </c>
      <c r="G590" s="19">
        <v>1.97</v>
      </c>
      <c r="H590" s="19">
        <v>114.646</v>
      </c>
      <c r="I590">
        <f t="shared" si="72"/>
        <v>2.0775000000000001</v>
      </c>
      <c r="J590">
        <f t="shared" si="73"/>
        <v>2.57</v>
      </c>
      <c r="K590">
        <f t="shared" si="74"/>
        <v>114.04600000000001</v>
      </c>
      <c r="L590">
        <f t="shared" si="75"/>
        <v>114.5385</v>
      </c>
      <c r="M590">
        <f t="shared" si="76"/>
        <v>0.49249999999999261</v>
      </c>
      <c r="N590">
        <f t="shared" si="77"/>
        <v>113.30725000000001</v>
      </c>
      <c r="O590">
        <f t="shared" si="78"/>
        <v>115.27724999999998</v>
      </c>
      <c r="P590" t="str">
        <f t="shared" si="79"/>
        <v/>
      </c>
    </row>
    <row r="591" spans="1:16">
      <c r="A591" s="19" t="s">
        <v>25</v>
      </c>
      <c r="B591" s="19" t="s">
        <v>55</v>
      </c>
      <c r="C591" s="19" t="s">
        <v>56</v>
      </c>
      <c r="D591" s="20">
        <v>40354</v>
      </c>
      <c r="E591" s="19">
        <v>116.616</v>
      </c>
      <c r="F591" s="19" t="s">
        <v>109</v>
      </c>
      <c r="G591" s="19">
        <v>2.0499999999999998</v>
      </c>
      <c r="H591" s="19">
        <v>114.566</v>
      </c>
      <c r="I591">
        <f t="shared" si="72"/>
        <v>2.0775000000000001</v>
      </c>
      <c r="J591">
        <f t="shared" si="73"/>
        <v>2.57</v>
      </c>
      <c r="K591">
        <f t="shared" si="74"/>
        <v>114.04600000000001</v>
      </c>
      <c r="L591">
        <f t="shared" si="75"/>
        <v>114.5385</v>
      </c>
      <c r="M591">
        <f t="shared" si="76"/>
        <v>0.49249999999999261</v>
      </c>
      <c r="N591">
        <f t="shared" si="77"/>
        <v>113.30725000000001</v>
      </c>
      <c r="O591">
        <f t="shared" si="78"/>
        <v>115.27724999999998</v>
      </c>
      <c r="P591" t="str">
        <f t="shared" si="79"/>
        <v/>
      </c>
    </row>
    <row r="592" spans="1:16">
      <c r="A592" s="19" t="s">
        <v>25</v>
      </c>
      <c r="B592" s="19" t="s">
        <v>55</v>
      </c>
      <c r="C592" s="19" t="s">
        <v>56</v>
      </c>
      <c r="D592" s="20">
        <v>40385</v>
      </c>
      <c r="E592" s="19">
        <v>116.616</v>
      </c>
      <c r="F592" s="19" t="s">
        <v>109</v>
      </c>
      <c r="G592" s="19">
        <v>2.21</v>
      </c>
      <c r="H592" s="19">
        <v>114.40600000000001</v>
      </c>
      <c r="I592">
        <f t="shared" si="72"/>
        <v>2.0775000000000001</v>
      </c>
      <c r="J592">
        <f t="shared" si="73"/>
        <v>2.57</v>
      </c>
      <c r="K592">
        <f t="shared" si="74"/>
        <v>114.04600000000001</v>
      </c>
      <c r="L592">
        <f t="shared" si="75"/>
        <v>114.5385</v>
      </c>
      <c r="M592">
        <f t="shared" si="76"/>
        <v>0.49249999999999261</v>
      </c>
      <c r="N592">
        <f t="shared" si="77"/>
        <v>113.30725000000001</v>
      </c>
      <c r="O592">
        <f t="shared" si="78"/>
        <v>115.27724999999998</v>
      </c>
      <c r="P592" t="str">
        <f t="shared" si="79"/>
        <v/>
      </c>
    </row>
    <row r="593" spans="1:16">
      <c r="A593" s="19" t="s">
        <v>25</v>
      </c>
      <c r="B593" s="19" t="s">
        <v>55</v>
      </c>
      <c r="C593" s="19" t="s">
        <v>56</v>
      </c>
      <c r="D593" s="20">
        <v>40413</v>
      </c>
      <c r="E593" s="19">
        <v>116.616</v>
      </c>
      <c r="F593" s="19" t="s">
        <v>109</v>
      </c>
      <c r="G593" s="19">
        <v>2.2000000000000002</v>
      </c>
      <c r="H593" s="19">
        <v>114.416</v>
      </c>
      <c r="I593">
        <f t="shared" si="72"/>
        <v>2.0775000000000001</v>
      </c>
      <c r="J593">
        <f t="shared" si="73"/>
        <v>2.57</v>
      </c>
      <c r="K593">
        <f t="shared" si="74"/>
        <v>114.04600000000001</v>
      </c>
      <c r="L593">
        <f t="shared" si="75"/>
        <v>114.5385</v>
      </c>
      <c r="M593">
        <f t="shared" si="76"/>
        <v>0.49249999999999261</v>
      </c>
      <c r="N593">
        <f t="shared" si="77"/>
        <v>113.30725000000001</v>
      </c>
      <c r="O593">
        <f t="shared" si="78"/>
        <v>115.27724999999998</v>
      </c>
      <c r="P593" t="str">
        <f t="shared" si="79"/>
        <v/>
      </c>
    </row>
    <row r="594" spans="1:16">
      <c r="A594" s="19" t="s">
        <v>25</v>
      </c>
      <c r="B594" s="19" t="s">
        <v>55</v>
      </c>
      <c r="C594" s="19" t="s">
        <v>56</v>
      </c>
      <c r="D594" s="20">
        <v>40438</v>
      </c>
      <c r="E594" s="19">
        <v>116.616</v>
      </c>
      <c r="F594" s="19" t="s">
        <v>109</v>
      </c>
      <c r="G594" s="19">
        <v>2.27</v>
      </c>
      <c r="H594" s="19">
        <v>114.346</v>
      </c>
      <c r="I594">
        <f t="shared" si="72"/>
        <v>2.0775000000000001</v>
      </c>
      <c r="J594">
        <f t="shared" si="73"/>
        <v>2.57</v>
      </c>
      <c r="K594">
        <f t="shared" si="74"/>
        <v>114.04600000000001</v>
      </c>
      <c r="L594">
        <f t="shared" si="75"/>
        <v>114.5385</v>
      </c>
      <c r="M594">
        <f t="shared" si="76"/>
        <v>0.49249999999999261</v>
      </c>
      <c r="N594">
        <f t="shared" si="77"/>
        <v>113.30725000000001</v>
      </c>
      <c r="O594">
        <f t="shared" si="78"/>
        <v>115.27724999999998</v>
      </c>
      <c r="P594" t="str">
        <f t="shared" si="79"/>
        <v/>
      </c>
    </row>
    <row r="595" spans="1:16">
      <c r="A595" s="19" t="s">
        <v>25</v>
      </c>
      <c r="B595" s="19" t="s">
        <v>55</v>
      </c>
      <c r="C595" s="19" t="s">
        <v>56</v>
      </c>
      <c r="D595" s="20">
        <v>40471</v>
      </c>
      <c r="E595" s="19">
        <v>116.616</v>
      </c>
      <c r="F595" s="19" t="s">
        <v>109</v>
      </c>
      <c r="G595" s="19">
        <v>2.15</v>
      </c>
      <c r="H595" s="19">
        <v>114.46599999999999</v>
      </c>
      <c r="I595">
        <f t="shared" si="72"/>
        <v>2.0775000000000001</v>
      </c>
      <c r="J595">
        <f t="shared" si="73"/>
        <v>2.57</v>
      </c>
      <c r="K595">
        <f t="shared" si="74"/>
        <v>114.04600000000001</v>
      </c>
      <c r="L595">
        <f t="shared" si="75"/>
        <v>114.5385</v>
      </c>
      <c r="M595">
        <f t="shared" si="76"/>
        <v>0.49249999999999261</v>
      </c>
      <c r="N595">
        <f t="shared" si="77"/>
        <v>113.30725000000001</v>
      </c>
      <c r="O595">
        <f t="shared" si="78"/>
        <v>115.27724999999998</v>
      </c>
      <c r="P595" t="str">
        <f t="shared" si="79"/>
        <v/>
      </c>
    </row>
    <row r="596" spans="1:16">
      <c r="A596" s="19" t="s">
        <v>25</v>
      </c>
      <c r="B596" s="19" t="s">
        <v>55</v>
      </c>
      <c r="C596" s="19" t="s">
        <v>56</v>
      </c>
      <c r="D596" s="20">
        <v>40501</v>
      </c>
      <c r="E596" s="19">
        <v>116.616</v>
      </c>
      <c r="F596" s="19" t="s">
        <v>109</v>
      </c>
      <c r="G596" s="19">
        <v>1.86</v>
      </c>
      <c r="H596" s="19">
        <v>114.756</v>
      </c>
      <c r="I596">
        <f t="shared" si="72"/>
        <v>2.0775000000000001</v>
      </c>
      <c r="J596">
        <f t="shared" si="73"/>
        <v>2.57</v>
      </c>
      <c r="K596">
        <f t="shared" si="74"/>
        <v>114.04600000000001</v>
      </c>
      <c r="L596">
        <f t="shared" si="75"/>
        <v>114.5385</v>
      </c>
      <c r="M596">
        <f t="shared" si="76"/>
        <v>0.49249999999999261</v>
      </c>
      <c r="N596">
        <f t="shared" si="77"/>
        <v>113.30725000000001</v>
      </c>
      <c r="O596">
        <f t="shared" si="78"/>
        <v>115.27724999999998</v>
      </c>
      <c r="P596" t="str">
        <f t="shared" si="79"/>
        <v/>
      </c>
    </row>
    <row r="597" spans="1:16">
      <c r="A597" s="19" t="s">
        <v>25</v>
      </c>
      <c r="B597" s="19" t="s">
        <v>55</v>
      </c>
      <c r="C597" s="19" t="s">
        <v>56</v>
      </c>
      <c r="D597" s="20">
        <v>40529</v>
      </c>
      <c r="E597" s="19">
        <v>116.616</v>
      </c>
      <c r="F597" s="19" t="s">
        <v>109</v>
      </c>
      <c r="G597" s="19">
        <v>1.8</v>
      </c>
      <c r="H597" s="19">
        <v>114.816</v>
      </c>
      <c r="I597">
        <f t="shared" si="72"/>
        <v>2.0775000000000001</v>
      </c>
      <c r="J597">
        <f t="shared" si="73"/>
        <v>2.57</v>
      </c>
      <c r="K597">
        <f t="shared" si="74"/>
        <v>114.04600000000001</v>
      </c>
      <c r="L597">
        <f t="shared" si="75"/>
        <v>114.5385</v>
      </c>
      <c r="M597">
        <f t="shared" si="76"/>
        <v>0.49249999999999261</v>
      </c>
      <c r="N597">
        <f t="shared" si="77"/>
        <v>113.30725000000001</v>
      </c>
      <c r="O597">
        <f t="shared" si="78"/>
        <v>115.27724999999998</v>
      </c>
      <c r="P597" t="str">
        <f t="shared" si="79"/>
        <v/>
      </c>
    </row>
    <row r="598" spans="1:16">
      <c r="A598" s="19" t="s">
        <v>25</v>
      </c>
      <c r="B598" s="19" t="s">
        <v>55</v>
      </c>
      <c r="C598" s="19" t="s">
        <v>56</v>
      </c>
      <c r="D598" s="20">
        <v>40562</v>
      </c>
      <c r="E598" s="19">
        <v>116.616</v>
      </c>
      <c r="F598" s="19" t="s">
        <v>109</v>
      </c>
      <c r="G598" s="19">
        <v>2.0099999999999998</v>
      </c>
      <c r="H598" s="19">
        <v>114.60599999999999</v>
      </c>
      <c r="I598">
        <f t="shared" si="72"/>
        <v>2.0775000000000001</v>
      </c>
      <c r="J598">
        <f t="shared" si="73"/>
        <v>2.57</v>
      </c>
      <c r="K598">
        <f t="shared" si="74"/>
        <v>114.04600000000001</v>
      </c>
      <c r="L598">
        <f t="shared" si="75"/>
        <v>114.5385</v>
      </c>
      <c r="M598">
        <f t="shared" si="76"/>
        <v>0.49249999999999261</v>
      </c>
      <c r="N598">
        <f t="shared" si="77"/>
        <v>113.30725000000001</v>
      </c>
      <c r="O598">
        <f t="shared" si="78"/>
        <v>115.27724999999998</v>
      </c>
      <c r="P598" t="str">
        <f t="shared" si="79"/>
        <v/>
      </c>
    </row>
    <row r="599" spans="1:16">
      <c r="A599" s="19" t="s">
        <v>25</v>
      </c>
      <c r="B599" s="19" t="s">
        <v>55</v>
      </c>
      <c r="C599" s="19" t="s">
        <v>56</v>
      </c>
      <c r="D599" s="20">
        <v>40588</v>
      </c>
      <c r="E599" s="19">
        <v>116.616</v>
      </c>
      <c r="F599" s="19" t="s">
        <v>109</v>
      </c>
      <c r="G599" s="19">
        <v>2.08</v>
      </c>
      <c r="H599" s="19">
        <v>114.536</v>
      </c>
      <c r="I599">
        <f t="shared" si="72"/>
        <v>2.0775000000000001</v>
      </c>
      <c r="J599">
        <f t="shared" si="73"/>
        <v>2.57</v>
      </c>
      <c r="K599">
        <f t="shared" si="74"/>
        <v>114.04600000000001</v>
      </c>
      <c r="L599">
        <f t="shared" si="75"/>
        <v>114.5385</v>
      </c>
      <c r="M599">
        <f t="shared" si="76"/>
        <v>0.49249999999999261</v>
      </c>
      <c r="N599">
        <f t="shared" si="77"/>
        <v>113.30725000000001</v>
      </c>
      <c r="O599">
        <f t="shared" si="78"/>
        <v>115.27724999999998</v>
      </c>
      <c r="P599" t="str">
        <f t="shared" si="79"/>
        <v/>
      </c>
    </row>
    <row r="600" spans="1:16">
      <c r="A600" s="19" t="s">
        <v>25</v>
      </c>
      <c r="B600" s="19" t="s">
        <v>55</v>
      </c>
      <c r="C600" s="19" t="s">
        <v>56</v>
      </c>
      <c r="D600" s="20">
        <v>40616</v>
      </c>
      <c r="E600" s="19">
        <v>116.616</v>
      </c>
      <c r="F600" s="19" t="s">
        <v>109</v>
      </c>
      <c r="G600" s="19">
        <v>1.55</v>
      </c>
      <c r="H600" s="19">
        <v>115.066</v>
      </c>
      <c r="I600">
        <f t="shared" si="72"/>
        <v>2.0775000000000001</v>
      </c>
      <c r="J600">
        <f t="shared" si="73"/>
        <v>2.57</v>
      </c>
      <c r="K600">
        <f t="shared" si="74"/>
        <v>114.04600000000001</v>
      </c>
      <c r="L600">
        <f t="shared" si="75"/>
        <v>114.5385</v>
      </c>
      <c r="M600">
        <f t="shared" si="76"/>
        <v>0.49249999999999261</v>
      </c>
      <c r="N600">
        <f t="shared" si="77"/>
        <v>113.30725000000001</v>
      </c>
      <c r="O600">
        <f t="shared" si="78"/>
        <v>115.27724999999998</v>
      </c>
      <c r="P600" t="str">
        <f t="shared" si="79"/>
        <v/>
      </c>
    </row>
    <row r="601" spans="1:16">
      <c r="A601" s="19" t="s">
        <v>25</v>
      </c>
      <c r="B601" s="19" t="s">
        <v>55</v>
      </c>
      <c r="C601" s="19" t="s">
        <v>56</v>
      </c>
      <c r="D601" s="20">
        <v>40644</v>
      </c>
      <c r="E601" s="19">
        <v>116.616</v>
      </c>
      <c r="F601" s="19" t="s">
        <v>109</v>
      </c>
      <c r="G601" s="19">
        <v>1.95</v>
      </c>
      <c r="H601" s="19">
        <v>114.666</v>
      </c>
      <c r="I601">
        <f t="shared" si="72"/>
        <v>2.0775000000000001</v>
      </c>
      <c r="J601">
        <f t="shared" si="73"/>
        <v>2.57</v>
      </c>
      <c r="K601">
        <f t="shared" si="74"/>
        <v>114.04600000000001</v>
      </c>
      <c r="L601">
        <f t="shared" si="75"/>
        <v>114.5385</v>
      </c>
      <c r="M601">
        <f t="shared" si="76"/>
        <v>0.49249999999999261</v>
      </c>
      <c r="N601">
        <f t="shared" si="77"/>
        <v>113.30725000000001</v>
      </c>
      <c r="O601">
        <f t="shared" si="78"/>
        <v>115.27724999999998</v>
      </c>
      <c r="P601" t="str">
        <f t="shared" si="79"/>
        <v/>
      </c>
    </row>
    <row r="602" spans="1:16">
      <c r="A602" s="19" t="s">
        <v>25</v>
      </c>
      <c r="B602" s="19" t="s">
        <v>55</v>
      </c>
      <c r="C602" s="19" t="s">
        <v>56</v>
      </c>
      <c r="D602" s="20">
        <v>40673</v>
      </c>
      <c r="E602" s="19">
        <v>116.616</v>
      </c>
      <c r="F602" s="19" t="s">
        <v>109</v>
      </c>
      <c r="G602" s="19">
        <v>2</v>
      </c>
      <c r="H602" s="19">
        <v>114.616</v>
      </c>
      <c r="I602">
        <f t="shared" si="72"/>
        <v>2.0775000000000001</v>
      </c>
      <c r="J602">
        <f t="shared" si="73"/>
        <v>2.57</v>
      </c>
      <c r="K602">
        <f t="shared" si="74"/>
        <v>114.04600000000001</v>
      </c>
      <c r="L602">
        <f t="shared" si="75"/>
        <v>114.5385</v>
      </c>
      <c r="M602">
        <f t="shared" si="76"/>
        <v>0.49249999999999261</v>
      </c>
      <c r="N602">
        <f t="shared" si="77"/>
        <v>113.30725000000001</v>
      </c>
      <c r="O602">
        <f t="shared" si="78"/>
        <v>115.27724999999998</v>
      </c>
      <c r="P602" t="str">
        <f t="shared" si="79"/>
        <v/>
      </c>
    </row>
    <row r="603" spans="1:16">
      <c r="A603" s="19" t="s">
        <v>25</v>
      </c>
      <c r="B603" s="19" t="s">
        <v>55</v>
      </c>
      <c r="C603" s="19" t="s">
        <v>56</v>
      </c>
      <c r="D603" s="20">
        <v>40714</v>
      </c>
      <c r="E603" s="19">
        <v>116.616</v>
      </c>
      <c r="F603" s="19" t="s">
        <v>109</v>
      </c>
      <c r="G603" s="19">
        <v>2</v>
      </c>
      <c r="H603" s="19">
        <v>114.616</v>
      </c>
      <c r="I603">
        <f t="shared" si="72"/>
        <v>2.0775000000000001</v>
      </c>
      <c r="J603">
        <f t="shared" si="73"/>
        <v>2.57</v>
      </c>
      <c r="K603">
        <f t="shared" si="74"/>
        <v>114.04600000000001</v>
      </c>
      <c r="L603">
        <f t="shared" si="75"/>
        <v>114.5385</v>
      </c>
      <c r="M603">
        <f t="shared" si="76"/>
        <v>0.49249999999999261</v>
      </c>
      <c r="N603">
        <f t="shared" si="77"/>
        <v>113.30725000000001</v>
      </c>
      <c r="O603">
        <f t="shared" si="78"/>
        <v>115.27724999999998</v>
      </c>
      <c r="P603" t="str">
        <f t="shared" si="79"/>
        <v/>
      </c>
    </row>
    <row r="604" spans="1:16">
      <c r="A604" s="19" t="s">
        <v>25</v>
      </c>
      <c r="B604" s="19" t="s">
        <v>55</v>
      </c>
      <c r="C604" s="19" t="s">
        <v>56</v>
      </c>
      <c r="D604" s="20">
        <v>40742</v>
      </c>
      <c r="E604" s="19">
        <v>116.616</v>
      </c>
      <c r="F604" s="19" t="s">
        <v>109</v>
      </c>
      <c r="G604" s="19">
        <v>2.09</v>
      </c>
      <c r="H604" s="19">
        <v>114.526</v>
      </c>
      <c r="I604">
        <f t="shared" si="72"/>
        <v>2.0775000000000001</v>
      </c>
      <c r="J604">
        <f t="shared" si="73"/>
        <v>2.57</v>
      </c>
      <c r="K604">
        <f t="shared" si="74"/>
        <v>114.04600000000001</v>
      </c>
      <c r="L604">
        <f t="shared" si="75"/>
        <v>114.5385</v>
      </c>
      <c r="M604">
        <f t="shared" si="76"/>
        <v>0.49249999999999261</v>
      </c>
      <c r="N604">
        <f t="shared" si="77"/>
        <v>113.30725000000001</v>
      </c>
      <c r="O604">
        <f t="shared" si="78"/>
        <v>115.27724999999998</v>
      </c>
      <c r="P604" t="str">
        <f t="shared" si="79"/>
        <v/>
      </c>
    </row>
    <row r="605" spans="1:16">
      <c r="A605" s="19" t="s">
        <v>25</v>
      </c>
      <c r="B605" s="19" t="s">
        <v>55</v>
      </c>
      <c r="C605" s="19" t="s">
        <v>56</v>
      </c>
      <c r="D605" s="20">
        <v>40764</v>
      </c>
      <c r="E605" s="19">
        <v>116.616</v>
      </c>
      <c r="F605" s="19" t="s">
        <v>109</v>
      </c>
      <c r="G605" s="19">
        <v>2.2000000000000002</v>
      </c>
      <c r="H605" s="19">
        <v>114.416</v>
      </c>
      <c r="I605">
        <f t="shared" si="72"/>
        <v>2.0775000000000001</v>
      </c>
      <c r="J605">
        <f t="shared" si="73"/>
        <v>2.57</v>
      </c>
      <c r="K605">
        <f t="shared" si="74"/>
        <v>114.04600000000001</v>
      </c>
      <c r="L605">
        <f t="shared" si="75"/>
        <v>114.5385</v>
      </c>
      <c r="M605">
        <f t="shared" si="76"/>
        <v>0.49249999999999261</v>
      </c>
      <c r="N605">
        <f t="shared" si="77"/>
        <v>113.30725000000001</v>
      </c>
      <c r="O605">
        <f t="shared" si="78"/>
        <v>115.27724999999998</v>
      </c>
      <c r="P605" t="str">
        <f t="shared" si="79"/>
        <v/>
      </c>
    </row>
    <row r="606" spans="1:16">
      <c r="A606" s="19" t="s">
        <v>25</v>
      </c>
      <c r="B606" s="19" t="s">
        <v>55</v>
      </c>
      <c r="C606" s="19" t="s">
        <v>56</v>
      </c>
      <c r="D606" s="20">
        <v>40812</v>
      </c>
      <c r="E606" s="19">
        <v>116.616</v>
      </c>
      <c r="F606" s="19" t="s">
        <v>109</v>
      </c>
      <c r="G606" s="19">
        <v>2.2000000000000002</v>
      </c>
      <c r="H606" s="19">
        <v>114.416</v>
      </c>
      <c r="I606">
        <f t="shared" si="72"/>
        <v>2.0775000000000001</v>
      </c>
      <c r="J606">
        <f t="shared" si="73"/>
        <v>2.57</v>
      </c>
      <c r="K606">
        <f t="shared" si="74"/>
        <v>114.04600000000001</v>
      </c>
      <c r="L606">
        <f t="shared" si="75"/>
        <v>114.5385</v>
      </c>
      <c r="M606">
        <f t="shared" si="76"/>
        <v>0.49249999999999261</v>
      </c>
      <c r="N606">
        <f t="shared" si="77"/>
        <v>113.30725000000001</v>
      </c>
      <c r="O606">
        <f t="shared" si="78"/>
        <v>115.27724999999998</v>
      </c>
      <c r="P606" t="str">
        <f t="shared" si="79"/>
        <v/>
      </c>
    </row>
    <row r="607" spans="1:16">
      <c r="A607" s="19" t="s">
        <v>25</v>
      </c>
      <c r="B607" s="19" t="s">
        <v>55</v>
      </c>
      <c r="C607" s="19" t="s">
        <v>56</v>
      </c>
      <c r="D607" s="20">
        <v>40843</v>
      </c>
      <c r="E607" s="19">
        <v>116.616</v>
      </c>
      <c r="F607" s="19" t="s">
        <v>109</v>
      </c>
      <c r="G607" s="19">
        <v>2.2000000000000002</v>
      </c>
      <c r="H607" s="19">
        <v>114.416</v>
      </c>
      <c r="I607">
        <f t="shared" si="72"/>
        <v>2.0775000000000001</v>
      </c>
      <c r="J607">
        <f t="shared" si="73"/>
        <v>2.57</v>
      </c>
      <c r="K607">
        <f t="shared" si="74"/>
        <v>114.04600000000001</v>
      </c>
      <c r="L607">
        <f t="shared" si="75"/>
        <v>114.5385</v>
      </c>
      <c r="M607">
        <f t="shared" si="76"/>
        <v>0.49249999999999261</v>
      </c>
      <c r="N607">
        <f t="shared" si="77"/>
        <v>113.30725000000001</v>
      </c>
      <c r="O607">
        <f t="shared" si="78"/>
        <v>115.27724999999998</v>
      </c>
      <c r="P607" t="str">
        <f t="shared" si="79"/>
        <v/>
      </c>
    </row>
    <row r="608" spans="1:16">
      <c r="A608" s="19" t="s">
        <v>25</v>
      </c>
      <c r="B608" s="19" t="s">
        <v>55</v>
      </c>
      <c r="C608" s="19" t="s">
        <v>56</v>
      </c>
      <c r="D608" s="20">
        <v>40875</v>
      </c>
      <c r="E608" s="19">
        <v>116.616</v>
      </c>
      <c r="F608" s="19" t="s">
        <v>109</v>
      </c>
      <c r="G608" s="19">
        <v>2.15</v>
      </c>
      <c r="H608" s="19">
        <v>114.46599999999999</v>
      </c>
      <c r="I608">
        <f t="shared" si="72"/>
        <v>2.0775000000000001</v>
      </c>
      <c r="J608">
        <f t="shared" si="73"/>
        <v>2.57</v>
      </c>
      <c r="K608">
        <f t="shared" si="74"/>
        <v>114.04600000000001</v>
      </c>
      <c r="L608">
        <f t="shared" si="75"/>
        <v>114.5385</v>
      </c>
      <c r="M608">
        <f t="shared" si="76"/>
        <v>0.49249999999999261</v>
      </c>
      <c r="N608">
        <f t="shared" si="77"/>
        <v>113.30725000000001</v>
      </c>
      <c r="O608">
        <f t="shared" si="78"/>
        <v>115.27724999999998</v>
      </c>
      <c r="P608" t="str">
        <f t="shared" si="79"/>
        <v/>
      </c>
    </row>
    <row r="609" spans="1:16">
      <c r="A609" s="19" t="s">
        <v>25</v>
      </c>
      <c r="B609" s="19" t="s">
        <v>55</v>
      </c>
      <c r="C609" s="19" t="s">
        <v>56</v>
      </c>
      <c r="D609" s="20">
        <v>40889</v>
      </c>
      <c r="E609" s="19">
        <v>116.616</v>
      </c>
      <c r="F609" s="19" t="s">
        <v>109</v>
      </c>
      <c r="G609" s="19">
        <v>2.02</v>
      </c>
      <c r="H609" s="19">
        <v>114.596</v>
      </c>
      <c r="I609">
        <f t="shared" si="72"/>
        <v>2.0775000000000001</v>
      </c>
      <c r="J609">
        <f t="shared" si="73"/>
        <v>2.57</v>
      </c>
      <c r="K609">
        <f t="shared" si="74"/>
        <v>114.04600000000001</v>
      </c>
      <c r="L609">
        <f t="shared" si="75"/>
        <v>114.5385</v>
      </c>
      <c r="M609">
        <f t="shared" si="76"/>
        <v>0.49249999999999261</v>
      </c>
      <c r="N609">
        <f t="shared" si="77"/>
        <v>113.30725000000001</v>
      </c>
      <c r="O609">
        <f t="shared" si="78"/>
        <v>115.27724999999998</v>
      </c>
      <c r="P609" t="str">
        <f t="shared" si="79"/>
        <v/>
      </c>
    </row>
    <row r="610" spans="1:16">
      <c r="A610" s="19" t="s">
        <v>25</v>
      </c>
      <c r="B610" s="19" t="s">
        <v>55</v>
      </c>
      <c r="C610" s="19" t="s">
        <v>56</v>
      </c>
      <c r="D610" s="20">
        <v>40927</v>
      </c>
      <c r="E610" s="19">
        <v>116.616</v>
      </c>
      <c r="F610" s="19" t="s">
        <v>109</v>
      </c>
      <c r="G610" s="19">
        <v>2.2000000000000002</v>
      </c>
      <c r="H610" s="19">
        <v>114.416</v>
      </c>
      <c r="I610">
        <f t="shared" si="72"/>
        <v>2.0775000000000001</v>
      </c>
      <c r="J610">
        <f t="shared" si="73"/>
        <v>2.57</v>
      </c>
      <c r="K610">
        <f t="shared" si="74"/>
        <v>114.04600000000001</v>
      </c>
      <c r="L610">
        <f t="shared" si="75"/>
        <v>114.5385</v>
      </c>
      <c r="M610">
        <f t="shared" si="76"/>
        <v>0.49249999999999261</v>
      </c>
      <c r="N610">
        <f t="shared" si="77"/>
        <v>113.30725000000001</v>
      </c>
      <c r="O610">
        <f t="shared" si="78"/>
        <v>115.27724999999998</v>
      </c>
      <c r="P610" t="str">
        <f t="shared" si="79"/>
        <v/>
      </c>
    </row>
    <row r="611" spans="1:16">
      <c r="A611" s="19" t="s">
        <v>25</v>
      </c>
      <c r="B611" s="19" t="s">
        <v>55</v>
      </c>
      <c r="C611" s="19" t="s">
        <v>56</v>
      </c>
      <c r="D611" s="20">
        <v>40954</v>
      </c>
      <c r="E611" s="19">
        <v>116.616</v>
      </c>
      <c r="F611" s="19" t="s">
        <v>109</v>
      </c>
      <c r="G611" s="19">
        <v>2.2000000000000002</v>
      </c>
      <c r="H611" s="19">
        <v>114.416</v>
      </c>
      <c r="I611">
        <f t="shared" si="72"/>
        <v>2.0775000000000001</v>
      </c>
      <c r="J611">
        <f t="shared" si="73"/>
        <v>2.57</v>
      </c>
      <c r="K611">
        <f t="shared" si="74"/>
        <v>114.04600000000001</v>
      </c>
      <c r="L611">
        <f t="shared" si="75"/>
        <v>114.5385</v>
      </c>
      <c r="M611">
        <f t="shared" si="76"/>
        <v>0.49249999999999261</v>
      </c>
      <c r="N611">
        <f t="shared" si="77"/>
        <v>113.30725000000001</v>
      </c>
      <c r="O611">
        <f t="shared" si="78"/>
        <v>115.27724999999998</v>
      </c>
      <c r="P611" t="str">
        <f t="shared" si="79"/>
        <v/>
      </c>
    </row>
    <row r="612" spans="1:16">
      <c r="A612" s="19" t="s">
        <v>25</v>
      </c>
      <c r="B612" s="19" t="s">
        <v>55</v>
      </c>
      <c r="C612" s="19" t="s">
        <v>56</v>
      </c>
      <c r="D612" s="20">
        <v>40975</v>
      </c>
      <c r="E612" s="19">
        <v>116.616</v>
      </c>
      <c r="F612" s="19" t="s">
        <v>109</v>
      </c>
      <c r="G612" s="19">
        <v>1.5</v>
      </c>
      <c r="H612" s="19">
        <v>115.116</v>
      </c>
      <c r="I612">
        <f t="shared" si="72"/>
        <v>2.0775000000000001</v>
      </c>
      <c r="J612">
        <f t="shared" si="73"/>
        <v>2.57</v>
      </c>
      <c r="K612">
        <f t="shared" si="74"/>
        <v>114.04600000000001</v>
      </c>
      <c r="L612">
        <f t="shared" si="75"/>
        <v>114.5385</v>
      </c>
      <c r="M612">
        <f t="shared" si="76"/>
        <v>0.49249999999999261</v>
      </c>
      <c r="N612">
        <f t="shared" si="77"/>
        <v>113.30725000000001</v>
      </c>
      <c r="O612">
        <f t="shared" si="78"/>
        <v>115.27724999999998</v>
      </c>
      <c r="P612" t="str">
        <f t="shared" si="79"/>
        <v/>
      </c>
    </row>
    <row r="613" spans="1:16">
      <c r="A613" s="19" t="s">
        <v>25</v>
      </c>
      <c r="B613" s="19" t="s">
        <v>55</v>
      </c>
      <c r="C613" s="19" t="s">
        <v>56</v>
      </c>
      <c r="D613" s="20">
        <v>41010</v>
      </c>
      <c r="E613" s="19">
        <v>116.616</v>
      </c>
      <c r="F613" s="19" t="s">
        <v>109</v>
      </c>
      <c r="G613" s="19">
        <v>2.1</v>
      </c>
      <c r="H613" s="19">
        <v>114.51600000000001</v>
      </c>
      <c r="I613">
        <f t="shared" si="72"/>
        <v>2.0775000000000001</v>
      </c>
      <c r="J613">
        <f t="shared" si="73"/>
        <v>2.57</v>
      </c>
      <c r="K613">
        <f t="shared" si="74"/>
        <v>114.04600000000001</v>
      </c>
      <c r="L613">
        <f t="shared" si="75"/>
        <v>114.5385</v>
      </c>
      <c r="M613">
        <f t="shared" si="76"/>
        <v>0.49249999999999261</v>
      </c>
      <c r="N613">
        <f t="shared" si="77"/>
        <v>113.30725000000001</v>
      </c>
      <c r="O613">
        <f t="shared" si="78"/>
        <v>115.27724999999998</v>
      </c>
      <c r="P613" t="str">
        <f t="shared" si="79"/>
        <v/>
      </c>
    </row>
    <row r="614" spans="1:16">
      <c r="A614" s="19" t="s">
        <v>25</v>
      </c>
      <c r="B614" s="19" t="s">
        <v>55</v>
      </c>
      <c r="C614" s="19" t="s">
        <v>56</v>
      </c>
      <c r="D614" s="20">
        <v>41036</v>
      </c>
      <c r="E614" s="19">
        <v>116.616</v>
      </c>
      <c r="F614" s="19" t="s">
        <v>109</v>
      </c>
      <c r="G614" s="19">
        <v>2.1</v>
      </c>
      <c r="H614" s="19">
        <v>114.51600000000001</v>
      </c>
      <c r="I614">
        <f t="shared" si="72"/>
        <v>2.0775000000000001</v>
      </c>
      <c r="J614">
        <f t="shared" si="73"/>
        <v>2.57</v>
      </c>
      <c r="K614">
        <f t="shared" si="74"/>
        <v>114.04600000000001</v>
      </c>
      <c r="L614">
        <f t="shared" si="75"/>
        <v>114.5385</v>
      </c>
      <c r="M614">
        <f t="shared" si="76"/>
        <v>0.49249999999999261</v>
      </c>
      <c r="N614">
        <f t="shared" si="77"/>
        <v>113.30725000000001</v>
      </c>
      <c r="O614">
        <f t="shared" si="78"/>
        <v>115.27724999999998</v>
      </c>
      <c r="P614" t="str">
        <f t="shared" si="79"/>
        <v/>
      </c>
    </row>
    <row r="615" spans="1:16">
      <c r="A615" s="19" t="s">
        <v>25</v>
      </c>
      <c r="B615" s="19" t="s">
        <v>55</v>
      </c>
      <c r="C615" s="19" t="s">
        <v>56</v>
      </c>
      <c r="D615" s="20">
        <v>41071</v>
      </c>
      <c r="E615" s="19">
        <v>116.616</v>
      </c>
      <c r="F615" s="19" t="s">
        <v>109</v>
      </c>
      <c r="G615" s="19">
        <v>2.2000000000000002</v>
      </c>
      <c r="H615" s="19">
        <v>114.416</v>
      </c>
      <c r="I615">
        <f t="shared" si="72"/>
        <v>2.0775000000000001</v>
      </c>
      <c r="J615">
        <f t="shared" si="73"/>
        <v>2.57</v>
      </c>
      <c r="K615">
        <f t="shared" si="74"/>
        <v>114.04600000000001</v>
      </c>
      <c r="L615">
        <f t="shared" si="75"/>
        <v>114.5385</v>
      </c>
      <c r="M615">
        <f t="shared" si="76"/>
        <v>0.49249999999999261</v>
      </c>
      <c r="N615">
        <f t="shared" si="77"/>
        <v>113.30725000000001</v>
      </c>
      <c r="O615">
        <f t="shared" si="78"/>
        <v>115.27724999999998</v>
      </c>
      <c r="P615" t="str">
        <f t="shared" si="79"/>
        <v/>
      </c>
    </row>
    <row r="616" spans="1:16">
      <c r="A616" s="19" t="s">
        <v>25</v>
      </c>
      <c r="B616" s="19" t="s">
        <v>55</v>
      </c>
      <c r="C616" s="19" t="s">
        <v>56</v>
      </c>
      <c r="D616" s="20">
        <v>41095</v>
      </c>
      <c r="E616" s="19">
        <v>116.616</v>
      </c>
      <c r="F616" s="19" t="s">
        <v>109</v>
      </c>
      <c r="G616" s="19">
        <v>2.1</v>
      </c>
      <c r="H616" s="19">
        <v>114.51600000000001</v>
      </c>
      <c r="I616">
        <f t="shared" si="72"/>
        <v>2.0775000000000001</v>
      </c>
      <c r="J616">
        <f t="shared" si="73"/>
        <v>2.57</v>
      </c>
      <c r="K616">
        <f t="shared" si="74"/>
        <v>114.04600000000001</v>
      </c>
      <c r="L616">
        <f t="shared" si="75"/>
        <v>114.5385</v>
      </c>
      <c r="M616">
        <f t="shared" si="76"/>
        <v>0.49249999999999261</v>
      </c>
      <c r="N616">
        <f t="shared" si="77"/>
        <v>113.30725000000001</v>
      </c>
      <c r="O616">
        <f t="shared" si="78"/>
        <v>115.27724999999998</v>
      </c>
      <c r="P616" t="str">
        <f t="shared" si="79"/>
        <v/>
      </c>
    </row>
    <row r="617" spans="1:16">
      <c r="A617" s="19" t="s">
        <v>25</v>
      </c>
      <c r="B617" s="19" t="s">
        <v>55</v>
      </c>
      <c r="C617" s="19" t="s">
        <v>56</v>
      </c>
      <c r="D617" s="20">
        <v>41128</v>
      </c>
      <c r="E617" s="19">
        <v>116.616</v>
      </c>
      <c r="F617" s="19" t="s">
        <v>109</v>
      </c>
      <c r="G617" s="19">
        <v>2.2999999999999998</v>
      </c>
      <c r="H617" s="19">
        <v>114.316</v>
      </c>
      <c r="I617">
        <f t="shared" si="72"/>
        <v>2.0775000000000001</v>
      </c>
      <c r="J617">
        <f t="shared" si="73"/>
        <v>2.57</v>
      </c>
      <c r="K617">
        <f t="shared" si="74"/>
        <v>114.04600000000001</v>
      </c>
      <c r="L617">
        <f t="shared" si="75"/>
        <v>114.5385</v>
      </c>
      <c r="M617">
        <f t="shared" si="76"/>
        <v>0.49249999999999261</v>
      </c>
      <c r="N617">
        <f t="shared" si="77"/>
        <v>113.30725000000001</v>
      </c>
      <c r="O617">
        <f t="shared" si="78"/>
        <v>115.27724999999998</v>
      </c>
      <c r="P617" t="str">
        <f t="shared" si="79"/>
        <v/>
      </c>
    </row>
    <row r="618" spans="1:16">
      <c r="A618" s="19" t="s">
        <v>25</v>
      </c>
      <c r="B618" s="19" t="s">
        <v>55</v>
      </c>
      <c r="C618" s="19" t="s">
        <v>56</v>
      </c>
      <c r="D618" s="20">
        <v>41162</v>
      </c>
      <c r="E618" s="19">
        <v>116.616</v>
      </c>
      <c r="F618" s="19" t="s">
        <v>109</v>
      </c>
      <c r="G618" s="19">
        <v>2.15</v>
      </c>
      <c r="H618" s="19">
        <v>114.46599999999999</v>
      </c>
      <c r="I618">
        <f t="shared" si="72"/>
        <v>2.0775000000000001</v>
      </c>
      <c r="J618">
        <f t="shared" si="73"/>
        <v>2.57</v>
      </c>
      <c r="K618">
        <f t="shared" si="74"/>
        <v>114.04600000000001</v>
      </c>
      <c r="L618">
        <f t="shared" si="75"/>
        <v>114.5385</v>
      </c>
      <c r="M618">
        <f t="shared" si="76"/>
        <v>0.49249999999999261</v>
      </c>
      <c r="N618">
        <f t="shared" si="77"/>
        <v>113.30725000000001</v>
      </c>
      <c r="O618">
        <f t="shared" si="78"/>
        <v>115.27724999999998</v>
      </c>
      <c r="P618" t="str">
        <f t="shared" si="79"/>
        <v/>
      </c>
    </row>
    <row r="619" spans="1:16">
      <c r="A619" s="19" t="s">
        <v>25</v>
      </c>
      <c r="B619" s="19" t="s">
        <v>55</v>
      </c>
      <c r="C619" s="19" t="s">
        <v>56</v>
      </c>
      <c r="D619" s="20">
        <v>41211</v>
      </c>
      <c r="E619" s="19">
        <v>116.616</v>
      </c>
      <c r="F619" s="19" t="s">
        <v>109</v>
      </c>
      <c r="G619" s="19">
        <v>2.15</v>
      </c>
      <c r="H619" s="19">
        <v>114.46599999999999</v>
      </c>
      <c r="I619">
        <f t="shared" si="72"/>
        <v>2.0775000000000001</v>
      </c>
      <c r="J619">
        <f t="shared" si="73"/>
        <v>2.57</v>
      </c>
      <c r="K619">
        <f t="shared" si="74"/>
        <v>114.04600000000001</v>
      </c>
      <c r="L619">
        <f t="shared" si="75"/>
        <v>114.5385</v>
      </c>
      <c r="M619">
        <f t="shared" si="76"/>
        <v>0.49249999999999261</v>
      </c>
      <c r="N619">
        <f t="shared" si="77"/>
        <v>113.30725000000001</v>
      </c>
      <c r="O619">
        <f t="shared" si="78"/>
        <v>115.27724999999998</v>
      </c>
      <c r="P619" t="str">
        <f t="shared" si="79"/>
        <v/>
      </c>
    </row>
    <row r="620" spans="1:16">
      <c r="A620" s="19" t="s">
        <v>25</v>
      </c>
      <c r="B620" s="19" t="s">
        <v>55</v>
      </c>
      <c r="C620" s="19" t="s">
        <v>56</v>
      </c>
      <c r="D620" s="20">
        <v>41239</v>
      </c>
      <c r="E620" s="19">
        <v>116.616</v>
      </c>
      <c r="F620" s="19" t="s">
        <v>109</v>
      </c>
      <c r="G620" s="19">
        <v>2.25</v>
      </c>
      <c r="H620" s="19">
        <v>114.366</v>
      </c>
      <c r="I620">
        <f t="shared" si="72"/>
        <v>2.0775000000000001</v>
      </c>
      <c r="J620">
        <f t="shared" si="73"/>
        <v>2.57</v>
      </c>
      <c r="K620">
        <f t="shared" si="74"/>
        <v>114.04600000000001</v>
      </c>
      <c r="L620">
        <f t="shared" si="75"/>
        <v>114.5385</v>
      </c>
      <c r="M620">
        <f t="shared" si="76"/>
        <v>0.49249999999999261</v>
      </c>
      <c r="N620">
        <f t="shared" si="77"/>
        <v>113.30725000000001</v>
      </c>
      <c r="O620">
        <f t="shared" si="78"/>
        <v>115.27724999999998</v>
      </c>
      <c r="P620" t="str">
        <f t="shared" si="79"/>
        <v/>
      </c>
    </row>
    <row r="621" spans="1:16">
      <c r="A621" s="19" t="s">
        <v>25</v>
      </c>
      <c r="B621" s="19" t="s">
        <v>55</v>
      </c>
      <c r="C621" s="19" t="s">
        <v>56</v>
      </c>
      <c r="D621" s="20">
        <v>41262</v>
      </c>
      <c r="E621" s="19">
        <v>116.616</v>
      </c>
      <c r="F621" s="19" t="s">
        <v>109</v>
      </c>
      <c r="G621" s="19">
        <v>2.2000000000000002</v>
      </c>
      <c r="H621" s="19">
        <v>114.416</v>
      </c>
      <c r="I621">
        <f t="shared" si="72"/>
        <v>2.0775000000000001</v>
      </c>
      <c r="J621">
        <f t="shared" si="73"/>
        <v>2.57</v>
      </c>
      <c r="K621">
        <f t="shared" si="74"/>
        <v>114.04600000000001</v>
      </c>
      <c r="L621">
        <f t="shared" si="75"/>
        <v>114.5385</v>
      </c>
      <c r="M621">
        <f t="shared" si="76"/>
        <v>0.49249999999999261</v>
      </c>
      <c r="N621">
        <f t="shared" si="77"/>
        <v>113.30725000000001</v>
      </c>
      <c r="O621">
        <f t="shared" si="78"/>
        <v>115.27724999999998</v>
      </c>
      <c r="P621" t="str">
        <f t="shared" si="79"/>
        <v/>
      </c>
    </row>
    <row r="622" spans="1:16">
      <c r="A622" s="19" t="s">
        <v>25</v>
      </c>
      <c r="B622" s="19" t="s">
        <v>55</v>
      </c>
      <c r="C622" s="19" t="s">
        <v>56</v>
      </c>
      <c r="D622" s="20">
        <v>41288</v>
      </c>
      <c r="E622" s="19">
        <v>116.616</v>
      </c>
      <c r="F622" s="19" t="s">
        <v>109</v>
      </c>
      <c r="G622" s="19">
        <v>2.2000000000000002</v>
      </c>
      <c r="H622" s="19">
        <v>114.416</v>
      </c>
      <c r="I622">
        <f t="shared" si="72"/>
        <v>2.0775000000000001</v>
      </c>
      <c r="J622">
        <f t="shared" si="73"/>
        <v>2.57</v>
      </c>
      <c r="K622">
        <f t="shared" si="74"/>
        <v>114.04600000000001</v>
      </c>
      <c r="L622">
        <f t="shared" si="75"/>
        <v>114.5385</v>
      </c>
      <c r="M622">
        <f t="shared" si="76"/>
        <v>0.49249999999999261</v>
      </c>
      <c r="N622">
        <f t="shared" si="77"/>
        <v>113.30725000000001</v>
      </c>
      <c r="O622">
        <f t="shared" si="78"/>
        <v>115.27724999999998</v>
      </c>
      <c r="P622" t="str">
        <f t="shared" si="79"/>
        <v/>
      </c>
    </row>
    <row r="623" spans="1:16">
      <c r="A623" s="19" t="s">
        <v>25</v>
      </c>
      <c r="B623" s="19" t="s">
        <v>55</v>
      </c>
      <c r="C623" s="19" t="s">
        <v>56</v>
      </c>
      <c r="D623" s="20">
        <v>41309</v>
      </c>
      <c r="E623" s="19">
        <v>116.616</v>
      </c>
      <c r="F623" s="19" t="s">
        <v>109</v>
      </c>
      <c r="G623" s="19">
        <v>2</v>
      </c>
      <c r="H623" s="19">
        <v>114.616</v>
      </c>
      <c r="I623">
        <f t="shared" si="72"/>
        <v>2.0775000000000001</v>
      </c>
      <c r="J623">
        <f t="shared" si="73"/>
        <v>2.57</v>
      </c>
      <c r="K623">
        <f t="shared" si="74"/>
        <v>114.04600000000001</v>
      </c>
      <c r="L623">
        <f t="shared" si="75"/>
        <v>114.5385</v>
      </c>
      <c r="M623">
        <f t="shared" si="76"/>
        <v>0.49249999999999261</v>
      </c>
      <c r="N623">
        <f t="shared" si="77"/>
        <v>113.30725000000001</v>
      </c>
      <c r="O623">
        <f t="shared" si="78"/>
        <v>115.27724999999998</v>
      </c>
      <c r="P623" t="str">
        <f t="shared" si="79"/>
        <v/>
      </c>
    </row>
    <row r="624" spans="1:16">
      <c r="A624" s="19" t="s">
        <v>25</v>
      </c>
      <c r="B624" s="19" t="s">
        <v>55</v>
      </c>
      <c r="C624" s="19" t="s">
        <v>56</v>
      </c>
      <c r="D624" s="20">
        <v>41346</v>
      </c>
      <c r="E624" s="19">
        <v>116.616</v>
      </c>
      <c r="F624" s="19" t="s">
        <v>109</v>
      </c>
      <c r="G624" s="19">
        <v>1.73</v>
      </c>
      <c r="H624" s="19">
        <v>114.886</v>
      </c>
      <c r="I624">
        <f t="shared" si="72"/>
        <v>2.0775000000000001</v>
      </c>
      <c r="J624">
        <f t="shared" si="73"/>
        <v>2.57</v>
      </c>
      <c r="K624">
        <f t="shared" si="74"/>
        <v>114.04600000000001</v>
      </c>
      <c r="L624">
        <f t="shared" si="75"/>
        <v>114.5385</v>
      </c>
      <c r="M624">
        <f t="shared" si="76"/>
        <v>0.49249999999999261</v>
      </c>
      <c r="N624">
        <f t="shared" si="77"/>
        <v>113.30725000000001</v>
      </c>
      <c r="O624">
        <f t="shared" si="78"/>
        <v>115.27724999999998</v>
      </c>
      <c r="P624" t="str">
        <f t="shared" si="79"/>
        <v/>
      </c>
    </row>
    <row r="625" spans="1:16">
      <c r="A625" s="19" t="s">
        <v>25</v>
      </c>
      <c r="B625" s="19" t="s">
        <v>55</v>
      </c>
      <c r="C625" s="19" t="s">
        <v>56</v>
      </c>
      <c r="D625" s="20">
        <v>41388</v>
      </c>
      <c r="E625" s="19">
        <v>116.616</v>
      </c>
      <c r="F625" s="19" t="s">
        <v>109</v>
      </c>
      <c r="G625" s="19">
        <v>1.7</v>
      </c>
      <c r="H625" s="19">
        <v>114.916</v>
      </c>
      <c r="I625">
        <f t="shared" si="72"/>
        <v>2.0775000000000001</v>
      </c>
      <c r="J625">
        <f t="shared" si="73"/>
        <v>2.57</v>
      </c>
      <c r="K625">
        <f t="shared" si="74"/>
        <v>114.04600000000001</v>
      </c>
      <c r="L625">
        <f t="shared" si="75"/>
        <v>114.5385</v>
      </c>
      <c r="M625">
        <f t="shared" si="76"/>
        <v>0.49249999999999261</v>
      </c>
      <c r="N625">
        <f t="shared" si="77"/>
        <v>113.30725000000001</v>
      </c>
      <c r="O625">
        <f t="shared" si="78"/>
        <v>115.27724999999998</v>
      </c>
      <c r="P625" t="str">
        <f t="shared" si="79"/>
        <v/>
      </c>
    </row>
    <row r="626" spans="1:16">
      <c r="A626" s="19" t="s">
        <v>25</v>
      </c>
      <c r="B626" s="19" t="s">
        <v>55</v>
      </c>
      <c r="C626" s="19" t="s">
        <v>56</v>
      </c>
      <c r="D626" s="20">
        <v>41403</v>
      </c>
      <c r="E626" s="19">
        <v>116.616</v>
      </c>
      <c r="F626" s="19" t="s">
        <v>109</v>
      </c>
      <c r="G626" s="19">
        <v>1.8</v>
      </c>
      <c r="H626" s="19">
        <v>114.816</v>
      </c>
      <c r="I626">
        <f t="shared" si="72"/>
        <v>2.0775000000000001</v>
      </c>
      <c r="J626">
        <f t="shared" si="73"/>
        <v>2.57</v>
      </c>
      <c r="K626">
        <f t="shared" si="74"/>
        <v>114.04600000000001</v>
      </c>
      <c r="L626">
        <f t="shared" si="75"/>
        <v>114.5385</v>
      </c>
      <c r="M626">
        <f t="shared" si="76"/>
        <v>0.49249999999999261</v>
      </c>
      <c r="N626">
        <f t="shared" si="77"/>
        <v>113.30725000000001</v>
      </c>
      <c r="O626">
        <f t="shared" si="78"/>
        <v>115.27724999999998</v>
      </c>
      <c r="P626" t="str">
        <f t="shared" si="79"/>
        <v/>
      </c>
    </row>
    <row r="627" spans="1:16">
      <c r="A627" s="19" t="s">
        <v>25</v>
      </c>
      <c r="B627" s="19" t="s">
        <v>55</v>
      </c>
      <c r="C627" s="19" t="s">
        <v>56</v>
      </c>
      <c r="D627" s="20">
        <v>41435</v>
      </c>
      <c r="E627" s="19">
        <v>116.616</v>
      </c>
      <c r="F627" s="19" t="s">
        <v>109</v>
      </c>
      <c r="G627" s="19">
        <v>1.86</v>
      </c>
      <c r="H627" s="19">
        <v>114.756</v>
      </c>
      <c r="I627">
        <f t="shared" si="72"/>
        <v>2.0775000000000001</v>
      </c>
      <c r="J627">
        <f t="shared" si="73"/>
        <v>2.57</v>
      </c>
      <c r="K627">
        <f t="shared" si="74"/>
        <v>114.04600000000001</v>
      </c>
      <c r="L627">
        <f t="shared" si="75"/>
        <v>114.5385</v>
      </c>
      <c r="M627">
        <f t="shared" si="76"/>
        <v>0.49249999999999261</v>
      </c>
      <c r="N627">
        <f t="shared" si="77"/>
        <v>113.30725000000001</v>
      </c>
      <c r="O627">
        <f t="shared" si="78"/>
        <v>115.27724999999998</v>
      </c>
      <c r="P627" t="str">
        <f t="shared" si="79"/>
        <v/>
      </c>
    </row>
    <row r="628" spans="1:16">
      <c r="A628" s="19" t="s">
        <v>25</v>
      </c>
      <c r="B628" s="19" t="s">
        <v>55</v>
      </c>
      <c r="C628" s="19" t="s">
        <v>56</v>
      </c>
      <c r="D628" s="20">
        <v>41470</v>
      </c>
      <c r="E628" s="19">
        <v>116.616</v>
      </c>
      <c r="F628" s="19" t="s">
        <v>109</v>
      </c>
      <c r="G628" s="19">
        <v>2.2000000000000002</v>
      </c>
      <c r="H628" s="19">
        <v>114.416</v>
      </c>
      <c r="I628">
        <f t="shared" si="72"/>
        <v>2.0775000000000001</v>
      </c>
      <c r="J628">
        <f t="shared" si="73"/>
        <v>2.57</v>
      </c>
      <c r="K628">
        <f t="shared" si="74"/>
        <v>114.04600000000001</v>
      </c>
      <c r="L628">
        <f t="shared" si="75"/>
        <v>114.5385</v>
      </c>
      <c r="M628">
        <f t="shared" si="76"/>
        <v>0.49249999999999261</v>
      </c>
      <c r="N628">
        <f t="shared" si="77"/>
        <v>113.30725000000001</v>
      </c>
      <c r="O628">
        <f t="shared" si="78"/>
        <v>115.27724999999998</v>
      </c>
      <c r="P628" t="str">
        <f t="shared" si="79"/>
        <v/>
      </c>
    </row>
    <row r="629" spans="1:16">
      <c r="A629" s="19" t="s">
        <v>25</v>
      </c>
      <c r="B629" s="19" t="s">
        <v>55</v>
      </c>
      <c r="C629" s="19" t="s">
        <v>56</v>
      </c>
      <c r="D629" s="20">
        <v>41506</v>
      </c>
      <c r="E629" s="19">
        <v>116.616</v>
      </c>
      <c r="F629" s="19" t="s">
        <v>109</v>
      </c>
      <c r="G629" s="19">
        <v>2.21</v>
      </c>
      <c r="H629" s="19">
        <v>114.40600000000001</v>
      </c>
      <c r="I629">
        <f t="shared" si="72"/>
        <v>2.0775000000000001</v>
      </c>
      <c r="J629">
        <f t="shared" si="73"/>
        <v>2.57</v>
      </c>
      <c r="K629">
        <f t="shared" si="74"/>
        <v>114.04600000000001</v>
      </c>
      <c r="L629">
        <f t="shared" si="75"/>
        <v>114.5385</v>
      </c>
      <c r="M629">
        <f t="shared" si="76"/>
        <v>0.49249999999999261</v>
      </c>
      <c r="N629">
        <f t="shared" si="77"/>
        <v>113.30725000000001</v>
      </c>
      <c r="O629">
        <f t="shared" si="78"/>
        <v>115.27724999999998</v>
      </c>
      <c r="P629" t="str">
        <f t="shared" si="79"/>
        <v/>
      </c>
    </row>
    <row r="630" spans="1:16">
      <c r="A630" s="19" t="s">
        <v>25</v>
      </c>
      <c r="B630" s="19" t="s">
        <v>55</v>
      </c>
      <c r="C630" s="19" t="s">
        <v>56</v>
      </c>
      <c r="D630" s="20">
        <v>41535</v>
      </c>
      <c r="E630" s="19">
        <v>116.616</v>
      </c>
      <c r="F630" s="19" t="s">
        <v>109</v>
      </c>
      <c r="G630" s="19">
        <v>2.2200000000000002</v>
      </c>
      <c r="H630" s="19">
        <v>114.396</v>
      </c>
      <c r="I630">
        <f t="shared" si="72"/>
        <v>2.0775000000000001</v>
      </c>
      <c r="J630">
        <f t="shared" si="73"/>
        <v>2.57</v>
      </c>
      <c r="K630">
        <f t="shared" si="74"/>
        <v>114.04600000000001</v>
      </c>
      <c r="L630">
        <f t="shared" si="75"/>
        <v>114.5385</v>
      </c>
      <c r="M630">
        <f t="shared" si="76"/>
        <v>0.49249999999999261</v>
      </c>
      <c r="N630">
        <f t="shared" si="77"/>
        <v>113.30725000000001</v>
      </c>
      <c r="O630">
        <f t="shared" si="78"/>
        <v>115.27724999999998</v>
      </c>
      <c r="P630" t="str">
        <f t="shared" si="79"/>
        <v/>
      </c>
    </row>
    <row r="631" spans="1:16">
      <c r="A631" s="19" t="s">
        <v>25</v>
      </c>
      <c r="B631" s="19" t="s">
        <v>55</v>
      </c>
      <c r="C631" s="19" t="s">
        <v>56</v>
      </c>
      <c r="D631" s="20">
        <v>41564</v>
      </c>
      <c r="E631" s="19">
        <v>116.616</v>
      </c>
      <c r="F631" s="19" t="s">
        <v>109</v>
      </c>
      <c r="G631" s="19">
        <v>2.2000000000000002</v>
      </c>
      <c r="H631" s="19">
        <v>114.416</v>
      </c>
      <c r="I631">
        <f t="shared" si="72"/>
        <v>2.0775000000000001</v>
      </c>
      <c r="J631">
        <f t="shared" si="73"/>
        <v>2.57</v>
      </c>
      <c r="K631">
        <f t="shared" si="74"/>
        <v>114.04600000000001</v>
      </c>
      <c r="L631">
        <f t="shared" si="75"/>
        <v>114.5385</v>
      </c>
      <c r="M631">
        <f t="shared" si="76"/>
        <v>0.49249999999999261</v>
      </c>
      <c r="N631">
        <f t="shared" si="77"/>
        <v>113.30725000000001</v>
      </c>
      <c r="O631">
        <f t="shared" si="78"/>
        <v>115.27724999999998</v>
      </c>
      <c r="P631" t="str">
        <f t="shared" si="79"/>
        <v/>
      </c>
    </row>
    <row r="632" spans="1:16">
      <c r="A632" s="19" t="s">
        <v>25</v>
      </c>
      <c r="B632" s="19" t="s">
        <v>55</v>
      </c>
      <c r="C632" s="19" t="s">
        <v>56</v>
      </c>
      <c r="D632" s="20">
        <v>41589</v>
      </c>
      <c r="E632" s="19">
        <v>116.616</v>
      </c>
      <c r="F632" s="19" t="s">
        <v>109</v>
      </c>
      <c r="G632" s="19">
        <v>2.15</v>
      </c>
      <c r="H632" s="19">
        <v>114.46599999999999</v>
      </c>
      <c r="I632">
        <f t="shared" si="72"/>
        <v>2.0775000000000001</v>
      </c>
      <c r="J632">
        <f t="shared" si="73"/>
        <v>2.57</v>
      </c>
      <c r="K632">
        <f t="shared" si="74"/>
        <v>114.04600000000001</v>
      </c>
      <c r="L632">
        <f t="shared" si="75"/>
        <v>114.5385</v>
      </c>
      <c r="M632">
        <f t="shared" si="76"/>
        <v>0.49249999999999261</v>
      </c>
      <c r="N632">
        <f t="shared" si="77"/>
        <v>113.30725000000001</v>
      </c>
      <c r="O632">
        <f t="shared" si="78"/>
        <v>115.27724999999998</v>
      </c>
      <c r="P632" t="str">
        <f t="shared" si="79"/>
        <v/>
      </c>
    </row>
    <row r="633" spans="1:16">
      <c r="A633" s="19" t="s">
        <v>25</v>
      </c>
      <c r="B633" s="19" t="s">
        <v>55</v>
      </c>
      <c r="C633" s="19" t="s">
        <v>56</v>
      </c>
      <c r="D633" s="20">
        <v>41610</v>
      </c>
      <c r="E633" s="19">
        <v>116.616</v>
      </c>
      <c r="F633" s="19" t="s">
        <v>109</v>
      </c>
      <c r="G633" s="19">
        <v>2.12</v>
      </c>
      <c r="H633" s="19">
        <v>114.496</v>
      </c>
      <c r="I633">
        <f t="shared" si="72"/>
        <v>2.0775000000000001</v>
      </c>
      <c r="J633">
        <f t="shared" si="73"/>
        <v>2.57</v>
      </c>
      <c r="K633">
        <f t="shared" si="74"/>
        <v>114.04600000000001</v>
      </c>
      <c r="L633">
        <f t="shared" si="75"/>
        <v>114.5385</v>
      </c>
      <c r="M633">
        <f t="shared" si="76"/>
        <v>0.49249999999999261</v>
      </c>
      <c r="N633">
        <f t="shared" si="77"/>
        <v>113.30725000000001</v>
      </c>
      <c r="O633">
        <f t="shared" si="78"/>
        <v>115.27724999999998</v>
      </c>
      <c r="P633" t="str">
        <f t="shared" si="79"/>
        <v/>
      </c>
    </row>
    <row r="634" spans="1:16">
      <c r="A634" s="19" t="s">
        <v>25</v>
      </c>
      <c r="B634" s="19" t="s">
        <v>55</v>
      </c>
      <c r="C634" s="19" t="s">
        <v>56</v>
      </c>
      <c r="D634" s="20">
        <v>41654</v>
      </c>
      <c r="E634" s="19">
        <v>116.616</v>
      </c>
      <c r="F634" s="19" t="s">
        <v>109</v>
      </c>
      <c r="G634" s="19">
        <v>1.7</v>
      </c>
      <c r="H634" s="19">
        <v>114.916</v>
      </c>
      <c r="I634">
        <f t="shared" si="72"/>
        <v>2.0775000000000001</v>
      </c>
      <c r="J634">
        <f t="shared" si="73"/>
        <v>2.57</v>
      </c>
      <c r="K634">
        <f t="shared" si="74"/>
        <v>114.04600000000001</v>
      </c>
      <c r="L634">
        <f t="shared" si="75"/>
        <v>114.5385</v>
      </c>
      <c r="M634">
        <f t="shared" si="76"/>
        <v>0.49249999999999261</v>
      </c>
      <c r="N634">
        <f t="shared" si="77"/>
        <v>113.30725000000001</v>
      </c>
      <c r="O634">
        <f t="shared" si="78"/>
        <v>115.27724999999998</v>
      </c>
      <c r="P634" t="str">
        <f t="shared" si="79"/>
        <v/>
      </c>
    </row>
    <row r="635" spans="1:16">
      <c r="A635" s="19" t="s">
        <v>25</v>
      </c>
      <c r="B635" s="19" t="s">
        <v>55</v>
      </c>
      <c r="C635" s="19" t="s">
        <v>56</v>
      </c>
      <c r="D635" s="20">
        <v>41674</v>
      </c>
      <c r="E635" s="19">
        <v>116.616</v>
      </c>
      <c r="F635" s="19" t="s">
        <v>109</v>
      </c>
      <c r="G635" s="19">
        <v>1.43</v>
      </c>
      <c r="H635" s="19">
        <v>115.18600000000001</v>
      </c>
      <c r="I635">
        <f t="shared" si="72"/>
        <v>2.0775000000000001</v>
      </c>
      <c r="J635">
        <f t="shared" si="73"/>
        <v>2.57</v>
      </c>
      <c r="K635">
        <f t="shared" si="74"/>
        <v>114.04600000000001</v>
      </c>
      <c r="L635">
        <f t="shared" si="75"/>
        <v>114.5385</v>
      </c>
      <c r="M635">
        <f t="shared" si="76"/>
        <v>0.49249999999999261</v>
      </c>
      <c r="N635">
        <f t="shared" si="77"/>
        <v>113.30725000000001</v>
      </c>
      <c r="O635">
        <f t="shared" si="78"/>
        <v>115.27724999999998</v>
      </c>
      <c r="P635" t="str">
        <f t="shared" si="79"/>
        <v/>
      </c>
    </row>
    <row r="636" spans="1:16">
      <c r="A636" s="19" t="s">
        <v>25</v>
      </c>
      <c r="B636" s="19" t="s">
        <v>55</v>
      </c>
      <c r="C636" s="19" t="s">
        <v>56</v>
      </c>
      <c r="D636" s="20">
        <v>41730</v>
      </c>
      <c r="E636" s="19">
        <v>116.616</v>
      </c>
      <c r="F636" s="19" t="s">
        <v>109</v>
      </c>
      <c r="G636" s="19">
        <v>1.87</v>
      </c>
      <c r="H636" s="19">
        <v>114.746</v>
      </c>
      <c r="I636">
        <f t="shared" ref="I636:I699" si="80">VLOOKUP($C636,$V$1:$Z$42,2,FALSE)</f>
        <v>2.0775000000000001</v>
      </c>
      <c r="J636">
        <f t="shared" ref="J636:J699" si="81">VLOOKUP($C636,$V$1:$Z$42,3,FALSE)</f>
        <v>2.57</v>
      </c>
      <c r="K636">
        <f t="shared" ref="K636:K699" si="82">VLOOKUP($C636,$V$1:$Z$42,4,FALSE)</f>
        <v>114.04600000000001</v>
      </c>
      <c r="L636">
        <f t="shared" ref="L636:L699" si="83">VLOOKUP($C636,$V$1:$Z$42,5,FALSE)</f>
        <v>114.5385</v>
      </c>
      <c r="M636">
        <f t="shared" ref="M636:M699" si="84">L636-K636</f>
        <v>0.49249999999999261</v>
      </c>
      <c r="N636">
        <f t="shared" ref="N636:N699" si="85">K636-M636*1.5</f>
        <v>113.30725000000001</v>
      </c>
      <c r="O636">
        <f t="shared" ref="O636:O699" si="86">L636+M636*1.5</f>
        <v>115.27724999999998</v>
      </c>
      <c r="P636" t="str">
        <f t="shared" ref="P636:P699" si="87">IF(OR(H636&lt;N636,H636&gt;O636), "OUTLIER", "")</f>
        <v/>
      </c>
    </row>
    <row r="637" spans="1:16">
      <c r="A637" s="19" t="s">
        <v>25</v>
      </c>
      <c r="B637" s="19" t="s">
        <v>55</v>
      </c>
      <c r="C637" s="19" t="s">
        <v>56</v>
      </c>
      <c r="D637" s="20">
        <v>41760</v>
      </c>
      <c r="E637" s="19">
        <v>116.616</v>
      </c>
      <c r="F637" s="19" t="s">
        <v>109</v>
      </c>
      <c r="G637" s="19">
        <v>1.87</v>
      </c>
      <c r="H637" s="19">
        <v>114.746</v>
      </c>
      <c r="I637">
        <f t="shared" si="80"/>
        <v>2.0775000000000001</v>
      </c>
      <c r="J637">
        <f t="shared" si="81"/>
        <v>2.57</v>
      </c>
      <c r="K637">
        <f t="shared" si="82"/>
        <v>114.04600000000001</v>
      </c>
      <c r="L637">
        <f t="shared" si="83"/>
        <v>114.5385</v>
      </c>
      <c r="M637">
        <f t="shared" si="84"/>
        <v>0.49249999999999261</v>
      </c>
      <c r="N637">
        <f t="shared" si="85"/>
        <v>113.30725000000001</v>
      </c>
      <c r="O637">
        <f t="shared" si="86"/>
        <v>115.27724999999998</v>
      </c>
      <c r="P637" t="str">
        <f t="shared" si="87"/>
        <v/>
      </c>
    </row>
    <row r="638" spans="1:16">
      <c r="A638" s="19" t="s">
        <v>25</v>
      </c>
      <c r="B638" s="19" t="s">
        <v>55</v>
      </c>
      <c r="C638" s="19" t="s">
        <v>56</v>
      </c>
      <c r="D638" s="20">
        <v>41801</v>
      </c>
      <c r="E638" s="19">
        <v>116.616</v>
      </c>
      <c r="F638" s="19" t="s">
        <v>109</v>
      </c>
      <c r="G638" s="19">
        <v>2.0499999999999998</v>
      </c>
      <c r="H638" s="19">
        <v>114.566</v>
      </c>
      <c r="I638">
        <f t="shared" si="80"/>
        <v>2.0775000000000001</v>
      </c>
      <c r="J638">
        <f t="shared" si="81"/>
        <v>2.57</v>
      </c>
      <c r="K638">
        <f t="shared" si="82"/>
        <v>114.04600000000001</v>
      </c>
      <c r="L638">
        <f t="shared" si="83"/>
        <v>114.5385</v>
      </c>
      <c r="M638">
        <f t="shared" si="84"/>
        <v>0.49249999999999261</v>
      </c>
      <c r="N638">
        <f t="shared" si="85"/>
        <v>113.30725000000001</v>
      </c>
      <c r="O638">
        <f t="shared" si="86"/>
        <v>115.27724999999998</v>
      </c>
      <c r="P638" t="str">
        <f t="shared" si="87"/>
        <v/>
      </c>
    </row>
    <row r="639" spans="1:16">
      <c r="A639" s="19" t="s">
        <v>25</v>
      </c>
      <c r="B639" s="19" t="s">
        <v>55</v>
      </c>
      <c r="C639" s="19" t="s">
        <v>56</v>
      </c>
      <c r="D639" s="20">
        <v>41828</v>
      </c>
      <c r="E639" s="19">
        <v>116.616</v>
      </c>
      <c r="F639" s="19" t="s">
        <v>109</v>
      </c>
      <c r="G639" s="19">
        <v>2.0699999999999998</v>
      </c>
      <c r="H639" s="19">
        <v>114.54600000000001</v>
      </c>
      <c r="I639">
        <f t="shared" si="80"/>
        <v>2.0775000000000001</v>
      </c>
      <c r="J639">
        <f t="shared" si="81"/>
        <v>2.57</v>
      </c>
      <c r="K639">
        <f t="shared" si="82"/>
        <v>114.04600000000001</v>
      </c>
      <c r="L639">
        <f t="shared" si="83"/>
        <v>114.5385</v>
      </c>
      <c r="M639">
        <f t="shared" si="84"/>
        <v>0.49249999999999261</v>
      </c>
      <c r="N639">
        <f t="shared" si="85"/>
        <v>113.30725000000001</v>
      </c>
      <c r="O639">
        <f t="shared" si="86"/>
        <v>115.27724999999998</v>
      </c>
      <c r="P639" t="str">
        <f t="shared" si="87"/>
        <v/>
      </c>
    </row>
    <row r="640" spans="1:16">
      <c r="A640" s="19" t="s">
        <v>25</v>
      </c>
      <c r="B640" s="19" t="s">
        <v>55</v>
      </c>
      <c r="C640" s="19" t="s">
        <v>56</v>
      </c>
      <c r="D640" s="20">
        <v>41855</v>
      </c>
      <c r="E640" s="19">
        <v>116.616</v>
      </c>
      <c r="F640" s="19" t="s">
        <v>109</v>
      </c>
      <c r="G640" s="19">
        <v>2.1</v>
      </c>
      <c r="H640" s="19">
        <v>114.51600000000001</v>
      </c>
      <c r="I640">
        <f t="shared" si="80"/>
        <v>2.0775000000000001</v>
      </c>
      <c r="J640">
        <f t="shared" si="81"/>
        <v>2.57</v>
      </c>
      <c r="K640">
        <f t="shared" si="82"/>
        <v>114.04600000000001</v>
      </c>
      <c r="L640">
        <f t="shared" si="83"/>
        <v>114.5385</v>
      </c>
      <c r="M640">
        <f t="shared" si="84"/>
        <v>0.49249999999999261</v>
      </c>
      <c r="N640">
        <f t="shared" si="85"/>
        <v>113.30725000000001</v>
      </c>
      <c r="O640">
        <f t="shared" si="86"/>
        <v>115.27724999999998</v>
      </c>
      <c r="P640" t="str">
        <f t="shared" si="87"/>
        <v/>
      </c>
    </row>
    <row r="641" spans="1:16">
      <c r="A641" s="19" t="s">
        <v>25</v>
      </c>
      <c r="B641" s="19" t="s">
        <v>55</v>
      </c>
      <c r="C641" s="19" t="s">
        <v>56</v>
      </c>
      <c r="D641" s="20">
        <v>41890</v>
      </c>
      <c r="E641" s="19">
        <v>116.616</v>
      </c>
      <c r="F641" s="19" t="s">
        <v>109</v>
      </c>
      <c r="G641" s="19">
        <v>2.1800000000000002</v>
      </c>
      <c r="H641" s="19">
        <v>114.43600000000001</v>
      </c>
      <c r="I641">
        <f t="shared" si="80"/>
        <v>2.0775000000000001</v>
      </c>
      <c r="J641">
        <f t="shared" si="81"/>
        <v>2.57</v>
      </c>
      <c r="K641">
        <f t="shared" si="82"/>
        <v>114.04600000000001</v>
      </c>
      <c r="L641">
        <f t="shared" si="83"/>
        <v>114.5385</v>
      </c>
      <c r="M641">
        <f t="shared" si="84"/>
        <v>0.49249999999999261</v>
      </c>
      <c r="N641">
        <f t="shared" si="85"/>
        <v>113.30725000000001</v>
      </c>
      <c r="O641">
        <f t="shared" si="86"/>
        <v>115.27724999999998</v>
      </c>
      <c r="P641" t="str">
        <f t="shared" si="87"/>
        <v/>
      </c>
    </row>
    <row r="642" spans="1:16">
      <c r="A642" s="19" t="s">
        <v>25</v>
      </c>
      <c r="B642" s="19" t="s">
        <v>55</v>
      </c>
      <c r="C642" s="19" t="s">
        <v>56</v>
      </c>
      <c r="D642" s="20">
        <v>41918</v>
      </c>
      <c r="E642" s="19">
        <v>116.616</v>
      </c>
      <c r="F642" s="19" t="s">
        <v>109</v>
      </c>
      <c r="G642" s="19">
        <v>2.2000000000000002</v>
      </c>
      <c r="H642" s="19">
        <v>114.416</v>
      </c>
      <c r="I642">
        <f t="shared" si="80"/>
        <v>2.0775000000000001</v>
      </c>
      <c r="J642">
        <f t="shared" si="81"/>
        <v>2.57</v>
      </c>
      <c r="K642">
        <f t="shared" si="82"/>
        <v>114.04600000000001</v>
      </c>
      <c r="L642">
        <f t="shared" si="83"/>
        <v>114.5385</v>
      </c>
      <c r="M642">
        <f t="shared" si="84"/>
        <v>0.49249999999999261</v>
      </c>
      <c r="N642">
        <f t="shared" si="85"/>
        <v>113.30725000000001</v>
      </c>
      <c r="O642">
        <f t="shared" si="86"/>
        <v>115.27724999999998</v>
      </c>
      <c r="P642" t="str">
        <f t="shared" si="87"/>
        <v/>
      </c>
    </row>
    <row r="643" spans="1:16">
      <c r="A643" s="19" t="s">
        <v>25</v>
      </c>
      <c r="B643" s="19" t="s">
        <v>55</v>
      </c>
      <c r="C643" s="19" t="s">
        <v>56</v>
      </c>
      <c r="D643" s="20">
        <v>41963</v>
      </c>
      <c r="E643" s="19">
        <v>116.616</v>
      </c>
      <c r="F643" s="19" t="s">
        <v>109</v>
      </c>
      <c r="G643" s="19">
        <v>1.6</v>
      </c>
      <c r="H643" s="19">
        <v>115.01600000000001</v>
      </c>
      <c r="I643">
        <f t="shared" si="80"/>
        <v>2.0775000000000001</v>
      </c>
      <c r="J643">
        <f t="shared" si="81"/>
        <v>2.57</v>
      </c>
      <c r="K643">
        <f t="shared" si="82"/>
        <v>114.04600000000001</v>
      </c>
      <c r="L643">
        <f t="shared" si="83"/>
        <v>114.5385</v>
      </c>
      <c r="M643">
        <f t="shared" si="84"/>
        <v>0.49249999999999261</v>
      </c>
      <c r="N643">
        <f t="shared" si="85"/>
        <v>113.30725000000001</v>
      </c>
      <c r="O643">
        <f t="shared" si="86"/>
        <v>115.27724999999998</v>
      </c>
      <c r="P643" t="str">
        <f t="shared" si="87"/>
        <v/>
      </c>
    </row>
    <row r="644" spans="1:16">
      <c r="A644" s="19" t="s">
        <v>25</v>
      </c>
      <c r="B644" s="19" t="s">
        <v>55</v>
      </c>
      <c r="C644" s="19" t="s">
        <v>56</v>
      </c>
      <c r="D644" s="20">
        <v>41984</v>
      </c>
      <c r="E644" s="19">
        <v>116.616</v>
      </c>
      <c r="F644" s="19" t="s">
        <v>109</v>
      </c>
      <c r="G644" s="19">
        <v>1.6</v>
      </c>
      <c r="H644" s="19">
        <v>115.01600000000001</v>
      </c>
      <c r="I644">
        <f t="shared" si="80"/>
        <v>2.0775000000000001</v>
      </c>
      <c r="J644">
        <f t="shared" si="81"/>
        <v>2.57</v>
      </c>
      <c r="K644">
        <f t="shared" si="82"/>
        <v>114.04600000000001</v>
      </c>
      <c r="L644">
        <f t="shared" si="83"/>
        <v>114.5385</v>
      </c>
      <c r="M644">
        <f t="shared" si="84"/>
        <v>0.49249999999999261</v>
      </c>
      <c r="N644">
        <f t="shared" si="85"/>
        <v>113.30725000000001</v>
      </c>
      <c r="O644">
        <f t="shared" si="86"/>
        <v>115.27724999999998</v>
      </c>
      <c r="P644" t="str">
        <f t="shared" si="87"/>
        <v/>
      </c>
    </row>
    <row r="645" spans="1:16">
      <c r="A645" s="19" t="s">
        <v>25</v>
      </c>
      <c r="B645" s="19" t="s">
        <v>55</v>
      </c>
      <c r="C645" s="19" t="s">
        <v>56</v>
      </c>
      <c r="D645" s="20">
        <v>42031</v>
      </c>
      <c r="E645" s="19">
        <v>116.616</v>
      </c>
      <c r="F645" s="19" t="s">
        <v>109</v>
      </c>
      <c r="G645" s="19">
        <v>1.8</v>
      </c>
      <c r="H645" s="19">
        <v>114.816</v>
      </c>
      <c r="I645">
        <f t="shared" si="80"/>
        <v>2.0775000000000001</v>
      </c>
      <c r="J645">
        <f t="shared" si="81"/>
        <v>2.57</v>
      </c>
      <c r="K645">
        <f t="shared" si="82"/>
        <v>114.04600000000001</v>
      </c>
      <c r="L645">
        <f t="shared" si="83"/>
        <v>114.5385</v>
      </c>
      <c r="M645">
        <f t="shared" si="84"/>
        <v>0.49249999999999261</v>
      </c>
      <c r="N645">
        <f t="shared" si="85"/>
        <v>113.30725000000001</v>
      </c>
      <c r="O645">
        <f t="shared" si="86"/>
        <v>115.27724999999998</v>
      </c>
      <c r="P645" t="str">
        <f t="shared" si="87"/>
        <v/>
      </c>
    </row>
    <row r="646" spans="1:16">
      <c r="A646" s="19" t="s">
        <v>25</v>
      </c>
      <c r="B646" s="19" t="s">
        <v>55</v>
      </c>
      <c r="C646" s="19" t="s">
        <v>56</v>
      </c>
      <c r="D646" s="20">
        <v>42055</v>
      </c>
      <c r="E646" s="19">
        <v>116.616</v>
      </c>
      <c r="F646" s="19" t="s">
        <v>109</v>
      </c>
      <c r="G646" s="19">
        <v>1.81</v>
      </c>
      <c r="H646" s="19">
        <v>114.806</v>
      </c>
      <c r="I646">
        <f t="shared" si="80"/>
        <v>2.0775000000000001</v>
      </c>
      <c r="J646">
        <f t="shared" si="81"/>
        <v>2.57</v>
      </c>
      <c r="K646">
        <f t="shared" si="82"/>
        <v>114.04600000000001</v>
      </c>
      <c r="L646">
        <f t="shared" si="83"/>
        <v>114.5385</v>
      </c>
      <c r="M646">
        <f t="shared" si="84"/>
        <v>0.49249999999999261</v>
      </c>
      <c r="N646">
        <f t="shared" si="85"/>
        <v>113.30725000000001</v>
      </c>
      <c r="O646">
        <f t="shared" si="86"/>
        <v>115.27724999999998</v>
      </c>
      <c r="P646" t="str">
        <f t="shared" si="87"/>
        <v/>
      </c>
    </row>
    <row r="647" spans="1:16">
      <c r="A647" s="19" t="s">
        <v>25</v>
      </c>
      <c r="B647" s="19" t="s">
        <v>55</v>
      </c>
      <c r="C647" s="19" t="s">
        <v>56</v>
      </c>
      <c r="D647" s="20">
        <v>42086</v>
      </c>
      <c r="E647" s="19">
        <v>116.616</v>
      </c>
      <c r="F647" s="19" t="s">
        <v>109</v>
      </c>
      <c r="G647" s="19">
        <v>1.9</v>
      </c>
      <c r="H647" s="19">
        <v>114.71599999999999</v>
      </c>
      <c r="I647">
        <f t="shared" si="80"/>
        <v>2.0775000000000001</v>
      </c>
      <c r="J647">
        <f t="shared" si="81"/>
        <v>2.57</v>
      </c>
      <c r="K647">
        <f t="shared" si="82"/>
        <v>114.04600000000001</v>
      </c>
      <c r="L647">
        <f t="shared" si="83"/>
        <v>114.5385</v>
      </c>
      <c r="M647">
        <f t="shared" si="84"/>
        <v>0.49249999999999261</v>
      </c>
      <c r="N647">
        <f t="shared" si="85"/>
        <v>113.30725000000001</v>
      </c>
      <c r="O647">
        <f t="shared" si="86"/>
        <v>115.27724999999998</v>
      </c>
      <c r="P647" t="str">
        <f t="shared" si="87"/>
        <v/>
      </c>
    </row>
    <row r="648" spans="1:16">
      <c r="A648" s="19" t="s">
        <v>25</v>
      </c>
      <c r="B648" s="19" t="s">
        <v>55</v>
      </c>
      <c r="C648" s="19" t="s">
        <v>56</v>
      </c>
      <c r="D648" s="20">
        <v>42116</v>
      </c>
      <c r="E648" s="19">
        <v>116.616</v>
      </c>
      <c r="F648" s="19" t="s">
        <v>109</v>
      </c>
      <c r="G648" s="19">
        <v>2</v>
      </c>
      <c r="H648" s="19">
        <v>114.616</v>
      </c>
      <c r="I648">
        <f t="shared" si="80"/>
        <v>2.0775000000000001</v>
      </c>
      <c r="J648">
        <f t="shared" si="81"/>
        <v>2.57</v>
      </c>
      <c r="K648">
        <f t="shared" si="82"/>
        <v>114.04600000000001</v>
      </c>
      <c r="L648">
        <f t="shared" si="83"/>
        <v>114.5385</v>
      </c>
      <c r="M648">
        <f t="shared" si="84"/>
        <v>0.49249999999999261</v>
      </c>
      <c r="N648">
        <f t="shared" si="85"/>
        <v>113.30725000000001</v>
      </c>
      <c r="O648">
        <f t="shared" si="86"/>
        <v>115.27724999999998</v>
      </c>
      <c r="P648" t="str">
        <f t="shared" si="87"/>
        <v/>
      </c>
    </row>
    <row r="649" spans="1:16">
      <c r="A649" s="19" t="s">
        <v>25</v>
      </c>
      <c r="B649" s="19" t="s">
        <v>55</v>
      </c>
      <c r="C649" s="19" t="s">
        <v>56</v>
      </c>
      <c r="D649" s="20">
        <v>42152</v>
      </c>
      <c r="E649" s="19">
        <v>116.616</v>
      </c>
      <c r="F649" s="19" t="s">
        <v>109</v>
      </c>
      <c r="G649" s="19">
        <v>2.06</v>
      </c>
      <c r="H649" s="19">
        <v>114.556</v>
      </c>
      <c r="I649">
        <f t="shared" si="80"/>
        <v>2.0775000000000001</v>
      </c>
      <c r="J649">
        <f t="shared" si="81"/>
        <v>2.57</v>
      </c>
      <c r="K649">
        <f t="shared" si="82"/>
        <v>114.04600000000001</v>
      </c>
      <c r="L649">
        <f t="shared" si="83"/>
        <v>114.5385</v>
      </c>
      <c r="M649">
        <f t="shared" si="84"/>
        <v>0.49249999999999261</v>
      </c>
      <c r="N649">
        <f t="shared" si="85"/>
        <v>113.30725000000001</v>
      </c>
      <c r="O649">
        <f t="shared" si="86"/>
        <v>115.27724999999998</v>
      </c>
      <c r="P649" t="str">
        <f t="shared" si="87"/>
        <v/>
      </c>
    </row>
    <row r="650" spans="1:16">
      <c r="A650" s="19" t="s">
        <v>25</v>
      </c>
      <c r="B650" s="19" t="s">
        <v>55</v>
      </c>
      <c r="C650" s="19" t="s">
        <v>56</v>
      </c>
      <c r="D650" s="20">
        <v>42184</v>
      </c>
      <c r="E650" s="19">
        <v>116.616</v>
      </c>
      <c r="F650" s="19" t="s">
        <v>109</v>
      </c>
      <c r="G650" s="19">
        <v>2.13</v>
      </c>
      <c r="H650" s="19">
        <v>114.486</v>
      </c>
      <c r="I650">
        <f t="shared" si="80"/>
        <v>2.0775000000000001</v>
      </c>
      <c r="J650">
        <f t="shared" si="81"/>
        <v>2.57</v>
      </c>
      <c r="K650">
        <f t="shared" si="82"/>
        <v>114.04600000000001</v>
      </c>
      <c r="L650">
        <f t="shared" si="83"/>
        <v>114.5385</v>
      </c>
      <c r="M650">
        <f t="shared" si="84"/>
        <v>0.49249999999999261</v>
      </c>
      <c r="N650">
        <f t="shared" si="85"/>
        <v>113.30725000000001</v>
      </c>
      <c r="O650">
        <f t="shared" si="86"/>
        <v>115.27724999999998</v>
      </c>
      <c r="P650" t="str">
        <f t="shared" si="87"/>
        <v/>
      </c>
    </row>
    <row r="651" spans="1:16">
      <c r="A651" s="19" t="s">
        <v>25</v>
      </c>
      <c r="B651" s="19" t="s">
        <v>55</v>
      </c>
      <c r="C651" s="19" t="s">
        <v>56</v>
      </c>
      <c r="D651" s="20">
        <v>42205</v>
      </c>
      <c r="E651" s="19">
        <v>116.616</v>
      </c>
      <c r="F651" s="19" t="s">
        <v>109</v>
      </c>
      <c r="G651" s="19">
        <v>2.23</v>
      </c>
      <c r="H651" s="19">
        <v>114.386</v>
      </c>
      <c r="I651">
        <f t="shared" si="80"/>
        <v>2.0775000000000001</v>
      </c>
      <c r="J651">
        <f t="shared" si="81"/>
        <v>2.57</v>
      </c>
      <c r="K651">
        <f t="shared" si="82"/>
        <v>114.04600000000001</v>
      </c>
      <c r="L651">
        <f t="shared" si="83"/>
        <v>114.5385</v>
      </c>
      <c r="M651">
        <f t="shared" si="84"/>
        <v>0.49249999999999261</v>
      </c>
      <c r="N651">
        <f t="shared" si="85"/>
        <v>113.30725000000001</v>
      </c>
      <c r="O651">
        <f t="shared" si="86"/>
        <v>115.27724999999998</v>
      </c>
      <c r="P651" t="str">
        <f t="shared" si="87"/>
        <v/>
      </c>
    </row>
    <row r="652" spans="1:16">
      <c r="A652" s="19" t="s">
        <v>25</v>
      </c>
      <c r="B652" s="19" t="s">
        <v>55</v>
      </c>
      <c r="C652" s="19" t="s">
        <v>56</v>
      </c>
      <c r="D652" s="20">
        <v>42236</v>
      </c>
      <c r="E652" s="19">
        <v>116.616</v>
      </c>
      <c r="F652" s="19" t="s">
        <v>109</v>
      </c>
      <c r="G652" s="19">
        <v>2.27</v>
      </c>
      <c r="H652" s="19">
        <v>114.346</v>
      </c>
      <c r="I652">
        <f t="shared" si="80"/>
        <v>2.0775000000000001</v>
      </c>
      <c r="J652">
        <f t="shared" si="81"/>
        <v>2.57</v>
      </c>
      <c r="K652">
        <f t="shared" si="82"/>
        <v>114.04600000000001</v>
      </c>
      <c r="L652">
        <f t="shared" si="83"/>
        <v>114.5385</v>
      </c>
      <c r="M652">
        <f t="shared" si="84"/>
        <v>0.49249999999999261</v>
      </c>
      <c r="N652">
        <f t="shared" si="85"/>
        <v>113.30725000000001</v>
      </c>
      <c r="O652">
        <f t="shared" si="86"/>
        <v>115.27724999999998</v>
      </c>
      <c r="P652" t="str">
        <f t="shared" si="87"/>
        <v/>
      </c>
    </row>
    <row r="653" spans="1:16">
      <c r="A653" s="19" t="s">
        <v>25</v>
      </c>
      <c r="B653" s="19" t="s">
        <v>55</v>
      </c>
      <c r="C653" s="19" t="s">
        <v>56</v>
      </c>
      <c r="D653" s="20">
        <v>42268</v>
      </c>
      <c r="E653" s="19">
        <v>116.616</v>
      </c>
      <c r="F653" s="19" t="s">
        <v>109</v>
      </c>
      <c r="G653" s="19">
        <v>2.29</v>
      </c>
      <c r="H653" s="19">
        <v>114.32599999999999</v>
      </c>
      <c r="I653">
        <f t="shared" si="80"/>
        <v>2.0775000000000001</v>
      </c>
      <c r="J653">
        <f t="shared" si="81"/>
        <v>2.57</v>
      </c>
      <c r="K653">
        <f t="shared" si="82"/>
        <v>114.04600000000001</v>
      </c>
      <c r="L653">
        <f t="shared" si="83"/>
        <v>114.5385</v>
      </c>
      <c r="M653">
        <f t="shared" si="84"/>
        <v>0.49249999999999261</v>
      </c>
      <c r="N653">
        <f t="shared" si="85"/>
        <v>113.30725000000001</v>
      </c>
      <c r="O653">
        <f t="shared" si="86"/>
        <v>115.27724999999998</v>
      </c>
      <c r="P653" t="str">
        <f t="shared" si="87"/>
        <v/>
      </c>
    </row>
    <row r="654" spans="1:16">
      <c r="A654" s="19" t="s">
        <v>25</v>
      </c>
      <c r="B654" s="19" t="s">
        <v>55</v>
      </c>
      <c r="C654" s="19" t="s">
        <v>56</v>
      </c>
      <c r="D654" s="20">
        <v>42297</v>
      </c>
      <c r="E654" s="19">
        <v>116.616</v>
      </c>
      <c r="F654" s="19" t="s">
        <v>109</v>
      </c>
      <c r="G654" s="19">
        <v>2.2599999999999998</v>
      </c>
      <c r="H654" s="19">
        <v>114.35599999999999</v>
      </c>
      <c r="I654">
        <f t="shared" si="80"/>
        <v>2.0775000000000001</v>
      </c>
      <c r="J654">
        <f t="shared" si="81"/>
        <v>2.57</v>
      </c>
      <c r="K654">
        <f t="shared" si="82"/>
        <v>114.04600000000001</v>
      </c>
      <c r="L654">
        <f t="shared" si="83"/>
        <v>114.5385</v>
      </c>
      <c r="M654">
        <f t="shared" si="84"/>
        <v>0.49249999999999261</v>
      </c>
      <c r="N654">
        <f t="shared" si="85"/>
        <v>113.30725000000001</v>
      </c>
      <c r="O654">
        <f t="shared" si="86"/>
        <v>115.27724999999998</v>
      </c>
      <c r="P654" t="str">
        <f t="shared" si="87"/>
        <v/>
      </c>
    </row>
    <row r="655" spans="1:16">
      <c r="A655" s="19" t="s">
        <v>25</v>
      </c>
      <c r="B655" s="19" t="s">
        <v>55</v>
      </c>
      <c r="C655" s="19" t="s">
        <v>56</v>
      </c>
      <c r="D655" s="20">
        <v>42334</v>
      </c>
      <c r="E655" s="19">
        <v>116.616</v>
      </c>
      <c r="F655" s="19" t="s">
        <v>109</v>
      </c>
      <c r="G655" s="19">
        <v>2.5</v>
      </c>
      <c r="H655" s="19">
        <v>114.116</v>
      </c>
      <c r="I655">
        <f t="shared" si="80"/>
        <v>2.0775000000000001</v>
      </c>
      <c r="J655">
        <f t="shared" si="81"/>
        <v>2.57</v>
      </c>
      <c r="K655">
        <f t="shared" si="82"/>
        <v>114.04600000000001</v>
      </c>
      <c r="L655">
        <f t="shared" si="83"/>
        <v>114.5385</v>
      </c>
      <c r="M655">
        <f t="shared" si="84"/>
        <v>0.49249999999999261</v>
      </c>
      <c r="N655">
        <f t="shared" si="85"/>
        <v>113.30725000000001</v>
      </c>
      <c r="O655">
        <f t="shared" si="86"/>
        <v>115.27724999999998</v>
      </c>
      <c r="P655" t="str">
        <f t="shared" si="87"/>
        <v/>
      </c>
    </row>
    <row r="656" spans="1:16">
      <c r="A656" s="19" t="s">
        <v>25</v>
      </c>
      <c r="B656" s="19" t="s">
        <v>55</v>
      </c>
      <c r="C656" s="19" t="s">
        <v>56</v>
      </c>
      <c r="D656" s="20">
        <v>42352</v>
      </c>
      <c r="E656" s="19">
        <v>116.616</v>
      </c>
      <c r="F656" s="19" t="s">
        <v>109</v>
      </c>
      <c r="G656" s="19">
        <v>2.44</v>
      </c>
      <c r="H656" s="19">
        <v>114.176</v>
      </c>
      <c r="I656">
        <f t="shared" si="80"/>
        <v>2.0775000000000001</v>
      </c>
      <c r="J656">
        <f t="shared" si="81"/>
        <v>2.57</v>
      </c>
      <c r="K656">
        <f t="shared" si="82"/>
        <v>114.04600000000001</v>
      </c>
      <c r="L656">
        <f t="shared" si="83"/>
        <v>114.5385</v>
      </c>
      <c r="M656">
        <f t="shared" si="84"/>
        <v>0.49249999999999261</v>
      </c>
      <c r="N656">
        <f t="shared" si="85"/>
        <v>113.30725000000001</v>
      </c>
      <c r="O656">
        <f t="shared" si="86"/>
        <v>115.27724999999998</v>
      </c>
      <c r="P656" t="str">
        <f t="shared" si="87"/>
        <v/>
      </c>
    </row>
    <row r="657" spans="1:16">
      <c r="A657" s="19" t="s">
        <v>25</v>
      </c>
      <c r="B657" s="19" t="s">
        <v>55</v>
      </c>
      <c r="C657" s="19" t="s">
        <v>56</v>
      </c>
      <c r="D657" s="20">
        <v>42395</v>
      </c>
      <c r="E657" s="19">
        <v>116.616</v>
      </c>
      <c r="F657" s="19" t="s">
        <v>109</v>
      </c>
      <c r="G657" s="19">
        <v>2.38</v>
      </c>
      <c r="H657" s="19">
        <v>114.236</v>
      </c>
      <c r="I657">
        <f t="shared" si="80"/>
        <v>2.0775000000000001</v>
      </c>
      <c r="J657">
        <f t="shared" si="81"/>
        <v>2.57</v>
      </c>
      <c r="K657">
        <f t="shared" si="82"/>
        <v>114.04600000000001</v>
      </c>
      <c r="L657">
        <f t="shared" si="83"/>
        <v>114.5385</v>
      </c>
      <c r="M657">
        <f t="shared" si="84"/>
        <v>0.49249999999999261</v>
      </c>
      <c r="N657">
        <f t="shared" si="85"/>
        <v>113.30725000000001</v>
      </c>
      <c r="O657">
        <f t="shared" si="86"/>
        <v>115.27724999999998</v>
      </c>
      <c r="P657" t="str">
        <f t="shared" si="87"/>
        <v/>
      </c>
    </row>
    <row r="658" spans="1:16">
      <c r="A658" s="19" t="s">
        <v>25</v>
      </c>
      <c r="B658" s="19" t="s">
        <v>55</v>
      </c>
      <c r="C658" s="19" t="s">
        <v>56</v>
      </c>
      <c r="D658" s="20">
        <v>42417</v>
      </c>
      <c r="E658" s="19">
        <v>116.616</v>
      </c>
      <c r="F658" s="19" t="s">
        <v>109</v>
      </c>
      <c r="G658" s="19">
        <v>2.2999999999999998</v>
      </c>
      <c r="H658" s="19">
        <v>114.316</v>
      </c>
      <c r="I658">
        <f t="shared" si="80"/>
        <v>2.0775000000000001</v>
      </c>
      <c r="J658">
        <f t="shared" si="81"/>
        <v>2.57</v>
      </c>
      <c r="K658">
        <f t="shared" si="82"/>
        <v>114.04600000000001</v>
      </c>
      <c r="L658">
        <f t="shared" si="83"/>
        <v>114.5385</v>
      </c>
      <c r="M658">
        <f t="shared" si="84"/>
        <v>0.49249999999999261</v>
      </c>
      <c r="N658">
        <f t="shared" si="85"/>
        <v>113.30725000000001</v>
      </c>
      <c r="O658">
        <f t="shared" si="86"/>
        <v>115.27724999999998</v>
      </c>
      <c r="P658" t="str">
        <f t="shared" si="87"/>
        <v/>
      </c>
    </row>
    <row r="659" spans="1:16">
      <c r="A659" s="19" t="s">
        <v>25</v>
      </c>
      <c r="B659" s="19" t="s">
        <v>55</v>
      </c>
      <c r="C659" s="19" t="s">
        <v>56</v>
      </c>
      <c r="D659" s="20">
        <v>42451</v>
      </c>
      <c r="E659" s="19">
        <v>116.616</v>
      </c>
      <c r="F659" s="19" t="s">
        <v>109</v>
      </c>
      <c r="G659" s="19">
        <v>2.23</v>
      </c>
      <c r="H659" s="19">
        <v>114.386</v>
      </c>
      <c r="I659">
        <f t="shared" si="80"/>
        <v>2.0775000000000001</v>
      </c>
      <c r="J659">
        <f t="shared" si="81"/>
        <v>2.57</v>
      </c>
      <c r="K659">
        <f t="shared" si="82"/>
        <v>114.04600000000001</v>
      </c>
      <c r="L659">
        <f t="shared" si="83"/>
        <v>114.5385</v>
      </c>
      <c r="M659">
        <f t="shared" si="84"/>
        <v>0.49249999999999261</v>
      </c>
      <c r="N659">
        <f t="shared" si="85"/>
        <v>113.30725000000001</v>
      </c>
      <c r="O659">
        <f t="shared" si="86"/>
        <v>115.27724999999998</v>
      </c>
      <c r="P659" t="str">
        <f t="shared" si="87"/>
        <v/>
      </c>
    </row>
    <row r="660" spans="1:16">
      <c r="A660" s="19" t="s">
        <v>25</v>
      </c>
      <c r="B660" s="19" t="s">
        <v>55</v>
      </c>
      <c r="C660" s="19" t="s">
        <v>56</v>
      </c>
      <c r="D660" s="20">
        <v>42475</v>
      </c>
      <c r="E660" s="19">
        <v>116.616</v>
      </c>
      <c r="F660" s="19" t="s">
        <v>109</v>
      </c>
      <c r="G660" s="19">
        <v>2.31</v>
      </c>
      <c r="H660" s="19">
        <v>114.306</v>
      </c>
      <c r="I660">
        <f t="shared" si="80"/>
        <v>2.0775000000000001</v>
      </c>
      <c r="J660">
        <f t="shared" si="81"/>
        <v>2.57</v>
      </c>
      <c r="K660">
        <f t="shared" si="82"/>
        <v>114.04600000000001</v>
      </c>
      <c r="L660">
        <f t="shared" si="83"/>
        <v>114.5385</v>
      </c>
      <c r="M660">
        <f t="shared" si="84"/>
        <v>0.49249999999999261</v>
      </c>
      <c r="N660">
        <f t="shared" si="85"/>
        <v>113.30725000000001</v>
      </c>
      <c r="O660">
        <f t="shared" si="86"/>
        <v>115.27724999999998</v>
      </c>
      <c r="P660" t="str">
        <f t="shared" si="87"/>
        <v/>
      </c>
    </row>
    <row r="661" spans="1:16">
      <c r="A661" s="19" t="s">
        <v>25</v>
      </c>
      <c r="B661" s="19" t="s">
        <v>55</v>
      </c>
      <c r="C661" s="19" t="s">
        <v>56</v>
      </c>
      <c r="D661" s="20">
        <v>42515</v>
      </c>
      <c r="E661" s="19">
        <v>116.616</v>
      </c>
      <c r="F661" s="19" t="s">
        <v>109</v>
      </c>
      <c r="G661" s="19">
        <v>2.37</v>
      </c>
      <c r="H661" s="19">
        <v>114.246</v>
      </c>
      <c r="I661">
        <f t="shared" si="80"/>
        <v>2.0775000000000001</v>
      </c>
      <c r="J661">
        <f t="shared" si="81"/>
        <v>2.57</v>
      </c>
      <c r="K661">
        <f t="shared" si="82"/>
        <v>114.04600000000001</v>
      </c>
      <c r="L661">
        <f t="shared" si="83"/>
        <v>114.5385</v>
      </c>
      <c r="M661">
        <f t="shared" si="84"/>
        <v>0.49249999999999261</v>
      </c>
      <c r="N661">
        <f t="shared" si="85"/>
        <v>113.30725000000001</v>
      </c>
      <c r="O661">
        <f t="shared" si="86"/>
        <v>115.27724999999998</v>
      </c>
      <c r="P661" t="str">
        <f t="shared" si="87"/>
        <v/>
      </c>
    </row>
    <row r="662" spans="1:16">
      <c r="A662" s="19" t="s">
        <v>25</v>
      </c>
      <c r="B662" s="19" t="s">
        <v>55</v>
      </c>
      <c r="C662" s="19" t="s">
        <v>56</v>
      </c>
      <c r="D662" s="20">
        <v>42543</v>
      </c>
      <c r="E662" s="19">
        <v>116.616</v>
      </c>
      <c r="F662" s="19" t="s">
        <v>109</v>
      </c>
      <c r="G662" s="19">
        <v>2.4</v>
      </c>
      <c r="H662" s="19">
        <v>114.21599999999999</v>
      </c>
      <c r="I662">
        <f t="shared" si="80"/>
        <v>2.0775000000000001</v>
      </c>
      <c r="J662">
        <f t="shared" si="81"/>
        <v>2.57</v>
      </c>
      <c r="K662">
        <f t="shared" si="82"/>
        <v>114.04600000000001</v>
      </c>
      <c r="L662">
        <f t="shared" si="83"/>
        <v>114.5385</v>
      </c>
      <c r="M662">
        <f t="shared" si="84"/>
        <v>0.49249999999999261</v>
      </c>
      <c r="N662">
        <f t="shared" si="85"/>
        <v>113.30725000000001</v>
      </c>
      <c r="O662">
        <f t="shared" si="86"/>
        <v>115.27724999999998</v>
      </c>
      <c r="P662" t="str">
        <f t="shared" si="87"/>
        <v/>
      </c>
    </row>
    <row r="663" spans="1:16">
      <c r="A663" s="19" t="s">
        <v>25</v>
      </c>
      <c r="B663" s="19" t="s">
        <v>55</v>
      </c>
      <c r="C663" s="19" t="s">
        <v>56</v>
      </c>
      <c r="D663" s="20">
        <v>42572</v>
      </c>
      <c r="E663" s="19">
        <v>116.616</v>
      </c>
      <c r="F663" s="19" t="s">
        <v>109</v>
      </c>
      <c r="G663" s="19">
        <v>2.5</v>
      </c>
      <c r="H663" s="19">
        <v>114.116</v>
      </c>
      <c r="I663">
        <f t="shared" si="80"/>
        <v>2.0775000000000001</v>
      </c>
      <c r="J663">
        <f t="shared" si="81"/>
        <v>2.57</v>
      </c>
      <c r="K663">
        <f t="shared" si="82"/>
        <v>114.04600000000001</v>
      </c>
      <c r="L663">
        <f t="shared" si="83"/>
        <v>114.5385</v>
      </c>
      <c r="M663">
        <f t="shared" si="84"/>
        <v>0.49249999999999261</v>
      </c>
      <c r="N663">
        <f t="shared" si="85"/>
        <v>113.30725000000001</v>
      </c>
      <c r="O663">
        <f t="shared" si="86"/>
        <v>115.27724999999998</v>
      </c>
      <c r="P663" t="str">
        <f t="shared" si="87"/>
        <v/>
      </c>
    </row>
    <row r="664" spans="1:16">
      <c r="A664" s="19" t="s">
        <v>25</v>
      </c>
      <c r="B664" s="19" t="s">
        <v>55</v>
      </c>
      <c r="C664" s="19" t="s">
        <v>56</v>
      </c>
      <c r="D664" s="20">
        <v>42592</v>
      </c>
      <c r="E664" s="19">
        <v>116.616</v>
      </c>
      <c r="F664" s="19" t="s">
        <v>109</v>
      </c>
      <c r="G664" s="19">
        <v>2.54</v>
      </c>
      <c r="H664" s="19">
        <v>114.07599999999999</v>
      </c>
      <c r="I664">
        <f t="shared" si="80"/>
        <v>2.0775000000000001</v>
      </c>
      <c r="J664">
        <f t="shared" si="81"/>
        <v>2.57</v>
      </c>
      <c r="K664">
        <f t="shared" si="82"/>
        <v>114.04600000000001</v>
      </c>
      <c r="L664">
        <f t="shared" si="83"/>
        <v>114.5385</v>
      </c>
      <c r="M664">
        <f t="shared" si="84"/>
        <v>0.49249999999999261</v>
      </c>
      <c r="N664">
        <f t="shared" si="85"/>
        <v>113.30725000000001</v>
      </c>
      <c r="O664">
        <f t="shared" si="86"/>
        <v>115.27724999999998</v>
      </c>
      <c r="P664" t="str">
        <f t="shared" si="87"/>
        <v/>
      </c>
    </row>
    <row r="665" spans="1:16">
      <c r="A665" s="19" t="s">
        <v>25</v>
      </c>
      <c r="B665" s="19" t="s">
        <v>55</v>
      </c>
      <c r="C665" s="19" t="s">
        <v>56</v>
      </c>
      <c r="D665" s="20">
        <v>42628</v>
      </c>
      <c r="E665" s="19">
        <v>116.616</v>
      </c>
      <c r="F665" s="19" t="s">
        <v>109</v>
      </c>
      <c r="G665" s="19">
        <v>2.5499999999999998</v>
      </c>
      <c r="H665" s="19">
        <v>114.066</v>
      </c>
      <c r="I665">
        <f t="shared" si="80"/>
        <v>2.0775000000000001</v>
      </c>
      <c r="J665">
        <f t="shared" si="81"/>
        <v>2.57</v>
      </c>
      <c r="K665">
        <f t="shared" si="82"/>
        <v>114.04600000000001</v>
      </c>
      <c r="L665">
        <f t="shared" si="83"/>
        <v>114.5385</v>
      </c>
      <c r="M665">
        <f t="shared" si="84"/>
        <v>0.49249999999999261</v>
      </c>
      <c r="N665">
        <f t="shared" si="85"/>
        <v>113.30725000000001</v>
      </c>
      <c r="O665">
        <f t="shared" si="86"/>
        <v>115.27724999999998</v>
      </c>
      <c r="P665" t="str">
        <f t="shared" si="87"/>
        <v/>
      </c>
    </row>
    <row r="666" spans="1:16">
      <c r="A666" s="19" t="s">
        <v>25</v>
      </c>
      <c r="B666" s="19" t="s">
        <v>55</v>
      </c>
      <c r="C666" s="19" t="s">
        <v>56</v>
      </c>
      <c r="D666" s="20">
        <v>42656</v>
      </c>
      <c r="E666" s="19">
        <v>116.616</v>
      </c>
      <c r="F666" s="19" t="s">
        <v>109</v>
      </c>
      <c r="G666" s="19">
        <v>2.57</v>
      </c>
      <c r="H666" s="19">
        <v>114.04600000000001</v>
      </c>
      <c r="I666">
        <f t="shared" si="80"/>
        <v>2.0775000000000001</v>
      </c>
      <c r="J666">
        <f t="shared" si="81"/>
        <v>2.57</v>
      </c>
      <c r="K666">
        <f t="shared" si="82"/>
        <v>114.04600000000001</v>
      </c>
      <c r="L666">
        <f t="shared" si="83"/>
        <v>114.5385</v>
      </c>
      <c r="M666">
        <f t="shared" si="84"/>
        <v>0.49249999999999261</v>
      </c>
      <c r="N666">
        <f t="shared" si="85"/>
        <v>113.30725000000001</v>
      </c>
      <c r="O666">
        <f t="shared" si="86"/>
        <v>115.27724999999998</v>
      </c>
      <c r="P666" t="str">
        <f t="shared" si="87"/>
        <v/>
      </c>
    </row>
    <row r="667" spans="1:16">
      <c r="A667" s="19" t="s">
        <v>25</v>
      </c>
      <c r="B667" s="19" t="s">
        <v>55</v>
      </c>
      <c r="C667" s="19" t="s">
        <v>56</v>
      </c>
      <c r="D667" s="20">
        <v>42698</v>
      </c>
      <c r="E667" s="19">
        <v>116.616</v>
      </c>
      <c r="F667" s="19" t="s">
        <v>109</v>
      </c>
      <c r="G667" s="19">
        <v>2.4</v>
      </c>
      <c r="H667" s="19">
        <v>114.21599999999999</v>
      </c>
      <c r="I667">
        <f t="shared" si="80"/>
        <v>2.0775000000000001</v>
      </c>
      <c r="J667">
        <f t="shared" si="81"/>
        <v>2.57</v>
      </c>
      <c r="K667">
        <f t="shared" si="82"/>
        <v>114.04600000000001</v>
      </c>
      <c r="L667">
        <f t="shared" si="83"/>
        <v>114.5385</v>
      </c>
      <c r="M667">
        <f t="shared" si="84"/>
        <v>0.49249999999999261</v>
      </c>
      <c r="N667">
        <f t="shared" si="85"/>
        <v>113.30725000000001</v>
      </c>
      <c r="O667">
        <f t="shared" si="86"/>
        <v>115.27724999999998</v>
      </c>
      <c r="P667" t="str">
        <f t="shared" si="87"/>
        <v/>
      </c>
    </row>
    <row r="668" spans="1:16">
      <c r="A668" s="19" t="s">
        <v>25</v>
      </c>
      <c r="B668" s="19" t="s">
        <v>55</v>
      </c>
      <c r="C668" s="19" t="s">
        <v>56</v>
      </c>
      <c r="D668" s="20">
        <v>42724</v>
      </c>
      <c r="E668" s="19">
        <v>116.616</v>
      </c>
      <c r="F668" s="19" t="s">
        <v>109</v>
      </c>
      <c r="G668" s="19">
        <v>2.54</v>
      </c>
      <c r="H668" s="19">
        <v>114.07599999999999</v>
      </c>
      <c r="I668">
        <f t="shared" si="80"/>
        <v>2.0775000000000001</v>
      </c>
      <c r="J668">
        <f t="shared" si="81"/>
        <v>2.57</v>
      </c>
      <c r="K668">
        <f t="shared" si="82"/>
        <v>114.04600000000001</v>
      </c>
      <c r="L668">
        <f t="shared" si="83"/>
        <v>114.5385</v>
      </c>
      <c r="M668">
        <f t="shared" si="84"/>
        <v>0.49249999999999261</v>
      </c>
      <c r="N668">
        <f t="shared" si="85"/>
        <v>113.30725000000001</v>
      </c>
      <c r="O668">
        <f t="shared" si="86"/>
        <v>115.27724999999998</v>
      </c>
      <c r="P668" t="str">
        <f t="shared" si="87"/>
        <v/>
      </c>
    </row>
    <row r="669" spans="1:16">
      <c r="A669" s="19" t="s">
        <v>25</v>
      </c>
      <c r="B669" s="19" t="s">
        <v>55</v>
      </c>
      <c r="C669" s="19" t="s">
        <v>56</v>
      </c>
      <c r="D669" s="20">
        <v>42766</v>
      </c>
      <c r="E669" s="19">
        <v>116.616</v>
      </c>
      <c r="F669" s="19" t="s">
        <v>109</v>
      </c>
      <c r="G669" s="19">
        <v>2.6</v>
      </c>
      <c r="H669" s="19">
        <v>114.01600000000001</v>
      </c>
      <c r="I669">
        <f t="shared" si="80"/>
        <v>2.0775000000000001</v>
      </c>
      <c r="J669">
        <f t="shared" si="81"/>
        <v>2.57</v>
      </c>
      <c r="K669">
        <f t="shared" si="82"/>
        <v>114.04600000000001</v>
      </c>
      <c r="L669">
        <f t="shared" si="83"/>
        <v>114.5385</v>
      </c>
      <c r="M669">
        <f t="shared" si="84"/>
        <v>0.49249999999999261</v>
      </c>
      <c r="N669">
        <f t="shared" si="85"/>
        <v>113.30725000000001</v>
      </c>
      <c r="O669">
        <f t="shared" si="86"/>
        <v>115.27724999999998</v>
      </c>
      <c r="P669" t="str">
        <f t="shared" si="87"/>
        <v/>
      </c>
    </row>
    <row r="670" spans="1:16">
      <c r="A670" s="19" t="s">
        <v>25</v>
      </c>
      <c r="B670" s="19" t="s">
        <v>55</v>
      </c>
      <c r="C670" s="19" t="s">
        <v>56</v>
      </c>
      <c r="D670" s="20">
        <v>42789</v>
      </c>
      <c r="E670" s="19">
        <v>116.616</v>
      </c>
      <c r="F670" s="19" t="s">
        <v>109</v>
      </c>
      <c r="G670" s="19">
        <v>2.57</v>
      </c>
      <c r="H670" s="19">
        <v>114.04600000000001</v>
      </c>
      <c r="I670">
        <f t="shared" si="80"/>
        <v>2.0775000000000001</v>
      </c>
      <c r="J670">
        <f t="shared" si="81"/>
        <v>2.57</v>
      </c>
      <c r="K670">
        <f t="shared" si="82"/>
        <v>114.04600000000001</v>
      </c>
      <c r="L670">
        <f t="shared" si="83"/>
        <v>114.5385</v>
      </c>
      <c r="M670">
        <f t="shared" si="84"/>
        <v>0.49249999999999261</v>
      </c>
      <c r="N670">
        <f t="shared" si="85"/>
        <v>113.30725000000001</v>
      </c>
      <c r="O670">
        <f t="shared" si="86"/>
        <v>115.27724999999998</v>
      </c>
      <c r="P670" t="str">
        <f t="shared" si="87"/>
        <v/>
      </c>
    </row>
    <row r="671" spans="1:16">
      <c r="A671" s="19" t="s">
        <v>25</v>
      </c>
      <c r="B671" s="19" t="s">
        <v>55</v>
      </c>
      <c r="C671" s="19" t="s">
        <v>56</v>
      </c>
      <c r="D671" s="20">
        <v>42817</v>
      </c>
      <c r="E671" s="19">
        <v>116.616</v>
      </c>
      <c r="F671" s="19" t="s">
        <v>109</v>
      </c>
      <c r="G671" s="19">
        <v>2.61</v>
      </c>
      <c r="H671" s="19">
        <v>114.006</v>
      </c>
      <c r="I671">
        <f t="shared" si="80"/>
        <v>2.0775000000000001</v>
      </c>
      <c r="J671">
        <f t="shared" si="81"/>
        <v>2.57</v>
      </c>
      <c r="K671">
        <f t="shared" si="82"/>
        <v>114.04600000000001</v>
      </c>
      <c r="L671">
        <f t="shared" si="83"/>
        <v>114.5385</v>
      </c>
      <c r="M671">
        <f t="shared" si="84"/>
        <v>0.49249999999999261</v>
      </c>
      <c r="N671">
        <f t="shared" si="85"/>
        <v>113.30725000000001</v>
      </c>
      <c r="O671">
        <f t="shared" si="86"/>
        <v>115.27724999999998</v>
      </c>
      <c r="P671" t="str">
        <f t="shared" si="87"/>
        <v/>
      </c>
    </row>
    <row r="672" spans="1:16">
      <c r="A672" s="19" t="s">
        <v>25</v>
      </c>
      <c r="B672" s="19" t="s">
        <v>55</v>
      </c>
      <c r="C672" s="19" t="s">
        <v>56</v>
      </c>
      <c r="D672" s="20">
        <v>42838</v>
      </c>
      <c r="E672" s="19">
        <v>116.616</v>
      </c>
      <c r="F672" s="19" t="s">
        <v>109</v>
      </c>
      <c r="G672" s="19">
        <v>2.64</v>
      </c>
      <c r="H672" s="19">
        <v>113.976</v>
      </c>
      <c r="I672">
        <f t="shared" si="80"/>
        <v>2.0775000000000001</v>
      </c>
      <c r="J672">
        <f t="shared" si="81"/>
        <v>2.57</v>
      </c>
      <c r="K672">
        <f t="shared" si="82"/>
        <v>114.04600000000001</v>
      </c>
      <c r="L672">
        <f t="shared" si="83"/>
        <v>114.5385</v>
      </c>
      <c r="M672">
        <f t="shared" si="84"/>
        <v>0.49249999999999261</v>
      </c>
      <c r="N672">
        <f t="shared" si="85"/>
        <v>113.30725000000001</v>
      </c>
      <c r="O672">
        <f t="shared" si="86"/>
        <v>115.27724999999998</v>
      </c>
      <c r="P672" t="str">
        <f t="shared" si="87"/>
        <v/>
      </c>
    </row>
    <row r="673" spans="1:16">
      <c r="A673" s="19" t="s">
        <v>25</v>
      </c>
      <c r="B673" s="19" t="s">
        <v>55</v>
      </c>
      <c r="C673" s="19" t="s">
        <v>56</v>
      </c>
      <c r="D673" s="20">
        <v>42880</v>
      </c>
      <c r="E673" s="19">
        <v>116.616</v>
      </c>
      <c r="F673" s="19" t="s">
        <v>109</v>
      </c>
      <c r="G673" s="19">
        <v>2.63</v>
      </c>
      <c r="H673" s="19">
        <v>113.986</v>
      </c>
      <c r="I673">
        <f t="shared" si="80"/>
        <v>2.0775000000000001</v>
      </c>
      <c r="J673">
        <f t="shared" si="81"/>
        <v>2.57</v>
      </c>
      <c r="K673">
        <f t="shared" si="82"/>
        <v>114.04600000000001</v>
      </c>
      <c r="L673">
        <f t="shared" si="83"/>
        <v>114.5385</v>
      </c>
      <c r="M673">
        <f t="shared" si="84"/>
        <v>0.49249999999999261</v>
      </c>
      <c r="N673">
        <f t="shared" si="85"/>
        <v>113.30725000000001</v>
      </c>
      <c r="O673">
        <f t="shared" si="86"/>
        <v>115.27724999999998</v>
      </c>
      <c r="P673" t="str">
        <f t="shared" si="87"/>
        <v/>
      </c>
    </row>
    <row r="674" spans="1:16">
      <c r="A674" s="19" t="s">
        <v>25</v>
      </c>
      <c r="B674" s="19" t="s">
        <v>55</v>
      </c>
      <c r="C674" s="19" t="s">
        <v>56</v>
      </c>
      <c r="D674" s="20">
        <v>42915</v>
      </c>
      <c r="E674" s="19">
        <v>116.616</v>
      </c>
      <c r="F674" s="19" t="s">
        <v>109</v>
      </c>
      <c r="G674" s="19">
        <v>2.7</v>
      </c>
      <c r="H674" s="19">
        <v>113.916</v>
      </c>
      <c r="I674">
        <f t="shared" si="80"/>
        <v>2.0775000000000001</v>
      </c>
      <c r="J674">
        <f t="shared" si="81"/>
        <v>2.57</v>
      </c>
      <c r="K674">
        <f t="shared" si="82"/>
        <v>114.04600000000001</v>
      </c>
      <c r="L674">
        <f t="shared" si="83"/>
        <v>114.5385</v>
      </c>
      <c r="M674">
        <f t="shared" si="84"/>
        <v>0.49249999999999261</v>
      </c>
      <c r="N674">
        <f t="shared" si="85"/>
        <v>113.30725000000001</v>
      </c>
      <c r="O674">
        <f t="shared" si="86"/>
        <v>115.27724999999998</v>
      </c>
      <c r="P674" t="str">
        <f t="shared" si="87"/>
        <v/>
      </c>
    </row>
    <row r="675" spans="1:16">
      <c r="A675" s="19" t="s">
        <v>25</v>
      </c>
      <c r="B675" s="19" t="s">
        <v>55</v>
      </c>
      <c r="C675" s="19" t="s">
        <v>56</v>
      </c>
      <c r="D675" s="20">
        <v>42943</v>
      </c>
      <c r="E675" s="19">
        <v>116.616</v>
      </c>
      <c r="F675" s="19" t="s">
        <v>109</v>
      </c>
      <c r="G675" s="19">
        <v>2.79</v>
      </c>
      <c r="H675" s="19">
        <v>113.82599999999999</v>
      </c>
      <c r="I675">
        <f t="shared" si="80"/>
        <v>2.0775000000000001</v>
      </c>
      <c r="J675">
        <f t="shared" si="81"/>
        <v>2.57</v>
      </c>
      <c r="K675">
        <f t="shared" si="82"/>
        <v>114.04600000000001</v>
      </c>
      <c r="L675">
        <f t="shared" si="83"/>
        <v>114.5385</v>
      </c>
      <c r="M675">
        <f t="shared" si="84"/>
        <v>0.49249999999999261</v>
      </c>
      <c r="N675">
        <f t="shared" si="85"/>
        <v>113.30725000000001</v>
      </c>
      <c r="O675">
        <f t="shared" si="86"/>
        <v>115.27724999999998</v>
      </c>
      <c r="P675" t="str">
        <f t="shared" si="87"/>
        <v/>
      </c>
    </row>
    <row r="676" spans="1:16">
      <c r="A676" s="19" t="s">
        <v>25</v>
      </c>
      <c r="B676" s="19" t="s">
        <v>55</v>
      </c>
      <c r="C676" s="19" t="s">
        <v>56</v>
      </c>
      <c r="D676" s="20">
        <v>42964</v>
      </c>
      <c r="E676" s="19">
        <v>116.616</v>
      </c>
      <c r="F676" s="19" t="s">
        <v>109</v>
      </c>
      <c r="G676" s="19">
        <v>2.8</v>
      </c>
      <c r="H676" s="19">
        <v>113.816</v>
      </c>
      <c r="I676">
        <f t="shared" si="80"/>
        <v>2.0775000000000001</v>
      </c>
      <c r="J676">
        <f t="shared" si="81"/>
        <v>2.57</v>
      </c>
      <c r="K676">
        <f t="shared" si="82"/>
        <v>114.04600000000001</v>
      </c>
      <c r="L676">
        <f t="shared" si="83"/>
        <v>114.5385</v>
      </c>
      <c r="M676">
        <f t="shared" si="84"/>
        <v>0.49249999999999261</v>
      </c>
      <c r="N676">
        <f t="shared" si="85"/>
        <v>113.30725000000001</v>
      </c>
      <c r="O676">
        <f t="shared" si="86"/>
        <v>115.27724999999998</v>
      </c>
      <c r="P676" t="str">
        <f t="shared" si="87"/>
        <v/>
      </c>
    </row>
    <row r="677" spans="1:16">
      <c r="A677" s="19" t="s">
        <v>25</v>
      </c>
      <c r="B677" s="19" t="s">
        <v>55</v>
      </c>
      <c r="C677" s="19" t="s">
        <v>56</v>
      </c>
      <c r="D677" s="20">
        <v>43005</v>
      </c>
      <c r="E677" s="19">
        <v>116.616</v>
      </c>
      <c r="F677" s="19" t="s">
        <v>109</v>
      </c>
      <c r="G677" s="19">
        <v>2.79</v>
      </c>
      <c r="H677" s="19">
        <v>113.82599999999999</v>
      </c>
      <c r="I677">
        <f t="shared" si="80"/>
        <v>2.0775000000000001</v>
      </c>
      <c r="J677">
        <f t="shared" si="81"/>
        <v>2.57</v>
      </c>
      <c r="K677">
        <f t="shared" si="82"/>
        <v>114.04600000000001</v>
      </c>
      <c r="L677">
        <f t="shared" si="83"/>
        <v>114.5385</v>
      </c>
      <c r="M677">
        <f t="shared" si="84"/>
        <v>0.49249999999999261</v>
      </c>
      <c r="N677">
        <f t="shared" si="85"/>
        <v>113.30725000000001</v>
      </c>
      <c r="O677">
        <f t="shared" si="86"/>
        <v>115.27724999999998</v>
      </c>
      <c r="P677" t="str">
        <f t="shared" si="87"/>
        <v/>
      </c>
    </row>
    <row r="678" spans="1:16">
      <c r="A678" s="19" t="s">
        <v>25</v>
      </c>
      <c r="B678" s="19" t="s">
        <v>55</v>
      </c>
      <c r="C678" s="19" t="s">
        <v>56</v>
      </c>
      <c r="D678" s="20">
        <v>43026</v>
      </c>
      <c r="E678" s="19">
        <v>116.616</v>
      </c>
      <c r="F678" s="19" t="s">
        <v>109</v>
      </c>
      <c r="G678" s="19">
        <v>2.81</v>
      </c>
      <c r="H678" s="19">
        <v>113.806</v>
      </c>
      <c r="I678">
        <f t="shared" si="80"/>
        <v>2.0775000000000001</v>
      </c>
      <c r="J678">
        <f t="shared" si="81"/>
        <v>2.57</v>
      </c>
      <c r="K678">
        <f t="shared" si="82"/>
        <v>114.04600000000001</v>
      </c>
      <c r="L678">
        <f t="shared" si="83"/>
        <v>114.5385</v>
      </c>
      <c r="M678">
        <f t="shared" si="84"/>
        <v>0.49249999999999261</v>
      </c>
      <c r="N678">
        <f t="shared" si="85"/>
        <v>113.30725000000001</v>
      </c>
      <c r="O678">
        <f t="shared" si="86"/>
        <v>115.27724999999998</v>
      </c>
      <c r="P678" t="str">
        <f t="shared" si="87"/>
        <v/>
      </c>
    </row>
    <row r="679" spans="1:16">
      <c r="A679" s="19" t="s">
        <v>25</v>
      </c>
      <c r="B679" s="19" t="s">
        <v>55</v>
      </c>
      <c r="C679" s="19" t="s">
        <v>56</v>
      </c>
      <c r="D679" s="20">
        <v>43059</v>
      </c>
      <c r="E679" s="19">
        <v>116.616</v>
      </c>
      <c r="F679" s="19" t="s">
        <v>109</v>
      </c>
      <c r="G679" s="19">
        <v>2.8</v>
      </c>
      <c r="H679" s="19">
        <v>113.816</v>
      </c>
      <c r="I679">
        <f t="shared" si="80"/>
        <v>2.0775000000000001</v>
      </c>
      <c r="J679">
        <f t="shared" si="81"/>
        <v>2.57</v>
      </c>
      <c r="K679">
        <f t="shared" si="82"/>
        <v>114.04600000000001</v>
      </c>
      <c r="L679">
        <f t="shared" si="83"/>
        <v>114.5385</v>
      </c>
      <c r="M679">
        <f t="shared" si="84"/>
        <v>0.49249999999999261</v>
      </c>
      <c r="N679">
        <f t="shared" si="85"/>
        <v>113.30725000000001</v>
      </c>
      <c r="O679">
        <f t="shared" si="86"/>
        <v>115.27724999999998</v>
      </c>
      <c r="P679" t="str">
        <f t="shared" si="87"/>
        <v/>
      </c>
    </row>
    <row r="680" spans="1:16">
      <c r="A680" s="19" t="s">
        <v>25</v>
      </c>
      <c r="B680" s="19" t="s">
        <v>55</v>
      </c>
      <c r="C680" s="19" t="s">
        <v>56</v>
      </c>
      <c r="D680" s="20">
        <v>43089</v>
      </c>
      <c r="E680" s="19">
        <v>116.616</v>
      </c>
      <c r="F680" s="19" t="s">
        <v>109</v>
      </c>
      <c r="G680" s="19">
        <v>2.8</v>
      </c>
      <c r="H680" s="19">
        <v>113.816</v>
      </c>
      <c r="I680">
        <f t="shared" si="80"/>
        <v>2.0775000000000001</v>
      </c>
      <c r="J680">
        <f t="shared" si="81"/>
        <v>2.57</v>
      </c>
      <c r="K680">
        <f t="shared" si="82"/>
        <v>114.04600000000001</v>
      </c>
      <c r="L680">
        <f t="shared" si="83"/>
        <v>114.5385</v>
      </c>
      <c r="M680">
        <f t="shared" si="84"/>
        <v>0.49249999999999261</v>
      </c>
      <c r="N680">
        <f t="shared" si="85"/>
        <v>113.30725000000001</v>
      </c>
      <c r="O680">
        <f t="shared" si="86"/>
        <v>115.27724999999998</v>
      </c>
      <c r="P680" t="str">
        <f t="shared" si="87"/>
        <v/>
      </c>
    </row>
    <row r="681" spans="1:16">
      <c r="A681" s="19" t="s">
        <v>25</v>
      </c>
      <c r="B681" s="19" t="s">
        <v>55</v>
      </c>
      <c r="C681" s="19" t="s">
        <v>56</v>
      </c>
      <c r="D681" s="20">
        <v>43130</v>
      </c>
      <c r="E681" s="19">
        <v>116.616</v>
      </c>
      <c r="F681" s="19" t="s">
        <v>109</v>
      </c>
      <c r="G681" s="19">
        <v>2.84</v>
      </c>
      <c r="H681" s="19">
        <v>113.776</v>
      </c>
      <c r="I681">
        <f t="shared" si="80"/>
        <v>2.0775000000000001</v>
      </c>
      <c r="J681">
        <f t="shared" si="81"/>
        <v>2.57</v>
      </c>
      <c r="K681">
        <f t="shared" si="82"/>
        <v>114.04600000000001</v>
      </c>
      <c r="L681">
        <f t="shared" si="83"/>
        <v>114.5385</v>
      </c>
      <c r="M681">
        <f t="shared" si="84"/>
        <v>0.49249999999999261</v>
      </c>
      <c r="N681">
        <f t="shared" si="85"/>
        <v>113.30725000000001</v>
      </c>
      <c r="O681">
        <f t="shared" si="86"/>
        <v>115.27724999999998</v>
      </c>
      <c r="P681" t="str">
        <f t="shared" si="87"/>
        <v/>
      </c>
    </row>
    <row r="682" spans="1:16">
      <c r="A682" s="19" t="s">
        <v>25</v>
      </c>
      <c r="B682" s="19" t="s">
        <v>55</v>
      </c>
      <c r="C682" s="19" t="s">
        <v>56</v>
      </c>
      <c r="D682" s="20">
        <v>43151</v>
      </c>
      <c r="E682" s="19">
        <v>116.616</v>
      </c>
      <c r="F682" s="19" t="s">
        <v>109</v>
      </c>
      <c r="G682" s="19">
        <v>2.84</v>
      </c>
      <c r="H682" s="19">
        <v>113.776</v>
      </c>
      <c r="I682">
        <f t="shared" si="80"/>
        <v>2.0775000000000001</v>
      </c>
      <c r="J682">
        <f t="shared" si="81"/>
        <v>2.57</v>
      </c>
      <c r="K682">
        <f t="shared" si="82"/>
        <v>114.04600000000001</v>
      </c>
      <c r="L682">
        <f t="shared" si="83"/>
        <v>114.5385</v>
      </c>
      <c r="M682">
        <f t="shared" si="84"/>
        <v>0.49249999999999261</v>
      </c>
      <c r="N682">
        <f t="shared" si="85"/>
        <v>113.30725000000001</v>
      </c>
      <c r="O682">
        <f t="shared" si="86"/>
        <v>115.27724999999998</v>
      </c>
      <c r="P682" t="str">
        <f t="shared" si="87"/>
        <v/>
      </c>
    </row>
    <row r="683" spans="1:16">
      <c r="A683" s="19" t="s">
        <v>25</v>
      </c>
      <c r="B683" s="19" t="s">
        <v>55</v>
      </c>
      <c r="C683" s="19" t="s">
        <v>56</v>
      </c>
      <c r="D683" s="20">
        <v>43182</v>
      </c>
      <c r="E683" s="19">
        <v>116.616</v>
      </c>
      <c r="F683" s="19" t="s">
        <v>109</v>
      </c>
      <c r="G683" s="19">
        <v>2.58</v>
      </c>
      <c r="H683" s="19">
        <v>114.036</v>
      </c>
      <c r="I683">
        <f t="shared" si="80"/>
        <v>2.0775000000000001</v>
      </c>
      <c r="J683">
        <f t="shared" si="81"/>
        <v>2.57</v>
      </c>
      <c r="K683">
        <f t="shared" si="82"/>
        <v>114.04600000000001</v>
      </c>
      <c r="L683">
        <f t="shared" si="83"/>
        <v>114.5385</v>
      </c>
      <c r="M683">
        <f t="shared" si="84"/>
        <v>0.49249999999999261</v>
      </c>
      <c r="N683">
        <f t="shared" si="85"/>
        <v>113.30725000000001</v>
      </c>
      <c r="O683">
        <f t="shared" si="86"/>
        <v>115.27724999999998</v>
      </c>
      <c r="P683" t="str">
        <f t="shared" si="87"/>
        <v/>
      </c>
    </row>
    <row r="684" spans="1:16">
      <c r="A684" s="19" t="s">
        <v>25</v>
      </c>
      <c r="B684" s="19" t="s">
        <v>55</v>
      </c>
      <c r="C684" s="19" t="s">
        <v>56</v>
      </c>
      <c r="D684" s="20">
        <v>43210</v>
      </c>
      <c r="E684" s="19">
        <v>116.616</v>
      </c>
      <c r="F684" s="19" t="s">
        <v>109</v>
      </c>
      <c r="G684" s="19">
        <v>2.6</v>
      </c>
      <c r="H684" s="19">
        <v>114.01600000000001</v>
      </c>
      <c r="I684">
        <f t="shared" si="80"/>
        <v>2.0775000000000001</v>
      </c>
      <c r="J684">
        <f t="shared" si="81"/>
        <v>2.57</v>
      </c>
      <c r="K684">
        <f t="shared" si="82"/>
        <v>114.04600000000001</v>
      </c>
      <c r="L684">
        <f t="shared" si="83"/>
        <v>114.5385</v>
      </c>
      <c r="M684">
        <f t="shared" si="84"/>
        <v>0.49249999999999261</v>
      </c>
      <c r="N684">
        <f t="shared" si="85"/>
        <v>113.30725000000001</v>
      </c>
      <c r="O684">
        <f t="shared" si="86"/>
        <v>115.27724999999998</v>
      </c>
      <c r="P684" t="str">
        <f t="shared" si="87"/>
        <v/>
      </c>
    </row>
    <row r="685" spans="1:16">
      <c r="A685" s="19" t="s">
        <v>25</v>
      </c>
      <c r="B685" s="19" t="s">
        <v>55</v>
      </c>
      <c r="C685" s="19" t="s">
        <v>56</v>
      </c>
      <c r="D685" s="20">
        <v>43244</v>
      </c>
      <c r="E685" s="19">
        <v>116.616</v>
      </c>
      <c r="F685" s="19" t="s">
        <v>109</v>
      </c>
      <c r="G685" s="19">
        <v>2.57</v>
      </c>
      <c r="H685" s="19">
        <v>114.04600000000001</v>
      </c>
      <c r="I685">
        <f t="shared" si="80"/>
        <v>2.0775000000000001</v>
      </c>
      <c r="J685">
        <f t="shared" si="81"/>
        <v>2.57</v>
      </c>
      <c r="K685">
        <f t="shared" si="82"/>
        <v>114.04600000000001</v>
      </c>
      <c r="L685">
        <f t="shared" si="83"/>
        <v>114.5385</v>
      </c>
      <c r="M685">
        <f t="shared" si="84"/>
        <v>0.49249999999999261</v>
      </c>
      <c r="N685">
        <f t="shared" si="85"/>
        <v>113.30725000000001</v>
      </c>
      <c r="O685">
        <f t="shared" si="86"/>
        <v>115.27724999999998</v>
      </c>
      <c r="P685" t="str">
        <f t="shared" si="87"/>
        <v/>
      </c>
    </row>
    <row r="686" spans="1:16">
      <c r="A686" s="19" t="s">
        <v>25</v>
      </c>
      <c r="B686" s="19" t="s">
        <v>55</v>
      </c>
      <c r="C686" s="19" t="s">
        <v>56</v>
      </c>
      <c r="D686" s="20">
        <v>43277</v>
      </c>
      <c r="E686" s="19">
        <v>116.616</v>
      </c>
      <c r="F686" s="19" t="s">
        <v>109</v>
      </c>
      <c r="G686" s="19">
        <v>2.66</v>
      </c>
      <c r="H686" s="19">
        <v>113.956</v>
      </c>
      <c r="I686">
        <f t="shared" si="80"/>
        <v>2.0775000000000001</v>
      </c>
      <c r="J686">
        <f t="shared" si="81"/>
        <v>2.57</v>
      </c>
      <c r="K686">
        <f t="shared" si="82"/>
        <v>114.04600000000001</v>
      </c>
      <c r="L686">
        <f t="shared" si="83"/>
        <v>114.5385</v>
      </c>
      <c r="M686">
        <f t="shared" si="84"/>
        <v>0.49249999999999261</v>
      </c>
      <c r="N686">
        <f t="shared" si="85"/>
        <v>113.30725000000001</v>
      </c>
      <c r="O686">
        <f t="shared" si="86"/>
        <v>115.27724999999998</v>
      </c>
      <c r="P686" t="str">
        <f t="shared" si="87"/>
        <v/>
      </c>
    </row>
    <row r="687" spans="1:16">
      <c r="A687" s="19" t="s">
        <v>25</v>
      </c>
      <c r="B687" s="19" t="s">
        <v>55</v>
      </c>
      <c r="C687" s="19" t="s">
        <v>56</v>
      </c>
      <c r="D687" s="20">
        <v>43312</v>
      </c>
      <c r="E687" s="19">
        <v>116.616</v>
      </c>
      <c r="F687" s="19" t="s">
        <v>109</v>
      </c>
      <c r="G687" s="19">
        <v>2.8</v>
      </c>
      <c r="H687" s="19">
        <v>113.816</v>
      </c>
      <c r="I687">
        <f t="shared" si="80"/>
        <v>2.0775000000000001</v>
      </c>
      <c r="J687">
        <f t="shared" si="81"/>
        <v>2.57</v>
      </c>
      <c r="K687">
        <f t="shared" si="82"/>
        <v>114.04600000000001</v>
      </c>
      <c r="L687">
        <f t="shared" si="83"/>
        <v>114.5385</v>
      </c>
      <c r="M687">
        <f t="shared" si="84"/>
        <v>0.49249999999999261</v>
      </c>
      <c r="N687">
        <f t="shared" si="85"/>
        <v>113.30725000000001</v>
      </c>
      <c r="O687">
        <f t="shared" si="86"/>
        <v>115.27724999999998</v>
      </c>
      <c r="P687" t="str">
        <f t="shared" si="87"/>
        <v/>
      </c>
    </row>
    <row r="688" spans="1:16">
      <c r="A688" s="19" t="s">
        <v>25</v>
      </c>
      <c r="B688" s="19" t="s">
        <v>55</v>
      </c>
      <c r="C688" s="19" t="s">
        <v>56</v>
      </c>
      <c r="D688" s="20">
        <v>43335</v>
      </c>
      <c r="E688" s="19">
        <v>116.616</v>
      </c>
      <c r="F688" s="19" t="s">
        <v>109</v>
      </c>
      <c r="G688" s="19">
        <v>2.86</v>
      </c>
      <c r="H688" s="19">
        <v>113.756</v>
      </c>
      <c r="I688">
        <f t="shared" si="80"/>
        <v>2.0775000000000001</v>
      </c>
      <c r="J688">
        <f t="shared" si="81"/>
        <v>2.57</v>
      </c>
      <c r="K688">
        <f t="shared" si="82"/>
        <v>114.04600000000001</v>
      </c>
      <c r="L688">
        <f t="shared" si="83"/>
        <v>114.5385</v>
      </c>
      <c r="M688">
        <f t="shared" si="84"/>
        <v>0.49249999999999261</v>
      </c>
      <c r="N688">
        <f t="shared" si="85"/>
        <v>113.30725000000001</v>
      </c>
      <c r="O688">
        <f t="shared" si="86"/>
        <v>115.27724999999998</v>
      </c>
      <c r="P688" t="str">
        <f t="shared" si="87"/>
        <v/>
      </c>
    </row>
    <row r="689" spans="1:16">
      <c r="A689" s="19" t="s">
        <v>25</v>
      </c>
      <c r="B689" s="19" t="s">
        <v>55</v>
      </c>
      <c r="C689" s="19" t="s">
        <v>56</v>
      </c>
      <c r="D689" s="20">
        <v>43369</v>
      </c>
      <c r="E689" s="19">
        <v>116.616</v>
      </c>
      <c r="F689" s="19" t="s">
        <v>109</v>
      </c>
      <c r="G689" s="19">
        <v>2.82</v>
      </c>
      <c r="H689" s="19">
        <v>113.79600000000001</v>
      </c>
      <c r="I689">
        <f t="shared" si="80"/>
        <v>2.0775000000000001</v>
      </c>
      <c r="J689">
        <f t="shared" si="81"/>
        <v>2.57</v>
      </c>
      <c r="K689">
        <f t="shared" si="82"/>
        <v>114.04600000000001</v>
      </c>
      <c r="L689">
        <f t="shared" si="83"/>
        <v>114.5385</v>
      </c>
      <c r="M689">
        <f t="shared" si="84"/>
        <v>0.49249999999999261</v>
      </c>
      <c r="N689">
        <f t="shared" si="85"/>
        <v>113.30725000000001</v>
      </c>
      <c r="O689">
        <f t="shared" si="86"/>
        <v>115.27724999999998</v>
      </c>
      <c r="P689" t="str">
        <f t="shared" si="87"/>
        <v/>
      </c>
    </row>
    <row r="690" spans="1:16">
      <c r="A690" s="19" t="s">
        <v>25</v>
      </c>
      <c r="B690" s="19" t="s">
        <v>55</v>
      </c>
      <c r="C690" s="19" t="s">
        <v>56</v>
      </c>
      <c r="D690" s="20">
        <v>43412</v>
      </c>
      <c r="E690" s="19">
        <v>116.616</v>
      </c>
      <c r="F690" s="19" t="s">
        <v>109</v>
      </c>
      <c r="G690" s="19">
        <v>2.59</v>
      </c>
      <c r="H690" s="19">
        <v>114.026</v>
      </c>
      <c r="I690">
        <f t="shared" si="80"/>
        <v>2.0775000000000001</v>
      </c>
      <c r="J690">
        <f t="shared" si="81"/>
        <v>2.57</v>
      </c>
      <c r="K690">
        <f t="shared" si="82"/>
        <v>114.04600000000001</v>
      </c>
      <c r="L690">
        <f t="shared" si="83"/>
        <v>114.5385</v>
      </c>
      <c r="M690">
        <f t="shared" si="84"/>
        <v>0.49249999999999261</v>
      </c>
      <c r="N690">
        <f t="shared" si="85"/>
        <v>113.30725000000001</v>
      </c>
      <c r="O690">
        <f t="shared" si="86"/>
        <v>115.27724999999998</v>
      </c>
      <c r="P690" t="str">
        <f t="shared" si="87"/>
        <v/>
      </c>
    </row>
    <row r="691" spans="1:16">
      <c r="A691" s="19" t="s">
        <v>25</v>
      </c>
      <c r="B691" s="19" t="s">
        <v>55</v>
      </c>
      <c r="C691" s="19" t="s">
        <v>56</v>
      </c>
      <c r="D691" s="20">
        <v>43439</v>
      </c>
      <c r="E691" s="19">
        <v>116.616</v>
      </c>
      <c r="F691" s="19" t="s">
        <v>109</v>
      </c>
      <c r="G691" s="19">
        <v>2.77</v>
      </c>
      <c r="H691" s="19">
        <v>113.846</v>
      </c>
      <c r="I691">
        <f t="shared" si="80"/>
        <v>2.0775000000000001</v>
      </c>
      <c r="J691">
        <f t="shared" si="81"/>
        <v>2.57</v>
      </c>
      <c r="K691">
        <f t="shared" si="82"/>
        <v>114.04600000000001</v>
      </c>
      <c r="L691">
        <f t="shared" si="83"/>
        <v>114.5385</v>
      </c>
      <c r="M691">
        <f t="shared" si="84"/>
        <v>0.49249999999999261</v>
      </c>
      <c r="N691">
        <f t="shared" si="85"/>
        <v>113.30725000000001</v>
      </c>
      <c r="O691">
        <f t="shared" si="86"/>
        <v>115.27724999999998</v>
      </c>
      <c r="P691" t="str">
        <f t="shared" si="87"/>
        <v/>
      </c>
    </row>
    <row r="692" spans="1:16">
      <c r="A692" s="19" t="s">
        <v>25</v>
      </c>
      <c r="B692" s="19" t="s">
        <v>55</v>
      </c>
      <c r="C692" s="19" t="s">
        <v>56</v>
      </c>
      <c r="D692" s="20">
        <v>43488</v>
      </c>
      <c r="E692" s="19">
        <v>116.616</v>
      </c>
      <c r="F692" s="19" t="s">
        <v>109</v>
      </c>
      <c r="G692" s="19">
        <v>2.83</v>
      </c>
      <c r="H692" s="19">
        <v>113.786</v>
      </c>
      <c r="I692">
        <f t="shared" si="80"/>
        <v>2.0775000000000001</v>
      </c>
      <c r="J692">
        <f t="shared" si="81"/>
        <v>2.57</v>
      </c>
      <c r="K692">
        <f t="shared" si="82"/>
        <v>114.04600000000001</v>
      </c>
      <c r="L692">
        <f t="shared" si="83"/>
        <v>114.5385</v>
      </c>
      <c r="M692">
        <f t="shared" si="84"/>
        <v>0.49249999999999261</v>
      </c>
      <c r="N692">
        <f t="shared" si="85"/>
        <v>113.30725000000001</v>
      </c>
      <c r="O692">
        <f t="shared" si="86"/>
        <v>115.27724999999998</v>
      </c>
      <c r="P692" t="str">
        <f t="shared" si="87"/>
        <v/>
      </c>
    </row>
    <row r="693" spans="1:16">
      <c r="A693" s="19" t="s">
        <v>25</v>
      </c>
      <c r="B693" s="19" t="s">
        <v>55</v>
      </c>
      <c r="C693" s="19" t="s">
        <v>56</v>
      </c>
      <c r="D693" s="20">
        <v>43515</v>
      </c>
      <c r="E693" s="19">
        <v>116.616</v>
      </c>
      <c r="F693" s="19" t="s">
        <v>109</v>
      </c>
      <c r="G693" s="19">
        <v>2.84</v>
      </c>
      <c r="H693" s="19">
        <v>113.776</v>
      </c>
      <c r="I693">
        <f t="shared" si="80"/>
        <v>2.0775000000000001</v>
      </c>
      <c r="J693">
        <f t="shared" si="81"/>
        <v>2.57</v>
      </c>
      <c r="K693">
        <f t="shared" si="82"/>
        <v>114.04600000000001</v>
      </c>
      <c r="L693">
        <f t="shared" si="83"/>
        <v>114.5385</v>
      </c>
      <c r="M693">
        <f t="shared" si="84"/>
        <v>0.49249999999999261</v>
      </c>
      <c r="N693">
        <f t="shared" si="85"/>
        <v>113.30725000000001</v>
      </c>
      <c r="O693">
        <f t="shared" si="86"/>
        <v>115.27724999999998</v>
      </c>
      <c r="P693" t="str">
        <f t="shared" si="87"/>
        <v/>
      </c>
    </row>
    <row r="694" spans="1:16">
      <c r="A694" s="19" t="s">
        <v>25</v>
      </c>
      <c r="B694" s="19" t="s">
        <v>55</v>
      </c>
      <c r="C694" s="19" t="s">
        <v>56</v>
      </c>
      <c r="D694" s="20">
        <v>43550</v>
      </c>
      <c r="E694" s="19">
        <v>116.616</v>
      </c>
      <c r="F694" s="19" t="s">
        <v>109</v>
      </c>
      <c r="G694" s="19">
        <v>2.91</v>
      </c>
      <c r="H694" s="19">
        <v>113.706</v>
      </c>
      <c r="I694">
        <f t="shared" si="80"/>
        <v>2.0775000000000001</v>
      </c>
      <c r="J694">
        <f t="shared" si="81"/>
        <v>2.57</v>
      </c>
      <c r="K694">
        <f t="shared" si="82"/>
        <v>114.04600000000001</v>
      </c>
      <c r="L694">
        <f t="shared" si="83"/>
        <v>114.5385</v>
      </c>
      <c r="M694">
        <f t="shared" si="84"/>
        <v>0.49249999999999261</v>
      </c>
      <c r="N694">
        <f t="shared" si="85"/>
        <v>113.30725000000001</v>
      </c>
      <c r="O694">
        <f t="shared" si="86"/>
        <v>115.27724999999998</v>
      </c>
      <c r="P694" t="str">
        <f t="shared" si="87"/>
        <v/>
      </c>
    </row>
    <row r="695" spans="1:16">
      <c r="A695" s="19" t="s">
        <v>25</v>
      </c>
      <c r="B695" s="19" t="s">
        <v>55</v>
      </c>
      <c r="C695" s="19" t="s">
        <v>56</v>
      </c>
      <c r="D695" s="20">
        <v>43620</v>
      </c>
      <c r="E695" s="19">
        <v>116.616</v>
      </c>
      <c r="F695" s="19" t="s">
        <v>109</v>
      </c>
      <c r="G695" s="19">
        <v>2.88</v>
      </c>
      <c r="H695" s="19">
        <v>113.736</v>
      </c>
      <c r="I695">
        <f t="shared" si="80"/>
        <v>2.0775000000000001</v>
      </c>
      <c r="J695">
        <f t="shared" si="81"/>
        <v>2.57</v>
      </c>
      <c r="K695">
        <f t="shared" si="82"/>
        <v>114.04600000000001</v>
      </c>
      <c r="L695">
        <f t="shared" si="83"/>
        <v>114.5385</v>
      </c>
      <c r="M695">
        <f t="shared" si="84"/>
        <v>0.49249999999999261</v>
      </c>
      <c r="N695">
        <f t="shared" si="85"/>
        <v>113.30725000000001</v>
      </c>
      <c r="O695">
        <f t="shared" si="86"/>
        <v>115.27724999999998</v>
      </c>
      <c r="P695" t="str">
        <f t="shared" si="87"/>
        <v/>
      </c>
    </row>
    <row r="696" spans="1:16">
      <c r="A696" s="19" t="s">
        <v>25</v>
      </c>
      <c r="B696" s="19" t="s">
        <v>55</v>
      </c>
      <c r="C696" s="19" t="s">
        <v>56</v>
      </c>
      <c r="D696" s="20">
        <v>43671</v>
      </c>
      <c r="E696" s="19">
        <v>116.616</v>
      </c>
      <c r="F696" s="19" t="s">
        <v>109</v>
      </c>
      <c r="G696" s="19">
        <v>2.94</v>
      </c>
      <c r="H696" s="19">
        <v>113.676</v>
      </c>
      <c r="I696">
        <f t="shared" si="80"/>
        <v>2.0775000000000001</v>
      </c>
      <c r="J696">
        <f t="shared" si="81"/>
        <v>2.57</v>
      </c>
      <c r="K696">
        <f t="shared" si="82"/>
        <v>114.04600000000001</v>
      </c>
      <c r="L696">
        <f t="shared" si="83"/>
        <v>114.5385</v>
      </c>
      <c r="M696">
        <f t="shared" si="84"/>
        <v>0.49249999999999261</v>
      </c>
      <c r="N696">
        <f t="shared" si="85"/>
        <v>113.30725000000001</v>
      </c>
      <c r="O696">
        <f t="shared" si="86"/>
        <v>115.27724999999998</v>
      </c>
      <c r="P696" t="str">
        <f t="shared" si="87"/>
        <v/>
      </c>
    </row>
    <row r="697" spans="1:16">
      <c r="A697" s="19" t="s">
        <v>25</v>
      </c>
      <c r="B697" s="19" t="s">
        <v>55</v>
      </c>
      <c r="C697" s="19" t="s">
        <v>56</v>
      </c>
      <c r="D697" s="20">
        <v>43705</v>
      </c>
      <c r="E697" s="19">
        <v>116.616</v>
      </c>
      <c r="F697" s="19" t="s">
        <v>109</v>
      </c>
      <c r="G697" s="19">
        <v>2.84</v>
      </c>
      <c r="H697" s="19">
        <v>113.776</v>
      </c>
      <c r="I697">
        <f t="shared" si="80"/>
        <v>2.0775000000000001</v>
      </c>
      <c r="J697">
        <f t="shared" si="81"/>
        <v>2.57</v>
      </c>
      <c r="K697">
        <f t="shared" si="82"/>
        <v>114.04600000000001</v>
      </c>
      <c r="L697">
        <f t="shared" si="83"/>
        <v>114.5385</v>
      </c>
      <c r="M697">
        <f t="shared" si="84"/>
        <v>0.49249999999999261</v>
      </c>
      <c r="N697">
        <f t="shared" si="85"/>
        <v>113.30725000000001</v>
      </c>
      <c r="O697">
        <f t="shared" si="86"/>
        <v>115.27724999999998</v>
      </c>
      <c r="P697" t="str">
        <f t="shared" si="87"/>
        <v/>
      </c>
    </row>
    <row r="698" spans="1:16">
      <c r="A698" s="19" t="s">
        <v>25</v>
      </c>
      <c r="B698" s="19" t="s">
        <v>55</v>
      </c>
      <c r="C698" s="19" t="s">
        <v>56</v>
      </c>
      <c r="D698" s="20">
        <v>43732</v>
      </c>
      <c r="E698" s="19">
        <v>116.616</v>
      </c>
      <c r="F698" s="19" t="s">
        <v>109</v>
      </c>
      <c r="G698" s="19">
        <v>2.85</v>
      </c>
      <c r="H698" s="19">
        <v>113.76600000000001</v>
      </c>
      <c r="I698">
        <f t="shared" si="80"/>
        <v>2.0775000000000001</v>
      </c>
      <c r="J698">
        <f t="shared" si="81"/>
        <v>2.57</v>
      </c>
      <c r="K698">
        <f t="shared" si="82"/>
        <v>114.04600000000001</v>
      </c>
      <c r="L698">
        <f t="shared" si="83"/>
        <v>114.5385</v>
      </c>
      <c r="M698">
        <f t="shared" si="84"/>
        <v>0.49249999999999261</v>
      </c>
      <c r="N698">
        <f t="shared" si="85"/>
        <v>113.30725000000001</v>
      </c>
      <c r="O698">
        <f t="shared" si="86"/>
        <v>115.27724999999998</v>
      </c>
      <c r="P698" t="str">
        <f t="shared" si="87"/>
        <v/>
      </c>
    </row>
    <row r="699" spans="1:16">
      <c r="A699" s="19" t="s">
        <v>25</v>
      </c>
      <c r="B699" s="19" t="s">
        <v>55</v>
      </c>
      <c r="C699" s="19" t="s">
        <v>56</v>
      </c>
      <c r="D699" s="20">
        <v>43818</v>
      </c>
      <c r="E699" s="19">
        <v>116.616</v>
      </c>
      <c r="F699" s="19" t="s">
        <v>109</v>
      </c>
      <c r="G699" s="19">
        <v>2.09</v>
      </c>
      <c r="H699" s="19">
        <v>114.526</v>
      </c>
      <c r="I699">
        <f t="shared" si="80"/>
        <v>2.0775000000000001</v>
      </c>
      <c r="J699">
        <f t="shared" si="81"/>
        <v>2.57</v>
      </c>
      <c r="K699">
        <f t="shared" si="82"/>
        <v>114.04600000000001</v>
      </c>
      <c r="L699">
        <f t="shared" si="83"/>
        <v>114.5385</v>
      </c>
      <c r="M699">
        <f t="shared" si="84"/>
        <v>0.49249999999999261</v>
      </c>
      <c r="N699">
        <f t="shared" si="85"/>
        <v>113.30725000000001</v>
      </c>
      <c r="O699">
        <f t="shared" si="86"/>
        <v>115.27724999999998</v>
      </c>
      <c r="P699" t="str">
        <f t="shared" si="87"/>
        <v/>
      </c>
    </row>
    <row r="700" spans="1:16">
      <c r="A700" s="19" t="s">
        <v>25</v>
      </c>
      <c r="B700" s="19" t="s">
        <v>55</v>
      </c>
      <c r="C700" s="19" t="s">
        <v>56</v>
      </c>
      <c r="D700" s="20">
        <v>43859</v>
      </c>
      <c r="E700" s="19">
        <v>116.616</v>
      </c>
      <c r="F700" s="19" t="s">
        <v>109</v>
      </c>
      <c r="G700" s="19">
        <v>2.25</v>
      </c>
      <c r="H700" s="19">
        <v>114.366</v>
      </c>
      <c r="I700">
        <f t="shared" ref="I700:I708" si="88">VLOOKUP($C700,$V$1:$Z$42,2,FALSE)</f>
        <v>2.0775000000000001</v>
      </c>
      <c r="J700">
        <f t="shared" ref="J700:J708" si="89">VLOOKUP($C700,$V$1:$Z$42,3,FALSE)</f>
        <v>2.57</v>
      </c>
      <c r="K700">
        <f t="shared" ref="K700:K708" si="90">VLOOKUP($C700,$V$1:$Z$42,4,FALSE)</f>
        <v>114.04600000000001</v>
      </c>
      <c r="L700">
        <f t="shared" ref="L700:L708" si="91">VLOOKUP($C700,$V$1:$Z$42,5,FALSE)</f>
        <v>114.5385</v>
      </c>
      <c r="M700">
        <f t="shared" ref="M700:M708" si="92">L700-K700</f>
        <v>0.49249999999999261</v>
      </c>
      <c r="N700">
        <f t="shared" ref="N700:N708" si="93">K700-M700*1.5</f>
        <v>113.30725000000001</v>
      </c>
      <c r="O700">
        <f t="shared" ref="O700:O708" si="94">L700+M700*1.5</f>
        <v>115.27724999999998</v>
      </c>
      <c r="P700" t="str">
        <f t="shared" ref="P700:P708" si="95">IF(OR(H700&lt;N700,H700&gt;O700), "OUTLIER", "")</f>
        <v/>
      </c>
    </row>
    <row r="701" spans="1:16">
      <c r="A701" s="19" t="s">
        <v>25</v>
      </c>
      <c r="B701" s="19" t="s">
        <v>55</v>
      </c>
      <c r="C701" s="19" t="s">
        <v>56</v>
      </c>
      <c r="D701" s="20">
        <v>44005</v>
      </c>
      <c r="E701" s="19">
        <v>116.616</v>
      </c>
      <c r="F701" s="19" t="s">
        <v>109</v>
      </c>
      <c r="G701" s="19">
        <v>2.42</v>
      </c>
      <c r="H701" s="19">
        <v>114.196</v>
      </c>
      <c r="I701">
        <f t="shared" si="88"/>
        <v>2.0775000000000001</v>
      </c>
      <c r="J701">
        <f t="shared" si="89"/>
        <v>2.57</v>
      </c>
      <c r="K701">
        <f t="shared" si="90"/>
        <v>114.04600000000001</v>
      </c>
      <c r="L701">
        <f t="shared" si="91"/>
        <v>114.5385</v>
      </c>
      <c r="M701">
        <f t="shared" si="92"/>
        <v>0.49249999999999261</v>
      </c>
      <c r="N701">
        <f t="shared" si="93"/>
        <v>113.30725000000001</v>
      </c>
      <c r="O701">
        <f t="shared" si="94"/>
        <v>115.27724999999998</v>
      </c>
      <c r="P701" t="str">
        <f t="shared" si="95"/>
        <v/>
      </c>
    </row>
    <row r="702" spans="1:16">
      <c r="A702" s="19" t="s">
        <v>25</v>
      </c>
      <c r="B702" s="19" t="s">
        <v>55</v>
      </c>
      <c r="C702" s="19" t="s">
        <v>56</v>
      </c>
      <c r="D702" s="20">
        <v>44028</v>
      </c>
      <c r="E702" s="19">
        <v>116.616</v>
      </c>
      <c r="F702" s="19" t="s">
        <v>109</v>
      </c>
      <c r="G702" s="19">
        <v>2.52</v>
      </c>
      <c r="H702" s="19">
        <v>114.096</v>
      </c>
      <c r="I702">
        <f t="shared" si="88"/>
        <v>2.0775000000000001</v>
      </c>
      <c r="J702">
        <f t="shared" si="89"/>
        <v>2.57</v>
      </c>
      <c r="K702">
        <f t="shared" si="90"/>
        <v>114.04600000000001</v>
      </c>
      <c r="L702">
        <f t="shared" si="91"/>
        <v>114.5385</v>
      </c>
      <c r="M702">
        <f t="shared" si="92"/>
        <v>0.49249999999999261</v>
      </c>
      <c r="N702">
        <f t="shared" si="93"/>
        <v>113.30725000000001</v>
      </c>
      <c r="O702">
        <f t="shared" si="94"/>
        <v>115.27724999999998</v>
      </c>
      <c r="P702" t="str">
        <f t="shared" si="95"/>
        <v/>
      </c>
    </row>
    <row r="703" spans="1:16">
      <c r="A703" s="19" t="s">
        <v>25</v>
      </c>
      <c r="B703" s="19" t="s">
        <v>55</v>
      </c>
      <c r="C703" s="19" t="s">
        <v>56</v>
      </c>
      <c r="D703" s="20">
        <v>44068</v>
      </c>
      <c r="E703" s="19">
        <v>116.616</v>
      </c>
      <c r="F703" s="19" t="s">
        <v>109</v>
      </c>
      <c r="G703" s="19">
        <v>2.5499999999999998</v>
      </c>
      <c r="H703" s="19">
        <v>114.066</v>
      </c>
      <c r="I703">
        <f t="shared" si="88"/>
        <v>2.0775000000000001</v>
      </c>
      <c r="J703">
        <f t="shared" si="89"/>
        <v>2.57</v>
      </c>
      <c r="K703">
        <f t="shared" si="90"/>
        <v>114.04600000000001</v>
      </c>
      <c r="L703">
        <f t="shared" si="91"/>
        <v>114.5385</v>
      </c>
      <c r="M703">
        <f t="shared" si="92"/>
        <v>0.49249999999999261</v>
      </c>
      <c r="N703">
        <f t="shared" si="93"/>
        <v>113.30725000000001</v>
      </c>
      <c r="O703">
        <f t="shared" si="94"/>
        <v>115.27724999999998</v>
      </c>
      <c r="P703" t="str">
        <f t="shared" si="95"/>
        <v/>
      </c>
    </row>
    <row r="704" spans="1:16">
      <c r="A704" s="19" t="s">
        <v>25</v>
      </c>
      <c r="B704" s="19" t="s">
        <v>55</v>
      </c>
      <c r="C704" s="19" t="s">
        <v>56</v>
      </c>
      <c r="D704" s="20">
        <v>44099</v>
      </c>
      <c r="E704" s="19">
        <v>116.616</v>
      </c>
      <c r="F704" s="19" t="s">
        <v>109</v>
      </c>
      <c r="G704" s="19">
        <v>2.57</v>
      </c>
      <c r="H704" s="19">
        <v>114.04600000000001</v>
      </c>
      <c r="I704">
        <f t="shared" si="88"/>
        <v>2.0775000000000001</v>
      </c>
      <c r="J704">
        <f t="shared" si="89"/>
        <v>2.57</v>
      </c>
      <c r="K704">
        <f t="shared" si="90"/>
        <v>114.04600000000001</v>
      </c>
      <c r="L704">
        <f t="shared" si="91"/>
        <v>114.5385</v>
      </c>
      <c r="M704">
        <f t="shared" si="92"/>
        <v>0.49249999999999261</v>
      </c>
      <c r="N704">
        <f t="shared" si="93"/>
        <v>113.30725000000001</v>
      </c>
      <c r="O704">
        <f t="shared" si="94"/>
        <v>115.27724999999998</v>
      </c>
      <c r="P704" t="str">
        <f t="shared" si="95"/>
        <v/>
      </c>
    </row>
    <row r="705" spans="1:16">
      <c r="A705" s="19" t="s">
        <v>25</v>
      </c>
      <c r="B705" s="19" t="s">
        <v>55</v>
      </c>
      <c r="C705" s="19" t="s">
        <v>56</v>
      </c>
      <c r="D705" s="20">
        <v>44131</v>
      </c>
      <c r="E705" s="19">
        <v>116.616</v>
      </c>
      <c r="F705" s="19" t="s">
        <v>109</v>
      </c>
      <c r="G705" s="19">
        <v>2.4300000000000002</v>
      </c>
      <c r="H705" s="19">
        <v>114.18600000000001</v>
      </c>
      <c r="I705">
        <f t="shared" si="88"/>
        <v>2.0775000000000001</v>
      </c>
      <c r="J705">
        <f t="shared" si="89"/>
        <v>2.57</v>
      </c>
      <c r="K705">
        <f t="shared" si="90"/>
        <v>114.04600000000001</v>
      </c>
      <c r="L705">
        <f t="shared" si="91"/>
        <v>114.5385</v>
      </c>
      <c r="M705">
        <f t="shared" si="92"/>
        <v>0.49249999999999261</v>
      </c>
      <c r="N705">
        <f t="shared" si="93"/>
        <v>113.30725000000001</v>
      </c>
      <c r="O705">
        <f t="shared" si="94"/>
        <v>115.27724999999998</v>
      </c>
      <c r="P705" t="str">
        <f t="shared" si="95"/>
        <v/>
      </c>
    </row>
    <row r="706" spans="1:16">
      <c r="A706" s="19" t="s">
        <v>25</v>
      </c>
      <c r="B706" s="19" t="s">
        <v>55</v>
      </c>
      <c r="C706" s="19" t="s">
        <v>56</v>
      </c>
      <c r="D706" s="20">
        <v>44187</v>
      </c>
      <c r="E706" s="19">
        <v>116.616</v>
      </c>
      <c r="F706" s="19" t="s">
        <v>109</v>
      </c>
      <c r="G706" s="19">
        <v>2.35</v>
      </c>
      <c r="H706" s="19">
        <v>114.26600000000001</v>
      </c>
      <c r="I706">
        <f t="shared" si="88"/>
        <v>2.0775000000000001</v>
      </c>
      <c r="J706">
        <f t="shared" si="89"/>
        <v>2.57</v>
      </c>
      <c r="K706">
        <f t="shared" si="90"/>
        <v>114.04600000000001</v>
      </c>
      <c r="L706">
        <f t="shared" si="91"/>
        <v>114.5385</v>
      </c>
      <c r="M706">
        <f t="shared" si="92"/>
        <v>0.49249999999999261</v>
      </c>
      <c r="N706">
        <f t="shared" si="93"/>
        <v>113.30725000000001</v>
      </c>
      <c r="O706">
        <f t="shared" si="94"/>
        <v>115.27724999999998</v>
      </c>
      <c r="P706" t="str">
        <f t="shared" si="95"/>
        <v/>
      </c>
    </row>
    <row r="707" spans="1:16">
      <c r="A707" s="19" t="s">
        <v>25</v>
      </c>
      <c r="B707" s="19" t="s">
        <v>55</v>
      </c>
      <c r="C707" s="19" t="s">
        <v>56</v>
      </c>
      <c r="D707" s="20">
        <v>44223</v>
      </c>
      <c r="E707" s="19">
        <v>116.616</v>
      </c>
      <c r="F707" s="19" t="s">
        <v>109</v>
      </c>
      <c r="G707" s="19">
        <v>2.12</v>
      </c>
      <c r="H707" s="19">
        <v>114.496</v>
      </c>
      <c r="I707">
        <f t="shared" si="88"/>
        <v>2.0775000000000001</v>
      </c>
      <c r="J707">
        <f t="shared" si="89"/>
        <v>2.57</v>
      </c>
      <c r="K707">
        <f t="shared" si="90"/>
        <v>114.04600000000001</v>
      </c>
      <c r="L707">
        <f t="shared" si="91"/>
        <v>114.5385</v>
      </c>
      <c r="M707">
        <f t="shared" si="92"/>
        <v>0.49249999999999261</v>
      </c>
      <c r="N707">
        <f t="shared" si="93"/>
        <v>113.30725000000001</v>
      </c>
      <c r="O707">
        <f t="shared" si="94"/>
        <v>115.27724999999998</v>
      </c>
      <c r="P707" t="str">
        <f t="shared" si="95"/>
        <v/>
      </c>
    </row>
    <row r="708" spans="1:16">
      <c r="A708" s="19" t="s">
        <v>25</v>
      </c>
      <c r="B708" s="19" t="s">
        <v>55</v>
      </c>
      <c r="C708" s="19" t="s">
        <v>56</v>
      </c>
      <c r="D708" s="20">
        <v>44250</v>
      </c>
      <c r="E708" s="19">
        <v>116.616</v>
      </c>
      <c r="F708" s="19" t="s">
        <v>109</v>
      </c>
      <c r="G708" s="19">
        <v>2.2200000000000002</v>
      </c>
      <c r="H708" s="19">
        <v>114.396</v>
      </c>
      <c r="I708">
        <f t="shared" si="88"/>
        <v>2.0775000000000001</v>
      </c>
      <c r="J708">
        <f t="shared" si="89"/>
        <v>2.57</v>
      </c>
      <c r="K708">
        <f t="shared" si="90"/>
        <v>114.04600000000001</v>
      </c>
      <c r="L708">
        <f t="shared" si="91"/>
        <v>114.5385</v>
      </c>
      <c r="M708">
        <f t="shared" si="92"/>
        <v>0.49249999999999261</v>
      </c>
      <c r="N708">
        <f t="shared" si="93"/>
        <v>113.30725000000001</v>
      </c>
      <c r="O708">
        <f t="shared" si="94"/>
        <v>115.27724999999998</v>
      </c>
      <c r="P708" t="str">
        <f t="shared" si="95"/>
        <v/>
      </c>
    </row>
  </sheetData>
  <autoFilter ref="A1:P708" xr:uid="{42BBFB00-7256-4D8D-8129-E8A158799456}"/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6F5D3-A525-4172-BCB7-9A3F74606596}">
  <dimension ref="A1:S123"/>
  <sheetViews>
    <sheetView zoomScale="70" zoomScaleNormal="70" workbookViewId="0">
      <selection activeCell="O20" sqref="O20"/>
    </sheetView>
  </sheetViews>
  <sheetFormatPr defaultRowHeight="14.45"/>
  <cols>
    <col min="1" max="1" width="16" bestFit="1" customWidth="1"/>
    <col min="2" max="2" width="10.7109375" style="25" bestFit="1" customWidth="1"/>
    <col min="4" max="4" width="13.7109375" bestFit="1" customWidth="1"/>
    <col min="6" max="6" width="16" bestFit="1" customWidth="1"/>
    <col min="7" max="7" width="10.7109375" style="25" bestFit="1" customWidth="1"/>
    <col min="9" max="9" width="11.42578125" customWidth="1"/>
    <col min="11" max="11" width="16" bestFit="1" customWidth="1"/>
    <col min="12" max="12" width="10.7109375" style="25" bestFit="1" customWidth="1"/>
    <col min="14" max="14" width="13.7109375" bestFit="1" customWidth="1"/>
    <col min="16" max="16" width="16" bestFit="1" customWidth="1"/>
    <col min="17" max="17" width="10.7109375" style="25" bestFit="1" customWidth="1"/>
    <col min="19" max="19" width="13.7109375" bestFit="1" customWidth="1"/>
  </cols>
  <sheetData>
    <row r="1" spans="1:19">
      <c r="A1" t="s">
        <v>95</v>
      </c>
      <c r="B1" s="25" t="s">
        <v>96</v>
      </c>
      <c r="C1" t="s">
        <v>100</v>
      </c>
      <c r="F1" t="s">
        <v>95</v>
      </c>
      <c r="G1" s="25" t="s">
        <v>96</v>
      </c>
      <c r="H1" t="s">
        <v>100</v>
      </c>
      <c r="K1" t="s">
        <v>95</v>
      </c>
      <c r="L1" s="25" t="s">
        <v>96</v>
      </c>
      <c r="M1" t="s">
        <v>100</v>
      </c>
      <c r="P1" t="s">
        <v>95</v>
      </c>
      <c r="Q1" s="25" t="s">
        <v>96</v>
      </c>
      <c r="R1" t="s">
        <v>100</v>
      </c>
    </row>
    <row r="2" spans="1:19">
      <c r="A2" t="s">
        <v>40</v>
      </c>
      <c r="B2" s="25">
        <v>39835</v>
      </c>
      <c r="C2">
        <v>104.809</v>
      </c>
      <c r="D2" s="43">
        <v>67.386700000000005</v>
      </c>
      <c r="F2" t="s">
        <v>45</v>
      </c>
      <c r="G2" s="25">
        <v>39835</v>
      </c>
      <c r="H2">
        <v>60.616999999999997</v>
      </c>
      <c r="I2" s="43">
        <v>66.5261</v>
      </c>
      <c r="K2" t="s">
        <v>49</v>
      </c>
      <c r="L2" s="25">
        <v>39842</v>
      </c>
      <c r="M2">
        <v>58.588999999999999</v>
      </c>
      <c r="N2" s="41">
        <v>67.356300000000005</v>
      </c>
      <c r="P2" t="s">
        <v>52</v>
      </c>
      <c r="Q2" s="25">
        <v>41788</v>
      </c>
      <c r="R2">
        <v>145.30000000000001</v>
      </c>
      <c r="S2" s="42">
        <v>94.740300000000005</v>
      </c>
    </row>
    <row r="3" spans="1:19">
      <c r="A3" t="s">
        <v>40</v>
      </c>
      <c r="B3" s="25">
        <v>39861</v>
      </c>
      <c r="C3">
        <v>104.729</v>
      </c>
      <c r="D3" s="43">
        <v>67.386700000000005</v>
      </c>
      <c r="F3" t="s">
        <v>45</v>
      </c>
      <c r="G3" s="25">
        <v>39867</v>
      </c>
      <c r="H3">
        <v>61.497</v>
      </c>
      <c r="I3" s="43">
        <v>66.5261</v>
      </c>
      <c r="K3" t="s">
        <v>49</v>
      </c>
      <c r="L3" s="25">
        <v>39864</v>
      </c>
      <c r="M3">
        <v>59.018999999999998</v>
      </c>
      <c r="N3" s="41">
        <v>67.356300000000005</v>
      </c>
      <c r="P3" t="s">
        <v>52</v>
      </c>
      <c r="Q3" s="25">
        <v>41933</v>
      </c>
      <c r="R3">
        <v>145.41</v>
      </c>
      <c r="S3" s="42">
        <v>94.740300000000005</v>
      </c>
    </row>
    <row r="4" spans="1:19">
      <c r="A4" t="s">
        <v>40</v>
      </c>
      <c r="B4" s="25">
        <v>39890</v>
      </c>
      <c r="C4">
        <v>104.57899999999999</v>
      </c>
      <c r="D4" s="43">
        <v>67.386700000000005</v>
      </c>
      <c r="F4" t="s">
        <v>45</v>
      </c>
      <c r="G4" s="25">
        <v>39897</v>
      </c>
      <c r="H4">
        <v>61.606999999999999</v>
      </c>
      <c r="I4" s="43">
        <v>66.5261</v>
      </c>
      <c r="K4" t="s">
        <v>49</v>
      </c>
      <c r="L4" s="25">
        <v>39898</v>
      </c>
      <c r="M4">
        <v>58.978999999999999</v>
      </c>
      <c r="N4" s="41">
        <v>67.356300000000005</v>
      </c>
      <c r="P4" t="s">
        <v>52</v>
      </c>
      <c r="Q4" s="25">
        <v>42152</v>
      </c>
      <c r="R4">
        <v>145.27000000000001</v>
      </c>
      <c r="S4" s="42">
        <v>94.740300000000005</v>
      </c>
    </row>
    <row r="5" spans="1:19">
      <c r="A5" t="s">
        <v>40</v>
      </c>
      <c r="B5" s="25">
        <v>39955</v>
      </c>
      <c r="C5">
        <v>104.10899999999999</v>
      </c>
      <c r="D5" s="43">
        <v>67.386700000000005</v>
      </c>
      <c r="F5" t="s">
        <v>45</v>
      </c>
      <c r="G5" s="25">
        <v>40015</v>
      </c>
      <c r="H5">
        <v>61.427</v>
      </c>
      <c r="I5" s="43">
        <v>66.5261</v>
      </c>
      <c r="K5" t="s">
        <v>49</v>
      </c>
      <c r="L5" s="25">
        <v>39926</v>
      </c>
      <c r="M5">
        <v>59.459000000000003</v>
      </c>
      <c r="N5" s="41">
        <v>67.356300000000005</v>
      </c>
      <c r="P5" t="s">
        <v>52</v>
      </c>
      <c r="Q5" s="25">
        <v>42205</v>
      </c>
      <c r="R5">
        <v>145.16</v>
      </c>
      <c r="S5" s="42">
        <v>94.740300000000005</v>
      </c>
    </row>
    <row r="6" spans="1:19">
      <c r="A6" t="s">
        <v>40</v>
      </c>
      <c r="B6" s="25">
        <v>39987</v>
      </c>
      <c r="C6">
        <v>104.479</v>
      </c>
      <c r="D6" s="43">
        <v>67.386700000000005</v>
      </c>
      <c r="F6" t="s">
        <v>45</v>
      </c>
      <c r="G6" s="25">
        <v>40051</v>
      </c>
      <c r="H6">
        <v>61.247</v>
      </c>
      <c r="I6" s="43">
        <v>66.5261</v>
      </c>
      <c r="K6" t="s">
        <v>49</v>
      </c>
      <c r="L6" s="25">
        <v>39958</v>
      </c>
      <c r="M6">
        <v>59.238999999999997</v>
      </c>
      <c r="N6" s="41">
        <v>67.356300000000005</v>
      </c>
      <c r="P6" t="s">
        <v>52</v>
      </c>
      <c r="Q6" s="25">
        <v>42334</v>
      </c>
      <c r="R6">
        <v>144.99</v>
      </c>
      <c r="S6" s="42">
        <v>94.740300000000005</v>
      </c>
    </row>
    <row r="7" spans="1:19">
      <c r="A7" t="s">
        <v>40</v>
      </c>
      <c r="B7" s="25">
        <v>40009</v>
      </c>
      <c r="C7">
        <v>103.629</v>
      </c>
      <c r="D7" s="43">
        <v>67.386700000000005</v>
      </c>
      <c r="F7" t="s">
        <v>45</v>
      </c>
      <c r="G7" s="25">
        <v>40079</v>
      </c>
      <c r="H7">
        <v>61.156999999999996</v>
      </c>
      <c r="I7" s="43">
        <v>66.5261</v>
      </c>
      <c r="K7" t="s">
        <v>49</v>
      </c>
      <c r="L7" s="25">
        <v>39993</v>
      </c>
      <c r="M7">
        <v>59.329000000000001</v>
      </c>
      <c r="N7" s="41">
        <v>67.356300000000005</v>
      </c>
      <c r="P7" t="s">
        <v>52</v>
      </c>
      <c r="Q7" s="25">
        <v>42416</v>
      </c>
      <c r="R7">
        <v>144.99</v>
      </c>
      <c r="S7" s="42">
        <v>94.740300000000005</v>
      </c>
    </row>
    <row r="8" spans="1:19">
      <c r="A8" t="s">
        <v>40</v>
      </c>
      <c r="B8" s="25">
        <v>40043</v>
      </c>
      <c r="C8">
        <v>101.979</v>
      </c>
      <c r="D8" s="43">
        <v>67.386700000000005</v>
      </c>
      <c r="F8" t="s">
        <v>45</v>
      </c>
      <c r="G8" s="25">
        <v>40107</v>
      </c>
      <c r="H8">
        <v>61.087000000000003</v>
      </c>
      <c r="I8" s="43">
        <v>66.5261</v>
      </c>
      <c r="K8" t="s">
        <v>49</v>
      </c>
      <c r="L8" s="25">
        <v>40084</v>
      </c>
      <c r="M8">
        <v>59.639000000000003</v>
      </c>
      <c r="N8" s="41">
        <v>67.356300000000005</v>
      </c>
      <c r="P8" t="s">
        <v>52</v>
      </c>
      <c r="Q8" s="25">
        <v>42515</v>
      </c>
      <c r="R8">
        <v>145.04</v>
      </c>
      <c r="S8" s="42">
        <v>94.740300000000005</v>
      </c>
    </row>
    <row r="9" spans="1:19">
      <c r="A9" t="s">
        <v>40</v>
      </c>
      <c r="B9" s="25">
        <v>40071</v>
      </c>
      <c r="C9">
        <v>101.709</v>
      </c>
      <c r="D9" s="43">
        <v>67.386700000000005</v>
      </c>
      <c r="F9" t="s">
        <v>45</v>
      </c>
      <c r="G9" s="25">
        <v>40137</v>
      </c>
      <c r="H9">
        <v>61.237000000000002</v>
      </c>
      <c r="I9" s="43">
        <v>66.5261</v>
      </c>
      <c r="K9" t="s">
        <v>49</v>
      </c>
      <c r="L9" s="25">
        <v>40116</v>
      </c>
      <c r="M9">
        <v>59.628999999999998</v>
      </c>
      <c r="N9" s="41">
        <v>67.356300000000005</v>
      </c>
      <c r="P9" t="s">
        <v>52</v>
      </c>
      <c r="Q9" s="25">
        <v>42591</v>
      </c>
      <c r="R9">
        <v>144.99</v>
      </c>
      <c r="S9" s="42">
        <v>94.740300000000005</v>
      </c>
    </row>
    <row r="10" spans="1:19">
      <c r="A10" t="s">
        <v>40</v>
      </c>
      <c r="B10" s="25">
        <v>40106</v>
      </c>
      <c r="C10">
        <v>101.809</v>
      </c>
      <c r="D10" s="43">
        <v>67.386700000000005</v>
      </c>
      <c r="F10" t="s">
        <v>45</v>
      </c>
      <c r="G10" s="25">
        <v>40175</v>
      </c>
      <c r="H10">
        <v>61.987000000000002</v>
      </c>
      <c r="I10" s="43">
        <v>66.5261</v>
      </c>
      <c r="K10" t="s">
        <v>49</v>
      </c>
      <c r="L10" s="25">
        <v>40141</v>
      </c>
      <c r="M10">
        <v>59.779000000000003</v>
      </c>
      <c r="N10" s="41">
        <v>67.356300000000005</v>
      </c>
      <c r="P10" t="s">
        <v>52</v>
      </c>
      <c r="Q10" s="25">
        <v>42698</v>
      </c>
      <c r="R10">
        <v>144.88999999999999</v>
      </c>
      <c r="S10" s="42">
        <v>94.740300000000005</v>
      </c>
    </row>
    <row r="11" spans="1:19">
      <c r="A11" t="s">
        <v>40</v>
      </c>
      <c r="B11" s="25">
        <v>40141</v>
      </c>
      <c r="C11">
        <v>104.40900000000001</v>
      </c>
      <c r="D11" s="43">
        <v>67.386700000000005</v>
      </c>
      <c r="F11" t="s">
        <v>45</v>
      </c>
      <c r="G11" s="25">
        <v>40562</v>
      </c>
      <c r="H11">
        <v>64.287000000000006</v>
      </c>
      <c r="I11" s="43">
        <v>66.5261</v>
      </c>
      <c r="K11" t="s">
        <v>49</v>
      </c>
      <c r="L11" s="25">
        <v>40168</v>
      </c>
      <c r="M11">
        <v>59.779000000000003</v>
      </c>
      <c r="N11" s="41">
        <v>67.356300000000005</v>
      </c>
      <c r="P11" t="s">
        <v>52</v>
      </c>
      <c r="Q11" s="25">
        <v>42789</v>
      </c>
      <c r="R11">
        <v>144.97</v>
      </c>
      <c r="S11" s="42">
        <v>94.740300000000005</v>
      </c>
    </row>
    <row r="12" spans="1:19">
      <c r="A12" t="s">
        <v>40</v>
      </c>
      <c r="B12" s="25">
        <v>40168</v>
      </c>
      <c r="C12">
        <v>101.90900000000001</v>
      </c>
      <c r="D12" s="43">
        <v>67.386700000000005</v>
      </c>
      <c r="F12" t="s">
        <v>45</v>
      </c>
      <c r="G12" s="25">
        <v>40588</v>
      </c>
      <c r="H12">
        <v>63.887</v>
      </c>
      <c r="I12" s="43">
        <v>66.5261</v>
      </c>
      <c r="K12" t="s">
        <v>49</v>
      </c>
      <c r="L12" s="25">
        <v>40205</v>
      </c>
      <c r="M12">
        <v>60.079000000000001</v>
      </c>
      <c r="N12" s="41">
        <v>67.356300000000005</v>
      </c>
      <c r="P12" t="s">
        <v>52</v>
      </c>
      <c r="Q12" s="25">
        <v>42880</v>
      </c>
      <c r="R12">
        <v>145</v>
      </c>
      <c r="S12" s="42">
        <v>94.740300000000005</v>
      </c>
    </row>
    <row r="13" spans="1:19">
      <c r="A13" t="s">
        <v>40</v>
      </c>
      <c r="B13" s="25">
        <v>40206</v>
      </c>
      <c r="C13">
        <v>104.82899999999999</v>
      </c>
      <c r="D13" s="43">
        <v>67.386700000000005</v>
      </c>
      <c r="F13" t="s">
        <v>45</v>
      </c>
      <c r="G13" s="25">
        <v>40616</v>
      </c>
      <c r="H13">
        <v>63.387</v>
      </c>
      <c r="I13" s="43">
        <v>66.5261</v>
      </c>
      <c r="K13" t="s">
        <v>49</v>
      </c>
      <c r="L13" s="25">
        <v>40231</v>
      </c>
      <c r="M13">
        <v>60.109000000000002</v>
      </c>
      <c r="N13" s="41">
        <v>67.356300000000005</v>
      </c>
      <c r="P13" t="s">
        <v>52</v>
      </c>
      <c r="Q13" s="25">
        <v>42963</v>
      </c>
      <c r="R13">
        <v>144.9</v>
      </c>
      <c r="S13" s="42">
        <v>94.740300000000005</v>
      </c>
    </row>
    <row r="14" spans="1:19">
      <c r="A14" t="s">
        <v>40</v>
      </c>
      <c r="B14" s="25">
        <v>40234</v>
      </c>
      <c r="C14">
        <v>104.889</v>
      </c>
      <c r="D14" s="43">
        <v>67.386700000000005</v>
      </c>
      <c r="F14" t="s">
        <v>45</v>
      </c>
      <c r="G14" s="25">
        <v>40644</v>
      </c>
      <c r="H14">
        <v>64.156999999999996</v>
      </c>
      <c r="I14" s="43">
        <v>66.5261</v>
      </c>
      <c r="K14" t="s">
        <v>49</v>
      </c>
      <c r="L14" s="25">
        <v>40266</v>
      </c>
      <c r="M14">
        <v>60.478999999999999</v>
      </c>
      <c r="N14" s="41">
        <v>67.356300000000005</v>
      </c>
      <c r="P14" t="s">
        <v>52</v>
      </c>
      <c r="Q14" s="25">
        <v>43059</v>
      </c>
      <c r="R14">
        <v>144.91</v>
      </c>
      <c r="S14" s="42">
        <v>94.740300000000005</v>
      </c>
    </row>
    <row r="15" spans="1:19">
      <c r="A15" t="s">
        <v>40</v>
      </c>
      <c r="B15" s="25">
        <v>40280</v>
      </c>
      <c r="C15">
        <v>104.309</v>
      </c>
      <c r="D15" s="43">
        <v>67.386700000000005</v>
      </c>
      <c r="F15" t="s">
        <v>45</v>
      </c>
      <c r="G15" s="25">
        <v>40673</v>
      </c>
      <c r="H15">
        <v>63.406999999999996</v>
      </c>
      <c r="I15" s="43">
        <v>66.5261</v>
      </c>
      <c r="K15" t="s">
        <v>49</v>
      </c>
      <c r="L15" s="25">
        <v>40289</v>
      </c>
      <c r="M15">
        <v>60.848999999999997</v>
      </c>
      <c r="N15" s="41">
        <v>67.356300000000005</v>
      </c>
      <c r="P15" t="s">
        <v>52</v>
      </c>
      <c r="Q15" s="25">
        <v>43151</v>
      </c>
      <c r="R15">
        <v>144.87</v>
      </c>
      <c r="S15" s="42">
        <v>94.740300000000005</v>
      </c>
    </row>
    <row r="16" spans="1:19">
      <c r="A16" t="s">
        <v>40</v>
      </c>
      <c r="B16" s="25">
        <v>40322</v>
      </c>
      <c r="C16">
        <v>104.889</v>
      </c>
      <c r="D16" s="43">
        <v>67.386700000000005</v>
      </c>
      <c r="F16" t="s">
        <v>45</v>
      </c>
      <c r="G16" s="25">
        <v>40714</v>
      </c>
      <c r="H16">
        <v>62.747</v>
      </c>
      <c r="I16" s="43">
        <v>66.5261</v>
      </c>
      <c r="K16" t="s">
        <v>49</v>
      </c>
      <c r="L16" s="25">
        <v>40323</v>
      </c>
      <c r="M16">
        <v>61.329000000000001</v>
      </c>
      <c r="N16" s="41">
        <v>67.356300000000005</v>
      </c>
      <c r="P16" t="s">
        <v>52</v>
      </c>
      <c r="Q16" s="25">
        <v>43244</v>
      </c>
      <c r="R16">
        <v>145.16999999999999</v>
      </c>
      <c r="S16" s="42">
        <v>94.740300000000005</v>
      </c>
    </row>
    <row r="17" spans="1:19">
      <c r="A17" t="s">
        <v>40</v>
      </c>
      <c r="B17" s="25">
        <v>40351</v>
      </c>
      <c r="C17">
        <v>104.679</v>
      </c>
      <c r="D17" s="43">
        <v>67.386700000000005</v>
      </c>
      <c r="F17" t="s">
        <v>45</v>
      </c>
      <c r="G17" s="25">
        <v>40843</v>
      </c>
      <c r="H17">
        <v>61.637</v>
      </c>
      <c r="I17" s="43">
        <v>66.5261</v>
      </c>
      <c r="K17" t="s">
        <v>49</v>
      </c>
      <c r="L17" s="25">
        <v>40358</v>
      </c>
      <c r="M17">
        <v>61.079000000000001</v>
      </c>
      <c r="N17" s="41">
        <v>67.356300000000005</v>
      </c>
      <c r="P17" t="s">
        <v>52</v>
      </c>
      <c r="Q17" s="25">
        <v>43312</v>
      </c>
      <c r="R17">
        <v>144.09</v>
      </c>
      <c r="S17" s="42">
        <v>94.740300000000005</v>
      </c>
    </row>
    <row r="18" spans="1:19">
      <c r="A18" t="s">
        <v>40</v>
      </c>
      <c r="B18" s="25">
        <v>40374</v>
      </c>
      <c r="C18">
        <v>104.43899999999999</v>
      </c>
      <c r="D18" s="43">
        <v>67.386700000000005</v>
      </c>
      <c r="F18" t="s">
        <v>45</v>
      </c>
      <c r="G18" s="25">
        <v>41010</v>
      </c>
      <c r="H18">
        <v>63.587000000000003</v>
      </c>
      <c r="I18" s="43">
        <v>66.5261</v>
      </c>
      <c r="K18" t="s">
        <v>49</v>
      </c>
      <c r="L18" s="25">
        <v>40387</v>
      </c>
      <c r="M18">
        <v>60.779000000000003</v>
      </c>
      <c r="N18" s="41">
        <v>67.356300000000005</v>
      </c>
      <c r="P18" t="s">
        <v>52</v>
      </c>
      <c r="Q18" s="25">
        <v>43412</v>
      </c>
      <c r="R18">
        <v>143.93</v>
      </c>
      <c r="S18" s="42">
        <v>94.740300000000005</v>
      </c>
    </row>
    <row r="19" spans="1:19">
      <c r="A19" t="s">
        <v>40</v>
      </c>
      <c r="B19" s="25">
        <v>40396</v>
      </c>
      <c r="C19">
        <v>104.009</v>
      </c>
      <c r="D19" s="43">
        <v>67.386700000000005</v>
      </c>
      <c r="F19" t="s">
        <v>45</v>
      </c>
      <c r="G19" s="25">
        <v>41036</v>
      </c>
      <c r="H19">
        <v>61.987000000000002</v>
      </c>
      <c r="I19" s="43">
        <v>66.5261</v>
      </c>
      <c r="K19" t="s">
        <v>49</v>
      </c>
      <c r="L19" s="25">
        <v>40402</v>
      </c>
      <c r="M19">
        <v>60.679000000000002</v>
      </c>
      <c r="N19" s="41">
        <v>67.356300000000005</v>
      </c>
      <c r="P19" t="s">
        <v>52</v>
      </c>
      <c r="Q19" s="25">
        <v>43515</v>
      </c>
      <c r="R19">
        <v>143.87</v>
      </c>
      <c r="S19" s="42">
        <v>94.740300000000005</v>
      </c>
    </row>
    <row r="20" spans="1:19">
      <c r="A20" t="s">
        <v>40</v>
      </c>
      <c r="B20" s="25">
        <v>40438</v>
      </c>
      <c r="C20">
        <v>103.009</v>
      </c>
      <c r="D20" s="43">
        <v>67.386700000000005</v>
      </c>
      <c r="F20" t="s">
        <v>45</v>
      </c>
      <c r="G20" s="25">
        <v>41071</v>
      </c>
      <c r="H20">
        <v>61.837000000000003</v>
      </c>
      <c r="I20" s="43">
        <v>66.5261</v>
      </c>
      <c r="K20" t="s">
        <v>49</v>
      </c>
      <c r="L20" s="25">
        <v>40442</v>
      </c>
      <c r="M20">
        <v>60.679000000000002</v>
      </c>
      <c r="N20" s="41">
        <v>67.356300000000005</v>
      </c>
      <c r="P20" t="s">
        <v>52</v>
      </c>
      <c r="Q20" s="25">
        <v>43620</v>
      </c>
      <c r="R20">
        <v>144</v>
      </c>
      <c r="S20" s="42">
        <v>94.740300000000005</v>
      </c>
    </row>
    <row r="21" spans="1:19">
      <c r="A21" t="s">
        <v>40</v>
      </c>
      <c r="B21" s="25">
        <v>40463</v>
      </c>
      <c r="C21">
        <v>102.709</v>
      </c>
      <c r="D21" s="43">
        <v>67.386700000000005</v>
      </c>
      <c r="F21" t="s">
        <v>45</v>
      </c>
      <c r="G21" s="25">
        <v>41095</v>
      </c>
      <c r="H21">
        <v>61.587000000000003</v>
      </c>
      <c r="I21" s="43">
        <v>66.5261</v>
      </c>
      <c r="K21" t="s">
        <v>49</v>
      </c>
      <c r="L21" s="25">
        <v>40470</v>
      </c>
      <c r="M21">
        <v>60.628999999999998</v>
      </c>
      <c r="N21" s="41">
        <v>67.356300000000005</v>
      </c>
      <c r="P21" t="s">
        <v>52</v>
      </c>
      <c r="Q21" s="25">
        <v>43705</v>
      </c>
      <c r="R21">
        <v>144.15</v>
      </c>
      <c r="S21" s="42">
        <v>94.740300000000005</v>
      </c>
    </row>
    <row r="22" spans="1:19">
      <c r="A22" t="s">
        <v>40</v>
      </c>
      <c r="B22" s="25">
        <v>40491</v>
      </c>
      <c r="C22">
        <v>104.879</v>
      </c>
      <c r="D22" s="43">
        <v>67.386700000000005</v>
      </c>
      <c r="F22" t="s">
        <v>45</v>
      </c>
      <c r="G22" s="25">
        <v>41128</v>
      </c>
      <c r="H22">
        <v>61.237000000000002</v>
      </c>
      <c r="I22" s="43">
        <v>66.5261</v>
      </c>
      <c r="K22" t="s">
        <v>49</v>
      </c>
      <c r="L22" s="25">
        <v>40507</v>
      </c>
      <c r="M22">
        <v>60.878999999999998</v>
      </c>
      <c r="N22" s="41">
        <v>67.356300000000005</v>
      </c>
      <c r="P22" t="s">
        <v>52</v>
      </c>
      <c r="Q22" s="25">
        <v>43775</v>
      </c>
      <c r="R22">
        <v>145.07</v>
      </c>
      <c r="S22" s="42">
        <v>94.740300000000005</v>
      </c>
    </row>
    <row r="23" spans="1:19">
      <c r="A23" t="s">
        <v>40</v>
      </c>
      <c r="B23" s="25">
        <v>40539</v>
      </c>
      <c r="C23">
        <v>105.199</v>
      </c>
      <c r="D23" s="43">
        <v>67.386700000000005</v>
      </c>
      <c r="F23" t="s">
        <v>45</v>
      </c>
      <c r="G23" s="25">
        <v>41162</v>
      </c>
      <c r="H23">
        <v>61.087000000000003</v>
      </c>
      <c r="I23" s="43">
        <v>66.5261</v>
      </c>
      <c r="K23" t="s">
        <v>49</v>
      </c>
      <c r="L23" s="25">
        <v>40533</v>
      </c>
      <c r="M23">
        <v>61.478999999999999</v>
      </c>
      <c r="N23" s="41">
        <v>67.356300000000005</v>
      </c>
    </row>
    <row r="24" spans="1:19">
      <c r="A24" t="s">
        <v>40</v>
      </c>
      <c r="B24" s="25">
        <v>40555</v>
      </c>
      <c r="C24">
        <v>104.819</v>
      </c>
      <c r="D24" s="43">
        <v>67.386700000000005</v>
      </c>
      <c r="F24" t="s">
        <v>45</v>
      </c>
      <c r="G24" s="25">
        <v>41211</v>
      </c>
      <c r="H24">
        <v>60.987000000000002</v>
      </c>
      <c r="I24" s="43">
        <v>66.5261</v>
      </c>
      <c r="K24" t="s">
        <v>49</v>
      </c>
      <c r="L24" s="25">
        <v>40682</v>
      </c>
      <c r="M24">
        <v>61.878999999999998</v>
      </c>
      <c r="N24" s="41">
        <v>67.356300000000005</v>
      </c>
    </row>
    <row r="25" spans="1:19">
      <c r="A25" t="s">
        <v>40</v>
      </c>
      <c r="B25" s="25">
        <v>40576</v>
      </c>
      <c r="C25">
        <v>104.589</v>
      </c>
      <c r="D25" s="43">
        <v>67.386700000000005</v>
      </c>
      <c r="F25" t="s">
        <v>45</v>
      </c>
      <c r="G25" s="25">
        <v>41239</v>
      </c>
      <c r="H25">
        <v>58.256999999999998</v>
      </c>
      <c r="I25" s="43">
        <v>66.5261</v>
      </c>
      <c r="K25" t="s">
        <v>49</v>
      </c>
      <c r="L25" s="25">
        <v>40716</v>
      </c>
      <c r="M25">
        <v>61.478999999999999</v>
      </c>
      <c r="N25" s="41">
        <v>67.356300000000005</v>
      </c>
    </row>
    <row r="26" spans="1:19">
      <c r="A26" t="s">
        <v>40</v>
      </c>
      <c r="B26" s="25">
        <v>40613</v>
      </c>
      <c r="C26">
        <v>104.679</v>
      </c>
      <c r="D26" s="43">
        <v>67.386700000000005</v>
      </c>
      <c r="F26" t="s">
        <v>45</v>
      </c>
      <c r="G26" s="25">
        <v>41262</v>
      </c>
      <c r="H26">
        <v>61.387</v>
      </c>
      <c r="I26" s="43">
        <v>66.5261</v>
      </c>
      <c r="K26" t="s">
        <v>49</v>
      </c>
      <c r="L26" s="25">
        <v>40743</v>
      </c>
      <c r="M26">
        <v>59.378999999999998</v>
      </c>
      <c r="N26" s="41">
        <v>67.356300000000005</v>
      </c>
    </row>
    <row r="27" spans="1:19">
      <c r="A27" t="s">
        <v>40</v>
      </c>
      <c r="B27" s="25">
        <v>40638</v>
      </c>
      <c r="C27">
        <v>104.759</v>
      </c>
      <c r="D27" s="43">
        <v>67.386700000000005</v>
      </c>
      <c r="F27" t="s">
        <v>45</v>
      </c>
      <c r="G27" s="25">
        <v>41288</v>
      </c>
      <c r="H27">
        <v>61.387</v>
      </c>
      <c r="I27" s="43">
        <v>66.5261</v>
      </c>
      <c r="K27" t="s">
        <v>49</v>
      </c>
      <c r="L27" s="25">
        <v>40784</v>
      </c>
      <c r="M27">
        <v>60.149000000000001</v>
      </c>
      <c r="N27" s="41">
        <v>67.356300000000005</v>
      </c>
    </row>
    <row r="28" spans="1:19">
      <c r="A28" t="s">
        <v>40</v>
      </c>
      <c r="B28" s="25">
        <v>40687</v>
      </c>
      <c r="C28">
        <v>104.459</v>
      </c>
      <c r="D28" s="43">
        <v>67.386700000000005</v>
      </c>
      <c r="F28" t="s">
        <v>45</v>
      </c>
      <c r="G28" s="25">
        <v>41309</v>
      </c>
      <c r="H28">
        <v>61.887</v>
      </c>
      <c r="I28" s="43">
        <v>66.5261</v>
      </c>
      <c r="K28" t="s">
        <v>49</v>
      </c>
      <c r="L28" s="25">
        <v>40813</v>
      </c>
      <c r="M28">
        <v>59.978999999999999</v>
      </c>
      <c r="N28" s="41">
        <v>67.356300000000005</v>
      </c>
    </row>
    <row r="29" spans="1:19">
      <c r="A29" t="s">
        <v>40</v>
      </c>
      <c r="B29" s="25">
        <v>40709</v>
      </c>
      <c r="C29">
        <v>104.96899999999999</v>
      </c>
      <c r="D29" s="43">
        <v>67.386700000000005</v>
      </c>
      <c r="F29" t="s">
        <v>45</v>
      </c>
      <c r="G29" s="25">
        <v>41346</v>
      </c>
      <c r="H29">
        <v>62.737000000000002</v>
      </c>
      <c r="I29" s="43">
        <v>66.5261</v>
      </c>
      <c r="K29" t="s">
        <v>49</v>
      </c>
      <c r="L29" s="25">
        <v>40842</v>
      </c>
      <c r="M29">
        <v>60.179000000000002</v>
      </c>
      <c r="N29" s="41">
        <v>67.356300000000005</v>
      </c>
    </row>
    <row r="30" spans="1:19">
      <c r="A30" t="s">
        <v>40</v>
      </c>
      <c r="B30" s="25">
        <v>40735</v>
      </c>
      <c r="C30">
        <v>104.429</v>
      </c>
      <c r="D30" s="43">
        <v>67.386700000000005</v>
      </c>
      <c r="F30" t="s">
        <v>45</v>
      </c>
      <c r="G30" s="25">
        <v>41388</v>
      </c>
      <c r="H30">
        <v>64.287000000000006</v>
      </c>
      <c r="I30" s="43">
        <v>66.5261</v>
      </c>
      <c r="K30" t="s">
        <v>49</v>
      </c>
      <c r="L30" s="25">
        <v>40876</v>
      </c>
      <c r="M30">
        <v>60.228999999999999</v>
      </c>
      <c r="N30" s="41">
        <v>67.356300000000005</v>
      </c>
    </row>
    <row r="31" spans="1:19">
      <c r="A31" t="s">
        <v>40</v>
      </c>
      <c r="B31" s="25">
        <v>40757</v>
      </c>
      <c r="C31">
        <v>104.179</v>
      </c>
      <c r="D31" s="43">
        <v>67.386700000000005</v>
      </c>
      <c r="F31" t="s">
        <v>45</v>
      </c>
      <c r="G31" s="25">
        <v>41403</v>
      </c>
      <c r="H31">
        <v>64.387</v>
      </c>
      <c r="I31" s="43">
        <v>66.5261</v>
      </c>
      <c r="K31" t="s">
        <v>49</v>
      </c>
      <c r="L31" s="25">
        <v>40890</v>
      </c>
      <c r="M31">
        <v>59.999000000000002</v>
      </c>
      <c r="N31" s="41">
        <v>67.356300000000005</v>
      </c>
    </row>
    <row r="32" spans="1:19">
      <c r="A32" t="s">
        <v>40</v>
      </c>
      <c r="B32" s="25">
        <v>40802</v>
      </c>
      <c r="C32">
        <v>102.339</v>
      </c>
      <c r="D32" s="43">
        <v>67.386700000000005</v>
      </c>
      <c r="F32" t="s">
        <v>45</v>
      </c>
      <c r="G32" s="25">
        <v>41435</v>
      </c>
      <c r="H32">
        <v>63.837000000000003</v>
      </c>
      <c r="I32" s="43">
        <v>66.5261</v>
      </c>
      <c r="K32" t="s">
        <v>49</v>
      </c>
      <c r="L32" s="25">
        <v>40931</v>
      </c>
      <c r="M32">
        <v>60.079000000000001</v>
      </c>
      <c r="N32" s="41">
        <v>67.356300000000005</v>
      </c>
    </row>
    <row r="33" spans="1:14">
      <c r="A33" t="s">
        <v>40</v>
      </c>
      <c r="B33" s="25">
        <v>40828</v>
      </c>
      <c r="C33">
        <v>101.729</v>
      </c>
      <c r="D33" s="43">
        <v>67.386700000000005</v>
      </c>
      <c r="F33" t="s">
        <v>45</v>
      </c>
      <c r="G33" s="25">
        <v>41470</v>
      </c>
      <c r="H33">
        <v>59.707000000000001</v>
      </c>
      <c r="I33" s="43">
        <v>66.5261</v>
      </c>
      <c r="K33" t="s">
        <v>49</v>
      </c>
      <c r="L33" s="25">
        <v>40955</v>
      </c>
      <c r="M33">
        <v>59.679000000000002</v>
      </c>
      <c r="N33" s="41">
        <v>67.356300000000005</v>
      </c>
    </row>
    <row r="34" spans="1:14">
      <c r="A34" t="s">
        <v>40</v>
      </c>
      <c r="B34" s="25">
        <v>40871</v>
      </c>
      <c r="C34">
        <v>103.21899999999999</v>
      </c>
      <c r="D34" s="43">
        <v>67.386700000000005</v>
      </c>
      <c r="F34" t="s">
        <v>45</v>
      </c>
      <c r="G34" s="25">
        <v>41506</v>
      </c>
      <c r="H34">
        <v>63.906999999999996</v>
      </c>
      <c r="I34" s="43">
        <v>66.5261</v>
      </c>
      <c r="K34" t="s">
        <v>49</v>
      </c>
      <c r="L34" s="25">
        <v>40977</v>
      </c>
      <c r="M34">
        <v>59.819000000000003</v>
      </c>
      <c r="N34" s="41">
        <v>67.356300000000005</v>
      </c>
    </row>
    <row r="35" spans="1:14">
      <c r="A35" t="s">
        <v>40</v>
      </c>
      <c r="B35" s="25">
        <v>40893</v>
      </c>
      <c r="C35">
        <v>104.459</v>
      </c>
      <c r="D35" s="43">
        <v>67.386700000000005</v>
      </c>
      <c r="F35" t="s">
        <v>45</v>
      </c>
      <c r="G35" s="25">
        <v>41535</v>
      </c>
      <c r="H35">
        <v>61.786999999999999</v>
      </c>
      <c r="I35" s="43">
        <v>66.5261</v>
      </c>
      <c r="K35" t="s">
        <v>49</v>
      </c>
      <c r="L35" s="25">
        <v>41011</v>
      </c>
      <c r="M35">
        <v>59.679000000000002</v>
      </c>
      <c r="N35" s="41">
        <v>67.356300000000005</v>
      </c>
    </row>
    <row r="36" spans="1:14">
      <c r="A36" t="s">
        <v>40</v>
      </c>
      <c r="B36" s="25">
        <v>40920</v>
      </c>
      <c r="C36">
        <v>103.979</v>
      </c>
      <c r="D36" s="43">
        <v>67.386700000000005</v>
      </c>
      <c r="F36" t="s">
        <v>45</v>
      </c>
      <c r="G36" s="25">
        <v>41564</v>
      </c>
      <c r="H36">
        <v>61.737000000000002</v>
      </c>
      <c r="I36" s="43">
        <v>66.5261</v>
      </c>
      <c r="K36" t="s">
        <v>49</v>
      </c>
      <c r="L36" s="25">
        <v>41045</v>
      </c>
      <c r="M36">
        <v>59.679000000000002</v>
      </c>
      <c r="N36" s="41">
        <v>67.356300000000005</v>
      </c>
    </row>
    <row r="37" spans="1:14">
      <c r="A37" t="s">
        <v>40</v>
      </c>
      <c r="B37" s="25">
        <v>40968</v>
      </c>
      <c r="C37">
        <v>104.539</v>
      </c>
      <c r="D37" s="43">
        <v>67.386700000000005</v>
      </c>
      <c r="F37" t="s">
        <v>45</v>
      </c>
      <c r="G37" s="25">
        <v>41589</v>
      </c>
      <c r="H37">
        <v>61.637</v>
      </c>
      <c r="I37" s="43">
        <v>66.5261</v>
      </c>
      <c r="K37" t="s">
        <v>49</v>
      </c>
      <c r="L37" s="25">
        <v>41067</v>
      </c>
      <c r="M37">
        <v>59.628999999999998</v>
      </c>
      <c r="N37" s="41">
        <v>67.356300000000005</v>
      </c>
    </row>
    <row r="38" spans="1:14">
      <c r="A38" t="s">
        <v>40</v>
      </c>
      <c r="B38" s="25">
        <v>40984</v>
      </c>
      <c r="C38">
        <v>104.589</v>
      </c>
      <c r="D38" s="43">
        <v>67.386700000000005</v>
      </c>
      <c r="F38" t="s">
        <v>45</v>
      </c>
      <c r="G38" s="25">
        <v>41610</v>
      </c>
      <c r="H38">
        <v>61.587000000000003</v>
      </c>
      <c r="I38" s="43">
        <v>66.5261</v>
      </c>
      <c r="K38" t="s">
        <v>49</v>
      </c>
      <c r="L38" s="25">
        <v>41094</v>
      </c>
      <c r="M38">
        <v>59.579000000000001</v>
      </c>
      <c r="N38" s="41">
        <v>67.356300000000005</v>
      </c>
    </row>
    <row r="39" spans="1:14">
      <c r="A39" t="s">
        <v>40</v>
      </c>
      <c r="B39" s="25">
        <v>41019</v>
      </c>
      <c r="C39">
        <v>104.459</v>
      </c>
      <c r="D39" s="43">
        <v>67.386700000000005</v>
      </c>
      <c r="F39" t="s">
        <v>45</v>
      </c>
      <c r="G39" s="25">
        <v>41654</v>
      </c>
      <c r="H39">
        <v>62.286999999999999</v>
      </c>
      <c r="I39" s="43">
        <v>66.5261</v>
      </c>
      <c r="K39" t="s">
        <v>49</v>
      </c>
      <c r="L39" s="25">
        <v>41131</v>
      </c>
      <c r="M39">
        <v>59.478999999999999</v>
      </c>
      <c r="N39" s="41">
        <v>67.356300000000005</v>
      </c>
    </row>
    <row r="40" spans="1:14">
      <c r="A40" t="s">
        <v>40</v>
      </c>
      <c r="B40" s="25">
        <v>41038</v>
      </c>
      <c r="C40">
        <v>104.559</v>
      </c>
      <c r="D40" s="43">
        <v>67.386700000000005</v>
      </c>
      <c r="F40" t="s">
        <v>45</v>
      </c>
      <c r="G40" s="25">
        <v>41674</v>
      </c>
      <c r="H40">
        <v>63.887</v>
      </c>
      <c r="I40" s="43">
        <v>66.5261</v>
      </c>
      <c r="K40" t="s">
        <v>49</v>
      </c>
      <c r="L40" s="25">
        <v>41163</v>
      </c>
      <c r="M40">
        <v>59.579000000000001</v>
      </c>
      <c r="N40" s="41">
        <v>67.356300000000005</v>
      </c>
    </row>
    <row r="41" spans="1:14">
      <c r="A41" t="s">
        <v>40</v>
      </c>
      <c r="B41" s="25">
        <v>41079</v>
      </c>
      <c r="C41">
        <v>104.119</v>
      </c>
      <c r="D41" s="43">
        <v>67.386700000000005</v>
      </c>
      <c r="F41" t="s">
        <v>45</v>
      </c>
      <c r="G41" s="25">
        <v>41703</v>
      </c>
      <c r="H41">
        <v>63.786999999999999</v>
      </c>
      <c r="I41" s="43">
        <v>66.5261</v>
      </c>
      <c r="K41" t="s">
        <v>49</v>
      </c>
      <c r="L41" s="25">
        <v>41212</v>
      </c>
      <c r="M41">
        <v>59.679000000000002</v>
      </c>
      <c r="N41" s="41">
        <v>67.356300000000005</v>
      </c>
    </row>
    <row r="42" spans="1:14">
      <c r="A42" t="s">
        <v>40</v>
      </c>
      <c r="B42" s="25">
        <v>41109</v>
      </c>
      <c r="C42">
        <v>104.319</v>
      </c>
      <c r="D42" s="43">
        <v>67.386700000000005</v>
      </c>
      <c r="F42" t="s">
        <v>45</v>
      </c>
      <c r="G42" s="25">
        <v>41730</v>
      </c>
      <c r="H42">
        <v>64.686999999999998</v>
      </c>
      <c r="I42" s="43">
        <v>66.5261</v>
      </c>
      <c r="K42" t="s">
        <v>49</v>
      </c>
      <c r="L42" s="25">
        <v>41240</v>
      </c>
      <c r="M42">
        <v>59.378999999999998</v>
      </c>
      <c r="N42" s="41">
        <v>67.356300000000005</v>
      </c>
    </row>
    <row r="43" spans="1:14">
      <c r="A43" t="s">
        <v>40</v>
      </c>
      <c r="B43" s="25">
        <v>41149</v>
      </c>
      <c r="C43">
        <v>101.65900000000001</v>
      </c>
      <c r="D43" s="43">
        <v>67.386700000000005</v>
      </c>
      <c r="F43" t="s">
        <v>45</v>
      </c>
      <c r="G43" s="25">
        <v>41788</v>
      </c>
      <c r="H43">
        <v>64.387</v>
      </c>
      <c r="I43" s="43">
        <v>66.5261</v>
      </c>
      <c r="K43" t="s">
        <v>49</v>
      </c>
      <c r="L43" s="25">
        <v>41263</v>
      </c>
      <c r="M43">
        <v>59.429000000000002</v>
      </c>
      <c r="N43" s="41">
        <v>67.356300000000005</v>
      </c>
    </row>
    <row r="44" spans="1:14">
      <c r="A44" t="s">
        <v>40</v>
      </c>
      <c r="B44" s="25">
        <v>41177</v>
      </c>
      <c r="C44">
        <v>101.879</v>
      </c>
      <c r="D44" s="43">
        <v>67.386700000000005</v>
      </c>
      <c r="F44" t="s">
        <v>45</v>
      </c>
      <c r="G44" s="25">
        <v>41801</v>
      </c>
      <c r="H44">
        <v>60.987000000000002</v>
      </c>
      <c r="I44" s="43">
        <v>66.5261</v>
      </c>
      <c r="K44" t="s">
        <v>49</v>
      </c>
      <c r="L44" s="25">
        <v>41289</v>
      </c>
      <c r="M44">
        <v>59.378999999999998</v>
      </c>
      <c r="N44" s="41">
        <v>67.356300000000005</v>
      </c>
    </row>
    <row r="45" spans="1:14">
      <c r="A45" t="s">
        <v>40</v>
      </c>
      <c r="B45" s="25">
        <v>41201</v>
      </c>
      <c r="C45">
        <v>101.809</v>
      </c>
      <c r="D45" s="43">
        <v>67.386700000000005</v>
      </c>
      <c r="F45" t="s">
        <v>45</v>
      </c>
      <c r="G45" s="25">
        <v>41828</v>
      </c>
      <c r="H45">
        <v>63.006999999999998</v>
      </c>
      <c r="I45" s="43">
        <v>66.5261</v>
      </c>
      <c r="K45" t="s">
        <v>49</v>
      </c>
      <c r="L45" s="25">
        <v>41313</v>
      </c>
      <c r="M45">
        <v>59.378999999999998</v>
      </c>
      <c r="N45" s="41">
        <v>67.356300000000005</v>
      </c>
    </row>
    <row r="46" spans="1:14">
      <c r="A46" t="s">
        <v>40</v>
      </c>
      <c r="B46" s="25">
        <v>41236</v>
      </c>
      <c r="C46">
        <v>104.759</v>
      </c>
      <c r="D46" s="43">
        <v>67.386700000000005</v>
      </c>
      <c r="F46" t="s">
        <v>45</v>
      </c>
      <c r="G46" s="25">
        <v>41855</v>
      </c>
      <c r="H46">
        <v>62.756999999999998</v>
      </c>
      <c r="I46" s="43">
        <v>66.5261</v>
      </c>
      <c r="K46" t="s">
        <v>49</v>
      </c>
      <c r="L46" s="25">
        <v>41348</v>
      </c>
      <c r="M46">
        <v>59.439</v>
      </c>
      <c r="N46" s="41">
        <v>67.356300000000005</v>
      </c>
    </row>
    <row r="47" spans="1:14">
      <c r="A47" t="s">
        <v>40</v>
      </c>
      <c r="B47" s="25">
        <v>41255</v>
      </c>
      <c r="C47">
        <v>104.879</v>
      </c>
      <c r="D47" s="43">
        <v>67.386700000000005</v>
      </c>
      <c r="F47" t="s">
        <v>45</v>
      </c>
      <c r="G47" s="25">
        <v>41890</v>
      </c>
      <c r="H47">
        <v>62.377000000000002</v>
      </c>
      <c r="I47" s="43">
        <v>66.5261</v>
      </c>
      <c r="K47" t="s">
        <v>49</v>
      </c>
      <c r="L47" s="25">
        <v>41383</v>
      </c>
      <c r="M47">
        <v>59.978999999999999</v>
      </c>
      <c r="N47" s="41">
        <v>67.356300000000005</v>
      </c>
    </row>
    <row r="48" spans="1:14">
      <c r="A48" t="s">
        <v>40</v>
      </c>
      <c r="B48" s="25">
        <v>41303</v>
      </c>
      <c r="C48">
        <v>104.68899999999999</v>
      </c>
      <c r="D48" s="43">
        <v>67.386700000000005</v>
      </c>
      <c r="F48" t="s">
        <v>45</v>
      </c>
      <c r="G48" s="25">
        <v>41918</v>
      </c>
      <c r="H48">
        <v>62.137</v>
      </c>
      <c r="I48" s="43">
        <v>66.5261</v>
      </c>
      <c r="K48" t="s">
        <v>49</v>
      </c>
      <c r="L48" s="25">
        <v>41404</v>
      </c>
      <c r="M48">
        <v>60.228999999999999</v>
      </c>
      <c r="N48" s="41">
        <v>67.356300000000005</v>
      </c>
    </row>
    <row r="49" spans="1:14">
      <c r="A49" t="s">
        <v>40</v>
      </c>
      <c r="B49" s="25">
        <v>41330</v>
      </c>
      <c r="C49">
        <v>104.959</v>
      </c>
      <c r="D49" s="43">
        <v>67.386700000000005</v>
      </c>
      <c r="F49" t="s">
        <v>45</v>
      </c>
      <c r="G49" s="25">
        <v>41963</v>
      </c>
      <c r="H49">
        <v>63.756999999999998</v>
      </c>
      <c r="I49" s="43">
        <v>66.5261</v>
      </c>
      <c r="K49" t="s">
        <v>49</v>
      </c>
      <c r="L49" s="25">
        <v>41431</v>
      </c>
      <c r="M49">
        <v>60.529000000000003</v>
      </c>
      <c r="N49" s="41">
        <v>67.356300000000005</v>
      </c>
    </row>
    <row r="50" spans="1:14">
      <c r="A50" t="s">
        <v>40</v>
      </c>
      <c r="B50" s="25">
        <v>41359</v>
      </c>
      <c r="C50">
        <v>105.259</v>
      </c>
      <c r="D50" s="43">
        <v>67.386700000000005</v>
      </c>
      <c r="F50" t="s">
        <v>45</v>
      </c>
      <c r="G50" s="25">
        <v>41984</v>
      </c>
      <c r="H50">
        <v>64.287000000000006</v>
      </c>
      <c r="I50" s="43">
        <v>66.5261</v>
      </c>
      <c r="K50" t="s">
        <v>49</v>
      </c>
      <c r="L50" s="25">
        <v>41470</v>
      </c>
      <c r="M50">
        <v>59.079000000000001</v>
      </c>
      <c r="N50" s="41">
        <v>67.356300000000005</v>
      </c>
    </row>
    <row r="51" spans="1:14">
      <c r="A51" t="s">
        <v>40</v>
      </c>
      <c r="B51" s="25">
        <v>41388</v>
      </c>
      <c r="C51">
        <v>105.309</v>
      </c>
      <c r="D51" s="43">
        <v>67.386700000000005</v>
      </c>
      <c r="F51" t="s">
        <v>45</v>
      </c>
      <c r="G51" s="25">
        <v>42031</v>
      </c>
      <c r="H51">
        <v>63.546999999999997</v>
      </c>
      <c r="I51" s="43">
        <v>66.5261</v>
      </c>
      <c r="K51" t="s">
        <v>49</v>
      </c>
      <c r="L51" s="25">
        <v>41506</v>
      </c>
      <c r="M51">
        <v>57.779000000000003</v>
      </c>
      <c r="N51" s="41">
        <v>67.356300000000005</v>
      </c>
    </row>
    <row r="52" spans="1:14">
      <c r="A52" t="s">
        <v>40</v>
      </c>
      <c r="B52" s="25">
        <v>41422</v>
      </c>
      <c r="C52">
        <v>105.01900000000001</v>
      </c>
      <c r="D52" s="43">
        <v>67.386700000000005</v>
      </c>
      <c r="F52" t="s">
        <v>45</v>
      </c>
      <c r="G52" s="25">
        <v>42055</v>
      </c>
      <c r="H52">
        <v>64.216999999999999</v>
      </c>
      <c r="I52" s="43">
        <v>66.5261</v>
      </c>
      <c r="K52" t="s">
        <v>49</v>
      </c>
      <c r="L52" s="25">
        <v>41540</v>
      </c>
      <c r="M52">
        <v>59.429000000000002</v>
      </c>
      <c r="N52" s="41">
        <v>67.356300000000005</v>
      </c>
    </row>
    <row r="53" spans="1:14">
      <c r="A53" t="s">
        <v>40</v>
      </c>
      <c r="B53" s="25">
        <v>41439</v>
      </c>
      <c r="C53">
        <v>104.809</v>
      </c>
      <c r="D53" s="43">
        <v>67.386700000000005</v>
      </c>
      <c r="F53" t="s">
        <v>45</v>
      </c>
      <c r="G53" s="25">
        <v>42086</v>
      </c>
      <c r="H53">
        <v>64.087000000000003</v>
      </c>
      <c r="I53" s="43">
        <v>66.5261</v>
      </c>
      <c r="K53" t="s">
        <v>49</v>
      </c>
      <c r="L53" s="25">
        <v>41563</v>
      </c>
      <c r="M53">
        <v>59.429000000000002</v>
      </c>
      <c r="N53" s="41">
        <v>67.356300000000005</v>
      </c>
    </row>
    <row r="54" spans="1:14">
      <c r="A54" t="s">
        <v>40</v>
      </c>
      <c r="B54" s="25">
        <v>41466</v>
      </c>
      <c r="C54">
        <v>104.60899999999999</v>
      </c>
      <c r="D54" s="43">
        <v>67.386700000000005</v>
      </c>
      <c r="F54" t="s">
        <v>45</v>
      </c>
      <c r="G54" s="25">
        <v>42116</v>
      </c>
      <c r="H54">
        <v>63.646999999999998</v>
      </c>
      <c r="I54" s="43">
        <v>66.5261</v>
      </c>
      <c r="K54" t="s">
        <v>49</v>
      </c>
      <c r="L54" s="25">
        <v>41598</v>
      </c>
      <c r="M54">
        <v>60.079000000000001</v>
      </c>
      <c r="N54" s="41">
        <v>67.356300000000005</v>
      </c>
    </row>
    <row r="55" spans="1:14">
      <c r="A55" t="s">
        <v>40</v>
      </c>
      <c r="B55" s="25">
        <v>41506</v>
      </c>
      <c r="C55">
        <v>103.399</v>
      </c>
      <c r="D55" s="43">
        <v>67.386700000000005</v>
      </c>
      <c r="F55" t="s">
        <v>45</v>
      </c>
      <c r="G55" s="25">
        <v>42152</v>
      </c>
      <c r="H55">
        <v>63.087000000000003</v>
      </c>
      <c r="I55" s="43">
        <v>66.5261</v>
      </c>
      <c r="K55" t="s">
        <v>49</v>
      </c>
      <c r="L55" s="25">
        <v>41612</v>
      </c>
      <c r="M55">
        <v>60.079000000000001</v>
      </c>
      <c r="N55" s="41">
        <v>67.356300000000005</v>
      </c>
    </row>
    <row r="56" spans="1:14">
      <c r="A56" t="s">
        <v>40</v>
      </c>
      <c r="B56" s="25">
        <v>41535</v>
      </c>
      <c r="C56">
        <v>102.90900000000001</v>
      </c>
      <c r="D56" s="43">
        <v>67.386700000000005</v>
      </c>
      <c r="F56" t="s">
        <v>45</v>
      </c>
      <c r="G56" s="25">
        <v>42184</v>
      </c>
      <c r="H56">
        <v>62.616999999999997</v>
      </c>
      <c r="I56" s="43">
        <v>66.5261</v>
      </c>
      <c r="K56" t="s">
        <v>49</v>
      </c>
      <c r="L56" s="25">
        <v>41655</v>
      </c>
      <c r="M56">
        <v>60.079000000000001</v>
      </c>
      <c r="N56" s="41">
        <v>67.356300000000005</v>
      </c>
    </row>
    <row r="57" spans="1:14">
      <c r="A57" t="s">
        <v>40</v>
      </c>
      <c r="B57" s="25">
        <v>41563</v>
      </c>
      <c r="C57">
        <v>104.04900000000001</v>
      </c>
      <c r="D57" s="43">
        <v>67.386700000000005</v>
      </c>
      <c r="F57" t="s">
        <v>45</v>
      </c>
      <c r="G57" s="25">
        <v>42205</v>
      </c>
      <c r="H57">
        <v>62.177</v>
      </c>
      <c r="I57" s="43">
        <v>66.5261</v>
      </c>
      <c r="K57" t="s">
        <v>49</v>
      </c>
      <c r="L57" s="25">
        <v>41683</v>
      </c>
      <c r="M57">
        <v>60.579000000000001</v>
      </c>
      <c r="N57" s="41">
        <v>67.356300000000005</v>
      </c>
    </row>
    <row r="58" spans="1:14">
      <c r="A58" t="s">
        <v>40</v>
      </c>
      <c r="B58" s="25">
        <v>41599</v>
      </c>
      <c r="C58">
        <v>104.57899999999999</v>
      </c>
      <c r="D58" s="43">
        <v>67.386700000000005</v>
      </c>
      <c r="F58" t="s">
        <v>45</v>
      </c>
      <c r="G58" s="25">
        <v>42236</v>
      </c>
      <c r="H58">
        <v>61.887</v>
      </c>
      <c r="I58" s="43">
        <v>66.5261</v>
      </c>
      <c r="K58" t="s">
        <v>49</v>
      </c>
      <c r="L58" s="25">
        <v>41709</v>
      </c>
      <c r="M58">
        <v>61.279000000000003</v>
      </c>
      <c r="N58" s="41">
        <v>67.356300000000005</v>
      </c>
    </row>
    <row r="59" spans="1:14">
      <c r="A59" t="s">
        <v>40</v>
      </c>
      <c r="B59" s="25">
        <v>41626</v>
      </c>
      <c r="C59">
        <v>104.499</v>
      </c>
      <c r="D59" s="43">
        <v>67.386700000000005</v>
      </c>
      <c r="F59" t="s">
        <v>45</v>
      </c>
      <c r="G59" s="25">
        <v>42268</v>
      </c>
      <c r="H59">
        <v>61.707000000000001</v>
      </c>
      <c r="I59" s="43">
        <v>66.5261</v>
      </c>
      <c r="K59" t="s">
        <v>49</v>
      </c>
      <c r="L59" s="25">
        <v>41732</v>
      </c>
      <c r="M59">
        <v>61.628999999999998</v>
      </c>
      <c r="N59" s="41">
        <v>67.356300000000005</v>
      </c>
    </row>
    <row r="60" spans="1:14">
      <c r="A60" t="s">
        <v>40</v>
      </c>
      <c r="B60" s="25">
        <v>41668</v>
      </c>
      <c r="C60">
        <v>104.71899999999999</v>
      </c>
      <c r="D60" s="43">
        <v>67.386700000000005</v>
      </c>
      <c r="F60" t="s">
        <v>45</v>
      </c>
      <c r="G60" s="25">
        <v>42297</v>
      </c>
      <c r="H60">
        <v>61.646999999999998</v>
      </c>
      <c r="I60" s="43">
        <v>66.5261</v>
      </c>
      <c r="K60" t="s">
        <v>49</v>
      </c>
      <c r="L60" s="25">
        <v>41760</v>
      </c>
      <c r="M60">
        <v>61.128999999999998</v>
      </c>
      <c r="N60" s="41">
        <v>67.356300000000005</v>
      </c>
    </row>
    <row r="61" spans="1:14">
      <c r="A61" t="s">
        <v>40</v>
      </c>
      <c r="B61" s="25">
        <v>41694</v>
      </c>
      <c r="C61">
        <v>104.989</v>
      </c>
      <c r="D61" s="43">
        <v>67.386700000000005</v>
      </c>
      <c r="F61" t="s">
        <v>45</v>
      </c>
      <c r="G61" s="25">
        <v>42334</v>
      </c>
      <c r="H61">
        <v>61.587000000000003</v>
      </c>
      <c r="I61" s="43">
        <v>66.5261</v>
      </c>
      <c r="K61" t="s">
        <v>49</v>
      </c>
      <c r="L61" s="25">
        <v>41808</v>
      </c>
      <c r="M61">
        <v>61.219000000000001</v>
      </c>
      <c r="N61" s="41">
        <v>67.356300000000005</v>
      </c>
    </row>
    <row r="62" spans="1:14">
      <c r="A62" t="s">
        <v>40</v>
      </c>
      <c r="B62" s="25">
        <v>41724</v>
      </c>
      <c r="C62">
        <v>104.779</v>
      </c>
      <c r="D62" s="43">
        <v>67.386700000000005</v>
      </c>
      <c r="F62" t="s">
        <v>45</v>
      </c>
      <c r="G62" s="25">
        <v>42352</v>
      </c>
      <c r="H62">
        <v>61.517000000000003</v>
      </c>
      <c r="I62" s="43">
        <v>66.5261</v>
      </c>
      <c r="K62" t="s">
        <v>49</v>
      </c>
      <c r="L62" s="25">
        <v>41830</v>
      </c>
      <c r="M62">
        <v>60.959000000000003</v>
      </c>
      <c r="N62" s="41">
        <v>67.356300000000005</v>
      </c>
    </row>
    <row r="63" spans="1:14">
      <c r="A63" t="s">
        <v>40</v>
      </c>
      <c r="B63" s="25">
        <v>41743</v>
      </c>
      <c r="C63">
        <v>104.649</v>
      </c>
      <c r="D63" s="43">
        <v>67.386700000000005</v>
      </c>
      <c r="F63" t="s">
        <v>45</v>
      </c>
      <c r="G63" s="25">
        <v>42395</v>
      </c>
      <c r="H63">
        <v>61.377000000000002</v>
      </c>
      <c r="I63" s="43">
        <v>66.5261</v>
      </c>
      <c r="K63" t="s">
        <v>49</v>
      </c>
      <c r="L63" s="25">
        <v>41863</v>
      </c>
      <c r="M63">
        <v>60.658999999999999</v>
      </c>
      <c r="N63" s="41">
        <v>67.356300000000005</v>
      </c>
    </row>
    <row r="64" spans="1:14">
      <c r="A64" t="s">
        <v>40</v>
      </c>
      <c r="B64" s="25">
        <v>41785</v>
      </c>
      <c r="C64">
        <v>104.65900000000001</v>
      </c>
      <c r="D64" s="43">
        <v>67.386700000000005</v>
      </c>
      <c r="F64" t="s">
        <v>45</v>
      </c>
      <c r="G64" s="25">
        <v>42417</v>
      </c>
      <c r="H64">
        <v>61.517000000000003</v>
      </c>
      <c r="I64" s="43">
        <v>66.5261</v>
      </c>
      <c r="K64" t="s">
        <v>49</v>
      </c>
      <c r="L64" s="25">
        <v>41892</v>
      </c>
      <c r="M64">
        <v>60.478999999999999</v>
      </c>
      <c r="N64" s="41">
        <v>67.356300000000005</v>
      </c>
    </row>
    <row r="65" spans="1:14">
      <c r="A65" t="s">
        <v>40</v>
      </c>
      <c r="B65" s="25">
        <v>41806</v>
      </c>
      <c r="C65">
        <v>104.539</v>
      </c>
      <c r="D65" s="43">
        <v>67.386700000000005</v>
      </c>
      <c r="F65" t="s">
        <v>45</v>
      </c>
      <c r="G65" s="25">
        <v>42451</v>
      </c>
      <c r="H65">
        <v>62.076999999999998</v>
      </c>
      <c r="I65" s="43">
        <v>66.5261</v>
      </c>
      <c r="K65" t="s">
        <v>49</v>
      </c>
      <c r="L65" s="25">
        <v>41920</v>
      </c>
      <c r="M65">
        <v>60.179000000000002</v>
      </c>
      <c r="N65" s="41">
        <v>67.356300000000005</v>
      </c>
    </row>
    <row r="66" spans="1:14">
      <c r="A66" t="s">
        <v>40</v>
      </c>
      <c r="B66" s="25">
        <v>41836</v>
      </c>
      <c r="C66">
        <v>104.199</v>
      </c>
      <c r="D66" s="43">
        <v>67.386700000000005</v>
      </c>
      <c r="F66" t="s">
        <v>45</v>
      </c>
      <c r="G66" s="25">
        <v>42475</v>
      </c>
      <c r="H66">
        <v>61.847000000000001</v>
      </c>
      <c r="I66" s="43">
        <v>66.5261</v>
      </c>
      <c r="K66" t="s">
        <v>49</v>
      </c>
      <c r="L66" s="25">
        <v>41950</v>
      </c>
      <c r="M66">
        <v>60.279000000000003</v>
      </c>
      <c r="N66" s="41">
        <v>67.356300000000005</v>
      </c>
    </row>
    <row r="67" spans="1:14">
      <c r="A67" t="s">
        <v>40</v>
      </c>
      <c r="B67" s="25">
        <v>41877</v>
      </c>
      <c r="C67">
        <v>103.679</v>
      </c>
      <c r="D67" s="43">
        <v>67.386700000000005</v>
      </c>
      <c r="F67" t="s">
        <v>45</v>
      </c>
      <c r="G67" s="25">
        <v>42515</v>
      </c>
      <c r="H67">
        <v>61.667000000000002</v>
      </c>
      <c r="I67" s="43">
        <v>66.5261</v>
      </c>
      <c r="K67" t="s">
        <v>49</v>
      </c>
      <c r="L67" s="25">
        <v>41978</v>
      </c>
      <c r="M67">
        <v>60.529000000000003</v>
      </c>
      <c r="N67" s="41">
        <v>67.356300000000005</v>
      </c>
    </row>
    <row r="68" spans="1:14">
      <c r="A68" t="s">
        <v>40</v>
      </c>
      <c r="B68" s="25">
        <v>41897</v>
      </c>
      <c r="C68">
        <v>103.43899999999999</v>
      </c>
      <c r="D68" s="43">
        <v>67.386700000000005</v>
      </c>
      <c r="F68" t="s">
        <v>45</v>
      </c>
      <c r="G68" s="25">
        <v>42543</v>
      </c>
      <c r="H68">
        <v>61.546999999999997</v>
      </c>
      <c r="I68" s="43">
        <v>66.5261</v>
      </c>
      <c r="K68" t="s">
        <v>49</v>
      </c>
      <c r="L68" s="25">
        <v>42033</v>
      </c>
      <c r="M68">
        <v>60.829000000000001</v>
      </c>
      <c r="N68" s="41">
        <v>67.356300000000005</v>
      </c>
    </row>
    <row r="69" spans="1:14">
      <c r="A69" t="s">
        <v>40</v>
      </c>
      <c r="B69" s="25">
        <v>41932</v>
      </c>
      <c r="C69">
        <v>104.059</v>
      </c>
      <c r="D69" s="43">
        <v>67.386700000000005</v>
      </c>
      <c r="F69" t="s">
        <v>45</v>
      </c>
      <c r="G69" s="25">
        <v>42572</v>
      </c>
      <c r="H69">
        <v>61.286999999999999</v>
      </c>
      <c r="I69" s="43">
        <v>66.5261</v>
      </c>
      <c r="K69" t="s">
        <v>49</v>
      </c>
      <c r="L69" s="25">
        <v>42060</v>
      </c>
      <c r="M69">
        <v>60.959000000000003</v>
      </c>
      <c r="N69" s="41">
        <v>67.356300000000005</v>
      </c>
    </row>
    <row r="70" spans="1:14">
      <c r="A70" t="s">
        <v>40</v>
      </c>
      <c r="B70" s="25">
        <v>41967</v>
      </c>
      <c r="C70">
        <v>104.85899999999999</v>
      </c>
      <c r="D70" s="43">
        <v>67.386700000000005</v>
      </c>
      <c r="F70" t="s">
        <v>45</v>
      </c>
      <c r="G70" s="25">
        <v>42592</v>
      </c>
      <c r="H70">
        <v>61.106999999999999</v>
      </c>
      <c r="I70" s="43">
        <v>66.5261</v>
      </c>
      <c r="K70" t="s">
        <v>49</v>
      </c>
      <c r="L70" s="25">
        <v>42079</v>
      </c>
      <c r="M70">
        <v>61.429000000000002</v>
      </c>
      <c r="N70" s="41">
        <v>67.356300000000005</v>
      </c>
    </row>
    <row r="71" spans="1:14">
      <c r="A71" t="s">
        <v>40</v>
      </c>
      <c r="B71" s="25">
        <v>41989</v>
      </c>
      <c r="C71">
        <v>105.039</v>
      </c>
      <c r="D71" s="43">
        <v>67.386700000000005</v>
      </c>
      <c r="F71" t="s">
        <v>45</v>
      </c>
      <c r="G71" s="25">
        <v>42656</v>
      </c>
      <c r="H71">
        <v>60.856999999999999</v>
      </c>
      <c r="I71" s="43">
        <v>66.5261</v>
      </c>
      <c r="K71" t="s">
        <v>49</v>
      </c>
      <c r="L71" s="25">
        <v>42115</v>
      </c>
      <c r="M71">
        <v>61.878999999999998</v>
      </c>
      <c r="N71" s="41">
        <v>67.356300000000005</v>
      </c>
    </row>
    <row r="72" spans="1:14">
      <c r="A72" t="s">
        <v>40</v>
      </c>
      <c r="B72" s="25">
        <v>42026</v>
      </c>
      <c r="C72">
        <v>104.68899999999999</v>
      </c>
      <c r="D72" s="43">
        <v>67.386700000000005</v>
      </c>
      <c r="F72" t="s">
        <v>45</v>
      </c>
      <c r="G72" s="25">
        <v>42698</v>
      </c>
      <c r="H72">
        <v>60.866999999999997</v>
      </c>
      <c r="I72" s="43">
        <v>66.5261</v>
      </c>
      <c r="K72" t="s">
        <v>49</v>
      </c>
      <c r="L72" s="25">
        <v>42145</v>
      </c>
      <c r="M72">
        <v>59.289000000000001</v>
      </c>
      <c r="N72" s="41">
        <v>67.356300000000005</v>
      </c>
    </row>
    <row r="73" spans="1:14">
      <c r="A73" t="s">
        <v>40</v>
      </c>
      <c r="B73" s="25">
        <v>42047</v>
      </c>
      <c r="C73">
        <v>104.96899999999999</v>
      </c>
      <c r="D73" s="43">
        <v>67.386700000000005</v>
      </c>
      <c r="F73" t="s">
        <v>45</v>
      </c>
      <c r="G73" s="25">
        <v>42724</v>
      </c>
      <c r="H73">
        <v>60.917000000000002</v>
      </c>
      <c r="I73" s="43">
        <v>66.5261</v>
      </c>
      <c r="K73" t="s">
        <v>49</v>
      </c>
      <c r="L73" s="25">
        <v>42185</v>
      </c>
      <c r="M73">
        <v>60.588999999999999</v>
      </c>
      <c r="N73" s="41">
        <v>67.356300000000005</v>
      </c>
    </row>
    <row r="74" spans="1:14">
      <c r="A74" t="s">
        <v>40</v>
      </c>
      <c r="B74" s="25">
        <v>42075</v>
      </c>
      <c r="C74">
        <v>104.849</v>
      </c>
      <c r="D74" s="43">
        <v>67.386700000000005</v>
      </c>
      <c r="F74" t="s">
        <v>45</v>
      </c>
      <c r="G74" s="25">
        <v>42766</v>
      </c>
      <c r="H74">
        <v>60.847000000000001</v>
      </c>
      <c r="I74" s="43">
        <v>66.5261</v>
      </c>
      <c r="K74" t="s">
        <v>49</v>
      </c>
      <c r="L74" s="25">
        <v>42206</v>
      </c>
      <c r="M74">
        <v>60.429000000000002</v>
      </c>
      <c r="N74" s="41">
        <v>67.356300000000005</v>
      </c>
    </row>
    <row r="75" spans="1:14">
      <c r="A75" t="s">
        <v>40</v>
      </c>
      <c r="B75" s="25">
        <v>42102</v>
      </c>
      <c r="C75">
        <v>104.819</v>
      </c>
      <c r="D75" s="43">
        <v>67.386700000000005</v>
      </c>
      <c r="F75" t="s">
        <v>45</v>
      </c>
      <c r="G75" s="25">
        <v>42789</v>
      </c>
      <c r="H75">
        <v>60.887</v>
      </c>
      <c r="I75" s="43">
        <v>66.5261</v>
      </c>
      <c r="K75" t="s">
        <v>49</v>
      </c>
      <c r="L75" s="25">
        <v>42236</v>
      </c>
      <c r="M75">
        <v>60.128999999999998</v>
      </c>
      <c r="N75" s="41">
        <v>67.356300000000005</v>
      </c>
    </row>
    <row r="76" spans="1:14">
      <c r="A76" t="s">
        <v>40</v>
      </c>
      <c r="B76" s="25">
        <v>42145</v>
      </c>
      <c r="C76">
        <v>104.389</v>
      </c>
      <c r="D76" s="43">
        <v>67.386700000000005</v>
      </c>
      <c r="F76" t="s">
        <v>45</v>
      </c>
      <c r="G76" s="25">
        <v>42817</v>
      </c>
      <c r="H76">
        <v>60.837000000000003</v>
      </c>
      <c r="I76" s="43">
        <v>66.5261</v>
      </c>
      <c r="K76" t="s">
        <v>49</v>
      </c>
      <c r="L76" s="25">
        <v>42261</v>
      </c>
      <c r="M76">
        <v>59.889000000000003</v>
      </c>
      <c r="N76" s="41">
        <v>67.356300000000005</v>
      </c>
    </row>
    <row r="77" spans="1:14">
      <c r="A77" t="s">
        <v>40</v>
      </c>
      <c r="B77" s="25">
        <v>42179</v>
      </c>
      <c r="C77">
        <v>104.32899999999999</v>
      </c>
      <c r="D77" s="43">
        <v>67.386700000000005</v>
      </c>
      <c r="F77" t="s">
        <v>45</v>
      </c>
      <c r="G77" s="25">
        <v>42838</v>
      </c>
      <c r="H77">
        <v>60.826999999999998</v>
      </c>
      <c r="I77" s="43">
        <v>66.5261</v>
      </c>
      <c r="K77" t="s">
        <v>49</v>
      </c>
      <c r="L77" s="25">
        <v>42292</v>
      </c>
      <c r="M77">
        <v>59.679000000000002</v>
      </c>
      <c r="N77" s="41">
        <v>67.356300000000005</v>
      </c>
    </row>
    <row r="78" spans="1:14">
      <c r="A78" t="s">
        <v>40</v>
      </c>
      <c r="B78" s="25">
        <v>42206</v>
      </c>
      <c r="C78">
        <v>103.759</v>
      </c>
      <c r="D78" s="43">
        <v>67.386700000000005</v>
      </c>
      <c r="F78" t="s">
        <v>45</v>
      </c>
      <c r="G78" s="25">
        <v>42880</v>
      </c>
      <c r="H78">
        <v>60.826999999999998</v>
      </c>
      <c r="I78" s="43">
        <v>66.5261</v>
      </c>
      <c r="K78" t="s">
        <v>49</v>
      </c>
      <c r="L78" s="25">
        <v>42331</v>
      </c>
      <c r="M78">
        <v>59.639000000000003</v>
      </c>
      <c r="N78" s="41">
        <v>67.356300000000005</v>
      </c>
    </row>
    <row r="79" spans="1:14">
      <c r="A79" t="s">
        <v>40</v>
      </c>
      <c r="B79" s="25">
        <v>42236</v>
      </c>
      <c r="C79">
        <v>102.619</v>
      </c>
      <c r="D79" s="43">
        <v>67.386700000000005</v>
      </c>
      <c r="F79" t="s">
        <v>45</v>
      </c>
      <c r="G79" s="25">
        <v>42915</v>
      </c>
      <c r="H79">
        <v>60.667000000000002</v>
      </c>
      <c r="I79" s="43">
        <v>66.5261</v>
      </c>
      <c r="K79" t="s">
        <v>49</v>
      </c>
      <c r="L79" s="25">
        <v>42355</v>
      </c>
      <c r="M79">
        <v>59.219000000000001</v>
      </c>
      <c r="N79" s="41">
        <v>67.356300000000005</v>
      </c>
    </row>
    <row r="80" spans="1:14">
      <c r="A80" t="s">
        <v>40</v>
      </c>
      <c r="B80" s="25">
        <v>42261</v>
      </c>
      <c r="C80">
        <v>102.18899999999999</v>
      </c>
      <c r="D80" s="43">
        <v>67.386700000000005</v>
      </c>
      <c r="F80" t="s">
        <v>45</v>
      </c>
      <c r="G80" s="25">
        <v>42943</v>
      </c>
      <c r="H80">
        <v>60.527000000000001</v>
      </c>
      <c r="I80" s="43">
        <v>66.5261</v>
      </c>
      <c r="K80" t="s">
        <v>49</v>
      </c>
      <c r="L80" s="25">
        <v>42396</v>
      </c>
      <c r="M80">
        <v>60.149000000000001</v>
      </c>
      <c r="N80" s="41">
        <v>67.356300000000005</v>
      </c>
    </row>
    <row r="81" spans="1:14">
      <c r="A81" t="s">
        <v>40</v>
      </c>
      <c r="B81" s="25">
        <v>42285</v>
      </c>
      <c r="C81">
        <v>101.68899999999999</v>
      </c>
      <c r="D81" s="43">
        <v>67.386700000000005</v>
      </c>
      <c r="F81" t="s">
        <v>45</v>
      </c>
      <c r="G81" s="25">
        <v>42964</v>
      </c>
      <c r="H81">
        <v>60.417000000000002</v>
      </c>
      <c r="I81" s="43">
        <v>66.5261</v>
      </c>
      <c r="K81" t="s">
        <v>49</v>
      </c>
      <c r="L81" s="25">
        <v>42425</v>
      </c>
      <c r="M81">
        <v>60.179000000000002</v>
      </c>
      <c r="N81" s="41">
        <v>67.356300000000005</v>
      </c>
    </row>
    <row r="82" spans="1:14">
      <c r="A82" t="s">
        <v>40</v>
      </c>
      <c r="B82" s="25">
        <v>42331</v>
      </c>
      <c r="C82">
        <v>101.71899999999999</v>
      </c>
      <c r="D82" s="43">
        <v>67.386700000000005</v>
      </c>
      <c r="F82" t="s">
        <v>45</v>
      </c>
      <c r="G82" s="25">
        <v>43005</v>
      </c>
      <c r="H82">
        <v>60.207000000000001</v>
      </c>
      <c r="I82" s="43">
        <v>66.5261</v>
      </c>
      <c r="K82" t="s">
        <v>49</v>
      </c>
      <c r="L82" s="25">
        <v>42460</v>
      </c>
      <c r="M82">
        <v>60.329000000000001</v>
      </c>
      <c r="N82" s="41">
        <v>67.356300000000005</v>
      </c>
    </row>
    <row r="83" spans="1:14">
      <c r="A83" t="s">
        <v>40</v>
      </c>
      <c r="B83" s="25">
        <v>42340</v>
      </c>
      <c r="C83">
        <v>102.569</v>
      </c>
      <c r="D83" s="43">
        <v>67.386700000000005</v>
      </c>
      <c r="F83" t="s">
        <v>45</v>
      </c>
      <c r="G83" s="25">
        <v>43026</v>
      </c>
      <c r="H83">
        <v>60.186999999999998</v>
      </c>
      <c r="I83" s="43">
        <v>66.5261</v>
      </c>
      <c r="K83" t="s">
        <v>49</v>
      </c>
      <c r="L83" s="25">
        <v>42486</v>
      </c>
      <c r="M83">
        <v>60.149000000000001</v>
      </c>
      <c r="N83" s="41">
        <v>67.356300000000005</v>
      </c>
    </row>
    <row r="84" spans="1:14">
      <c r="A84" t="s">
        <v>40</v>
      </c>
      <c r="B84" s="25">
        <v>42395</v>
      </c>
      <c r="C84">
        <v>103.76900000000001</v>
      </c>
      <c r="D84" s="43">
        <v>67.386700000000005</v>
      </c>
      <c r="F84" t="s">
        <v>45</v>
      </c>
      <c r="G84" s="25">
        <v>43059</v>
      </c>
      <c r="H84">
        <v>60.197000000000003</v>
      </c>
      <c r="I84" s="43">
        <v>66.5261</v>
      </c>
      <c r="K84" t="s">
        <v>49</v>
      </c>
      <c r="L84" s="25">
        <v>42509</v>
      </c>
      <c r="M84">
        <v>60.128999999999998</v>
      </c>
      <c r="N84" s="41">
        <v>67.356300000000005</v>
      </c>
    </row>
    <row r="85" spans="1:14">
      <c r="A85" t="s">
        <v>40</v>
      </c>
      <c r="B85" s="25">
        <v>42424</v>
      </c>
      <c r="C85">
        <v>104.489</v>
      </c>
      <c r="D85" s="43">
        <v>67.386700000000005</v>
      </c>
      <c r="F85" t="s">
        <v>45</v>
      </c>
      <c r="G85" s="25">
        <v>43089</v>
      </c>
      <c r="H85">
        <v>60.186999999999998</v>
      </c>
      <c r="I85" s="43">
        <v>66.5261</v>
      </c>
      <c r="K85" t="s">
        <v>49</v>
      </c>
      <c r="L85" s="25">
        <v>42550</v>
      </c>
      <c r="M85">
        <v>60.198999999999998</v>
      </c>
      <c r="N85" s="41">
        <v>67.356300000000005</v>
      </c>
    </row>
    <row r="86" spans="1:14">
      <c r="A86" t="s">
        <v>40</v>
      </c>
      <c r="B86" s="25">
        <v>42459</v>
      </c>
      <c r="C86">
        <v>104.619</v>
      </c>
      <c r="D86" s="43">
        <v>67.386700000000005</v>
      </c>
      <c r="F86" t="s">
        <v>45</v>
      </c>
      <c r="G86" s="25">
        <v>43130</v>
      </c>
      <c r="H86">
        <v>60.207000000000001</v>
      </c>
      <c r="I86" s="43">
        <v>66.5261</v>
      </c>
      <c r="K86" t="s">
        <v>49</v>
      </c>
      <c r="L86" s="25">
        <v>42571</v>
      </c>
      <c r="M86">
        <v>59.499000000000002</v>
      </c>
      <c r="N86" s="41">
        <v>67.356300000000005</v>
      </c>
    </row>
    <row r="87" spans="1:14">
      <c r="A87" t="s">
        <v>40</v>
      </c>
      <c r="B87" s="25">
        <v>42486</v>
      </c>
      <c r="C87">
        <v>104.569</v>
      </c>
      <c r="D87" s="43">
        <v>67.386700000000005</v>
      </c>
      <c r="F87" t="s">
        <v>45</v>
      </c>
      <c r="G87" s="25">
        <v>43151</v>
      </c>
      <c r="H87">
        <v>60.237000000000002</v>
      </c>
      <c r="I87" s="43">
        <v>66.5261</v>
      </c>
      <c r="K87" t="s">
        <v>49</v>
      </c>
      <c r="L87" s="25">
        <v>42606</v>
      </c>
      <c r="M87">
        <v>59.728999999999999</v>
      </c>
      <c r="N87" s="41">
        <v>67.356300000000005</v>
      </c>
    </row>
    <row r="88" spans="1:14">
      <c r="A88" t="s">
        <v>40</v>
      </c>
      <c r="B88" s="25">
        <v>42491</v>
      </c>
      <c r="C88">
        <v>104.54900000000001</v>
      </c>
      <c r="D88" s="43">
        <v>67.386700000000005</v>
      </c>
      <c r="F88" t="s">
        <v>45</v>
      </c>
      <c r="G88" s="25">
        <v>43182</v>
      </c>
      <c r="H88">
        <v>60.307000000000002</v>
      </c>
      <c r="I88" s="43">
        <v>66.5261</v>
      </c>
      <c r="K88" t="s">
        <v>49</v>
      </c>
      <c r="L88" s="25">
        <v>42636</v>
      </c>
      <c r="M88">
        <v>59.639000000000003</v>
      </c>
      <c r="N88" s="41">
        <v>67.356300000000005</v>
      </c>
    </row>
    <row r="89" spans="1:14">
      <c r="A89" t="s">
        <v>40</v>
      </c>
      <c r="B89" s="25">
        <v>42550</v>
      </c>
      <c r="C89">
        <v>104.259</v>
      </c>
      <c r="D89" s="43">
        <v>67.386700000000005</v>
      </c>
      <c r="F89" t="s">
        <v>45</v>
      </c>
      <c r="G89" s="25">
        <v>43210</v>
      </c>
      <c r="H89">
        <v>60.436999999999998</v>
      </c>
      <c r="I89" s="43">
        <v>66.5261</v>
      </c>
      <c r="K89" t="s">
        <v>49</v>
      </c>
      <c r="L89" s="25">
        <v>42668</v>
      </c>
      <c r="M89">
        <v>59.679000000000002</v>
      </c>
      <c r="N89" s="41">
        <v>67.356300000000005</v>
      </c>
    </row>
    <row r="90" spans="1:14">
      <c r="A90" t="s">
        <v>40</v>
      </c>
      <c r="B90" s="25">
        <v>42571</v>
      </c>
      <c r="C90">
        <v>103.209</v>
      </c>
      <c r="D90" s="43">
        <v>67.386700000000005</v>
      </c>
      <c r="F90" t="s">
        <v>45</v>
      </c>
      <c r="G90" s="25">
        <v>43244</v>
      </c>
      <c r="H90">
        <v>60.576999999999998</v>
      </c>
      <c r="I90" s="43">
        <v>66.5261</v>
      </c>
      <c r="K90" t="s">
        <v>49</v>
      </c>
      <c r="L90" s="25">
        <v>42691</v>
      </c>
      <c r="M90">
        <v>59.789000000000001</v>
      </c>
      <c r="N90" s="41">
        <v>67.356300000000005</v>
      </c>
    </row>
    <row r="91" spans="1:14">
      <c r="A91" t="s">
        <v>40</v>
      </c>
      <c r="B91" s="25">
        <v>42606</v>
      </c>
      <c r="C91">
        <v>101.529</v>
      </c>
      <c r="D91" s="43">
        <v>67.386700000000005</v>
      </c>
      <c r="F91" t="s">
        <v>45</v>
      </c>
      <c r="G91" s="25">
        <v>43277</v>
      </c>
      <c r="H91">
        <v>60.487000000000002</v>
      </c>
      <c r="I91" s="43">
        <v>66.5261</v>
      </c>
      <c r="K91" t="s">
        <v>49</v>
      </c>
      <c r="L91" s="25">
        <v>42719</v>
      </c>
      <c r="M91">
        <v>59.469000000000001</v>
      </c>
      <c r="N91" s="41">
        <v>67.356300000000005</v>
      </c>
    </row>
    <row r="92" spans="1:14">
      <c r="A92" t="s">
        <v>40</v>
      </c>
      <c r="B92" s="25">
        <v>42636</v>
      </c>
      <c r="C92">
        <v>101.559</v>
      </c>
      <c r="D92" s="43">
        <v>67.386700000000005</v>
      </c>
      <c r="F92" t="s">
        <v>45</v>
      </c>
      <c r="G92" s="25">
        <v>43312</v>
      </c>
      <c r="H92">
        <v>60.337000000000003</v>
      </c>
      <c r="I92" s="43">
        <v>66.5261</v>
      </c>
      <c r="K92" t="s">
        <v>49</v>
      </c>
      <c r="L92" s="25">
        <v>42758</v>
      </c>
      <c r="M92">
        <v>59.749000000000002</v>
      </c>
      <c r="N92" s="41">
        <v>67.356300000000005</v>
      </c>
    </row>
    <row r="93" spans="1:14">
      <c r="A93" t="s">
        <v>40</v>
      </c>
      <c r="B93" s="25">
        <v>42668</v>
      </c>
      <c r="C93">
        <v>101.589</v>
      </c>
      <c r="D93" s="43">
        <v>67.386700000000005</v>
      </c>
      <c r="F93" t="s">
        <v>45</v>
      </c>
      <c r="G93" s="25">
        <v>43335</v>
      </c>
      <c r="H93">
        <v>60.267000000000003</v>
      </c>
      <c r="I93" s="43">
        <v>66.5261</v>
      </c>
      <c r="K93" t="s">
        <v>49</v>
      </c>
      <c r="L93" s="25">
        <v>42787</v>
      </c>
      <c r="M93">
        <v>59.738999999999997</v>
      </c>
      <c r="N93" s="41">
        <v>67.356300000000005</v>
      </c>
    </row>
    <row r="94" spans="1:14">
      <c r="A94" t="s">
        <v>40</v>
      </c>
      <c r="B94" s="25">
        <v>42691</v>
      </c>
      <c r="C94">
        <v>103.649</v>
      </c>
      <c r="D94" s="43">
        <v>67.386700000000005</v>
      </c>
      <c r="F94" t="s">
        <v>45</v>
      </c>
      <c r="G94" s="25">
        <v>43369</v>
      </c>
      <c r="H94">
        <v>60.197000000000003</v>
      </c>
      <c r="I94" s="43">
        <v>66.5261</v>
      </c>
      <c r="K94" t="s">
        <v>49</v>
      </c>
      <c r="L94" s="25">
        <v>42817</v>
      </c>
      <c r="M94">
        <v>59.719000000000001</v>
      </c>
      <c r="N94" s="41">
        <v>67.356300000000005</v>
      </c>
    </row>
    <row r="95" spans="1:14">
      <c r="A95" t="s">
        <v>40</v>
      </c>
      <c r="B95" s="25">
        <v>42719</v>
      </c>
      <c r="C95">
        <v>104.209</v>
      </c>
      <c r="D95" s="43">
        <v>67.386700000000005</v>
      </c>
      <c r="F95" t="s">
        <v>45</v>
      </c>
      <c r="G95" s="25">
        <v>43412</v>
      </c>
      <c r="H95">
        <v>60.247</v>
      </c>
      <c r="I95" s="43">
        <v>66.5261</v>
      </c>
      <c r="K95" t="s">
        <v>49</v>
      </c>
      <c r="L95" s="25">
        <v>42846</v>
      </c>
      <c r="M95">
        <v>59.679000000000002</v>
      </c>
      <c r="N95" s="41">
        <v>67.356300000000005</v>
      </c>
    </row>
    <row r="96" spans="1:14">
      <c r="A96" t="s">
        <v>40</v>
      </c>
      <c r="B96" s="25">
        <v>42758</v>
      </c>
      <c r="C96">
        <v>104.259</v>
      </c>
      <c r="D96" s="43">
        <v>67.386700000000005</v>
      </c>
      <c r="F96" t="s">
        <v>45</v>
      </c>
      <c r="G96" s="25">
        <v>43439</v>
      </c>
      <c r="H96">
        <v>60.286999999999999</v>
      </c>
      <c r="I96" s="43">
        <v>66.5261</v>
      </c>
      <c r="K96" t="s">
        <v>49</v>
      </c>
      <c r="L96" s="25">
        <v>42884</v>
      </c>
      <c r="M96">
        <v>59.579000000000001</v>
      </c>
      <c r="N96" s="41">
        <v>67.356300000000005</v>
      </c>
    </row>
    <row r="97" spans="1:14">
      <c r="A97" t="s">
        <v>40</v>
      </c>
      <c r="B97" s="25">
        <v>42787</v>
      </c>
      <c r="C97">
        <v>104.139</v>
      </c>
      <c r="D97" s="43">
        <v>67.386700000000005</v>
      </c>
      <c r="F97" t="s">
        <v>45</v>
      </c>
      <c r="G97" s="25">
        <v>43488</v>
      </c>
      <c r="H97">
        <v>60.326999999999998</v>
      </c>
      <c r="I97" s="43">
        <v>66.5261</v>
      </c>
      <c r="K97" t="s">
        <v>49</v>
      </c>
      <c r="L97" s="25">
        <v>42914</v>
      </c>
      <c r="M97">
        <v>59.289000000000001</v>
      </c>
      <c r="N97" s="41">
        <v>67.356300000000005</v>
      </c>
    </row>
    <row r="98" spans="1:14">
      <c r="A98" t="s">
        <v>40</v>
      </c>
      <c r="B98" s="25">
        <v>42817</v>
      </c>
      <c r="C98">
        <v>103.819</v>
      </c>
      <c r="D98" s="43">
        <v>67.386700000000005</v>
      </c>
      <c r="F98" t="s">
        <v>45</v>
      </c>
      <c r="G98" s="25">
        <v>43515</v>
      </c>
      <c r="H98">
        <v>60.366999999999997</v>
      </c>
      <c r="I98" s="43">
        <v>66.5261</v>
      </c>
      <c r="K98" t="s">
        <v>49</v>
      </c>
      <c r="L98" s="25">
        <v>42941</v>
      </c>
      <c r="M98">
        <v>59.058999999999997</v>
      </c>
      <c r="N98" s="41">
        <v>67.356300000000005</v>
      </c>
    </row>
    <row r="99" spans="1:14">
      <c r="A99" t="s">
        <v>40</v>
      </c>
      <c r="B99" s="25">
        <v>42846</v>
      </c>
      <c r="C99">
        <v>103.76900000000001</v>
      </c>
      <c r="D99" s="43">
        <v>67.386700000000005</v>
      </c>
      <c r="F99" t="s">
        <v>45</v>
      </c>
      <c r="G99" s="25">
        <v>43550</v>
      </c>
      <c r="H99">
        <v>60.326999999999998</v>
      </c>
      <c r="I99" s="43">
        <v>66.5261</v>
      </c>
      <c r="K99" t="s">
        <v>49</v>
      </c>
      <c r="L99" s="25">
        <v>42975</v>
      </c>
      <c r="M99">
        <v>58.838999999999999</v>
      </c>
      <c r="N99" s="41">
        <v>67.356300000000005</v>
      </c>
    </row>
    <row r="100" spans="1:14">
      <c r="A100" t="s">
        <v>40</v>
      </c>
      <c r="B100" s="25">
        <v>42877</v>
      </c>
      <c r="C100">
        <v>104.629</v>
      </c>
      <c r="D100" s="43">
        <v>67.386700000000005</v>
      </c>
      <c r="F100" t="s">
        <v>45</v>
      </c>
      <c r="G100" s="25">
        <v>43620</v>
      </c>
      <c r="H100">
        <v>60.377000000000002</v>
      </c>
      <c r="I100" s="43">
        <v>66.5261</v>
      </c>
      <c r="K100" t="s">
        <v>49</v>
      </c>
      <c r="L100" s="25">
        <v>43003</v>
      </c>
      <c r="M100">
        <v>59.158999999999999</v>
      </c>
      <c r="N100" s="41">
        <v>67.356300000000005</v>
      </c>
    </row>
    <row r="101" spans="1:14">
      <c r="A101" t="s">
        <v>40</v>
      </c>
      <c r="B101" s="25">
        <v>42914</v>
      </c>
      <c r="C101">
        <v>103.059</v>
      </c>
      <c r="D101" s="43">
        <v>67.386700000000005</v>
      </c>
      <c r="F101" t="s">
        <v>45</v>
      </c>
      <c r="G101" s="25">
        <v>43671</v>
      </c>
      <c r="H101">
        <v>60.116999999999997</v>
      </c>
      <c r="I101" s="43">
        <v>66.5261</v>
      </c>
      <c r="K101" t="s">
        <v>49</v>
      </c>
      <c r="L101" s="25">
        <v>43031</v>
      </c>
      <c r="M101">
        <v>59.209000000000003</v>
      </c>
      <c r="N101" s="41">
        <v>67.356300000000005</v>
      </c>
    </row>
    <row r="102" spans="1:14">
      <c r="A102" t="s">
        <v>40</v>
      </c>
      <c r="B102" s="25">
        <v>42941</v>
      </c>
      <c r="C102">
        <v>101.51900000000001</v>
      </c>
      <c r="D102" s="43">
        <v>67.386700000000005</v>
      </c>
      <c r="F102" t="s">
        <v>45</v>
      </c>
      <c r="G102" s="25">
        <v>43705</v>
      </c>
      <c r="H102">
        <v>60.017000000000003</v>
      </c>
      <c r="I102" s="43">
        <v>66.5261</v>
      </c>
      <c r="K102" t="s">
        <v>49</v>
      </c>
      <c r="L102" s="25">
        <v>43060</v>
      </c>
      <c r="M102">
        <v>59.209000000000003</v>
      </c>
      <c r="N102" s="41">
        <v>67.356300000000005</v>
      </c>
    </row>
    <row r="103" spans="1:14">
      <c r="A103" t="s">
        <v>40</v>
      </c>
      <c r="B103" s="25">
        <v>42975</v>
      </c>
      <c r="C103">
        <v>101.349</v>
      </c>
      <c r="D103" s="43">
        <v>67.386700000000005</v>
      </c>
      <c r="F103" t="s">
        <v>45</v>
      </c>
      <c r="G103" s="25">
        <v>43732</v>
      </c>
      <c r="H103">
        <v>59.906999999999996</v>
      </c>
      <c r="I103" s="43">
        <v>66.5261</v>
      </c>
      <c r="K103" t="s">
        <v>49</v>
      </c>
      <c r="L103" s="25">
        <v>43089</v>
      </c>
      <c r="M103">
        <v>59.039000000000001</v>
      </c>
      <c r="N103" s="41">
        <v>67.356300000000005</v>
      </c>
    </row>
    <row r="104" spans="1:14">
      <c r="A104" t="s">
        <v>40</v>
      </c>
      <c r="B104" s="25">
        <v>43003</v>
      </c>
      <c r="C104">
        <v>101.35899999999999</v>
      </c>
      <c r="D104" s="43">
        <v>67.386700000000005</v>
      </c>
      <c r="F104" t="s">
        <v>45</v>
      </c>
      <c r="G104" s="25">
        <v>43775</v>
      </c>
      <c r="H104">
        <v>60.127000000000002</v>
      </c>
      <c r="I104" s="43">
        <v>66.5261</v>
      </c>
      <c r="K104" t="s">
        <v>49</v>
      </c>
      <c r="L104" s="25">
        <v>43123</v>
      </c>
      <c r="M104">
        <v>59.009</v>
      </c>
      <c r="N104" s="41">
        <v>67.356300000000005</v>
      </c>
    </row>
    <row r="105" spans="1:14">
      <c r="A105" t="s">
        <v>40</v>
      </c>
      <c r="B105" s="25">
        <v>43031</v>
      </c>
      <c r="C105">
        <v>101.429</v>
      </c>
      <c r="D105" s="43">
        <v>67.386700000000005</v>
      </c>
      <c r="F105" t="s">
        <v>45</v>
      </c>
      <c r="G105" s="25">
        <v>43818</v>
      </c>
      <c r="H105">
        <v>61.156999999999996</v>
      </c>
      <c r="I105" s="43">
        <v>66.5261</v>
      </c>
      <c r="K105" t="s">
        <v>49</v>
      </c>
      <c r="L105" s="25">
        <v>43157</v>
      </c>
      <c r="M105">
        <v>59.109000000000002</v>
      </c>
      <c r="N105" s="41">
        <v>67.356300000000005</v>
      </c>
    </row>
    <row r="106" spans="1:14">
      <c r="A106" t="s">
        <v>40</v>
      </c>
      <c r="B106" s="25">
        <v>43060</v>
      </c>
      <c r="C106">
        <v>101.529</v>
      </c>
      <c r="D106" s="43">
        <v>67.386700000000005</v>
      </c>
      <c r="K106" t="s">
        <v>49</v>
      </c>
      <c r="L106" s="25">
        <v>43185</v>
      </c>
      <c r="M106">
        <v>59.098999999999997</v>
      </c>
      <c r="N106" s="41">
        <v>67.356300000000005</v>
      </c>
    </row>
    <row r="107" spans="1:14">
      <c r="A107" t="s">
        <v>40</v>
      </c>
      <c r="B107" s="25">
        <v>43089</v>
      </c>
      <c r="C107">
        <v>101.509</v>
      </c>
      <c r="D107" s="43">
        <v>67.386700000000005</v>
      </c>
      <c r="K107" t="s">
        <v>49</v>
      </c>
      <c r="L107" s="25">
        <v>43213</v>
      </c>
      <c r="M107">
        <v>59.128999999999998</v>
      </c>
      <c r="N107" s="41">
        <v>67.356300000000005</v>
      </c>
    </row>
    <row r="108" spans="1:14">
      <c r="A108" t="s">
        <v>40</v>
      </c>
      <c r="B108" s="25">
        <v>43123</v>
      </c>
      <c r="C108">
        <v>101.57899999999999</v>
      </c>
      <c r="D108" s="43">
        <v>67.386700000000005</v>
      </c>
      <c r="K108" t="s">
        <v>49</v>
      </c>
      <c r="L108" s="25">
        <v>43242</v>
      </c>
      <c r="M108">
        <v>59.139000000000003</v>
      </c>
      <c r="N108" s="41">
        <v>67.356300000000005</v>
      </c>
    </row>
    <row r="109" spans="1:14">
      <c r="A109" t="s">
        <v>40</v>
      </c>
      <c r="B109" s="25">
        <v>43157</v>
      </c>
      <c r="C109">
        <v>104.65900000000001</v>
      </c>
      <c r="D109" s="43">
        <v>67.386700000000005</v>
      </c>
      <c r="K109" t="s">
        <v>49</v>
      </c>
      <c r="L109" s="25">
        <v>43299</v>
      </c>
      <c r="M109">
        <v>58.518999999999998</v>
      </c>
      <c r="N109" s="41">
        <v>67.356300000000005</v>
      </c>
    </row>
    <row r="110" spans="1:14">
      <c r="A110" t="s">
        <v>40</v>
      </c>
      <c r="B110" s="25">
        <v>43185</v>
      </c>
      <c r="C110">
        <v>104.71899999999999</v>
      </c>
      <c r="D110" s="43">
        <v>67.386700000000005</v>
      </c>
      <c r="K110" t="s">
        <v>49</v>
      </c>
      <c r="L110" s="25">
        <v>43339</v>
      </c>
      <c r="M110">
        <v>59.088999999999999</v>
      </c>
      <c r="N110" s="41">
        <v>67.356300000000005</v>
      </c>
    </row>
    <row r="111" spans="1:14">
      <c r="A111" t="s">
        <v>40</v>
      </c>
      <c r="B111" s="25">
        <v>43213</v>
      </c>
      <c r="C111">
        <v>104.709</v>
      </c>
      <c r="D111" s="43">
        <v>67.386700000000005</v>
      </c>
      <c r="K111" t="s">
        <v>49</v>
      </c>
      <c r="L111" s="25">
        <v>43367</v>
      </c>
      <c r="M111">
        <v>59.139000000000003</v>
      </c>
      <c r="N111" s="41">
        <v>67.356300000000005</v>
      </c>
    </row>
    <row r="112" spans="1:14">
      <c r="A112" t="s">
        <v>40</v>
      </c>
      <c r="B112" s="25">
        <v>43242</v>
      </c>
      <c r="C112">
        <v>104.57899999999999</v>
      </c>
      <c r="D112" s="43">
        <v>67.386700000000005</v>
      </c>
      <c r="K112" t="s">
        <v>49</v>
      </c>
      <c r="L112" s="25">
        <v>43403</v>
      </c>
      <c r="M112">
        <v>59.139000000000003</v>
      </c>
      <c r="N112" s="41">
        <v>67.356300000000005</v>
      </c>
    </row>
    <row r="113" spans="1:14">
      <c r="A113" t="s">
        <v>40</v>
      </c>
      <c r="B113" s="25">
        <v>43299</v>
      </c>
      <c r="C113">
        <v>102.929</v>
      </c>
      <c r="D113" s="43">
        <v>67.386700000000005</v>
      </c>
      <c r="K113" t="s">
        <v>49</v>
      </c>
      <c r="L113" s="25">
        <v>43454</v>
      </c>
      <c r="M113">
        <v>59.058999999999997</v>
      </c>
      <c r="N113" s="41">
        <v>67.356300000000005</v>
      </c>
    </row>
    <row r="114" spans="1:14">
      <c r="A114" t="s">
        <v>40</v>
      </c>
      <c r="B114" s="25">
        <v>43339</v>
      </c>
      <c r="C114">
        <v>101.54900000000001</v>
      </c>
      <c r="D114" s="43">
        <v>67.386700000000005</v>
      </c>
      <c r="K114" t="s">
        <v>49</v>
      </c>
      <c r="L114" s="25">
        <v>43493</v>
      </c>
      <c r="M114">
        <v>58.298999999999999</v>
      </c>
      <c r="N114" s="41">
        <v>67.356300000000005</v>
      </c>
    </row>
    <row r="115" spans="1:14">
      <c r="A115" t="s">
        <v>40</v>
      </c>
      <c r="B115" s="25">
        <v>43367</v>
      </c>
      <c r="C115">
        <v>102.509</v>
      </c>
      <c r="D115" s="43">
        <v>67.386700000000005</v>
      </c>
      <c r="K115" t="s">
        <v>49</v>
      </c>
      <c r="L115" s="25">
        <v>43524</v>
      </c>
      <c r="M115">
        <v>58.639000000000003</v>
      </c>
      <c r="N115" s="41">
        <v>67.356300000000005</v>
      </c>
    </row>
    <row r="116" spans="1:14">
      <c r="A116" t="s">
        <v>40</v>
      </c>
      <c r="B116" s="25">
        <v>43403</v>
      </c>
      <c r="C116">
        <v>101.679</v>
      </c>
      <c r="D116" s="43">
        <v>67.386700000000005</v>
      </c>
      <c r="K116" t="s">
        <v>49</v>
      </c>
      <c r="L116" s="25">
        <v>43545</v>
      </c>
      <c r="M116">
        <v>58.478999999999999</v>
      </c>
      <c r="N116" s="41">
        <v>67.356300000000005</v>
      </c>
    </row>
    <row r="117" spans="1:14">
      <c r="A117" t="s">
        <v>40</v>
      </c>
      <c r="B117" s="25">
        <v>43454</v>
      </c>
      <c r="C117">
        <v>101.82899999999999</v>
      </c>
      <c r="D117" s="43">
        <v>67.386700000000005</v>
      </c>
      <c r="K117" t="s">
        <v>49</v>
      </c>
      <c r="L117" s="25">
        <v>43574</v>
      </c>
      <c r="M117">
        <v>58.889000000000003</v>
      </c>
      <c r="N117" s="41">
        <v>67.356300000000005</v>
      </c>
    </row>
    <row r="118" spans="1:14">
      <c r="A118" t="s">
        <v>40</v>
      </c>
      <c r="B118" s="25">
        <v>43493</v>
      </c>
      <c r="C118">
        <v>103.449</v>
      </c>
      <c r="D118" s="43">
        <v>67.386700000000005</v>
      </c>
      <c r="K118" t="s">
        <v>49</v>
      </c>
      <c r="L118" s="25">
        <v>43606</v>
      </c>
      <c r="M118">
        <v>58.478999999999999</v>
      </c>
      <c r="N118" s="41">
        <v>67.356300000000005</v>
      </c>
    </row>
    <row r="119" spans="1:14">
      <c r="A119" t="s">
        <v>40</v>
      </c>
      <c r="B119" s="25">
        <v>43524</v>
      </c>
      <c r="C119">
        <v>104.259</v>
      </c>
      <c r="D119" s="43">
        <v>67.386700000000005</v>
      </c>
      <c r="K119" t="s">
        <v>49</v>
      </c>
      <c r="L119" s="25">
        <v>43767</v>
      </c>
      <c r="M119">
        <v>57.579000000000001</v>
      </c>
      <c r="N119" s="41">
        <v>67.356300000000005</v>
      </c>
    </row>
    <row r="120" spans="1:14">
      <c r="A120" t="s">
        <v>40</v>
      </c>
      <c r="B120" s="25">
        <v>43545</v>
      </c>
      <c r="C120">
        <v>103.989</v>
      </c>
      <c r="D120" s="43">
        <v>67.386700000000005</v>
      </c>
    </row>
    <row r="121" spans="1:14">
      <c r="A121" t="s">
        <v>40</v>
      </c>
      <c r="B121" s="25">
        <v>43574</v>
      </c>
      <c r="C121">
        <v>103.919</v>
      </c>
      <c r="D121" s="43">
        <v>67.386700000000005</v>
      </c>
    </row>
    <row r="122" spans="1:14">
      <c r="A122" t="s">
        <v>40</v>
      </c>
      <c r="B122" s="25">
        <v>43606</v>
      </c>
      <c r="C122">
        <v>103.959</v>
      </c>
      <c r="D122" s="43">
        <v>67.386700000000005</v>
      </c>
    </row>
    <row r="123" spans="1:14">
      <c r="A123" t="s">
        <v>40</v>
      </c>
      <c r="B123" s="25">
        <v>43767</v>
      </c>
      <c r="C123">
        <v>101.82899999999999</v>
      </c>
      <c r="D123" s="43">
        <v>67.386700000000005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A8B7B-1518-41D0-9DCC-25194B0B63DC}">
  <dimension ref="A1:AF622"/>
  <sheetViews>
    <sheetView topLeftCell="P1" zoomScale="90" zoomScaleNormal="90" workbookViewId="0">
      <selection activeCell="Y14" sqref="Y14"/>
    </sheetView>
  </sheetViews>
  <sheetFormatPr defaultRowHeight="14.45"/>
  <cols>
    <col min="3" max="3" width="20" customWidth="1"/>
    <col min="4" max="4" width="9.42578125" bestFit="1" customWidth="1"/>
    <col min="20" max="20" width="34.28515625" bestFit="1" customWidth="1"/>
    <col min="21" max="21" width="21.140625" bestFit="1" customWidth="1"/>
    <col min="22" max="31" width="7.28515625" bestFit="1" customWidth="1"/>
    <col min="32" max="32" width="18.28515625" bestFit="1" customWidth="1"/>
    <col min="33" max="33" width="13.28515625" bestFit="1" customWidth="1"/>
    <col min="34" max="34" width="16.85546875" bestFit="1" customWidth="1"/>
    <col min="35" max="35" width="32" bestFit="1" customWidth="1"/>
    <col min="36" max="36" width="34.85546875" bestFit="1" customWidth="1"/>
    <col min="37" max="37" width="32" bestFit="1" customWidth="1"/>
    <col min="38" max="38" width="34.85546875" bestFit="1" customWidth="1"/>
    <col min="39" max="39" width="32" bestFit="1" customWidth="1"/>
    <col min="40" max="40" width="34.85546875" bestFit="1" customWidth="1"/>
    <col min="41" max="41" width="32" bestFit="1" customWidth="1"/>
    <col min="42" max="42" width="34.85546875" bestFit="1" customWidth="1"/>
    <col min="43" max="43" width="32" bestFit="1" customWidth="1"/>
    <col min="44" max="44" width="34.85546875" bestFit="1" customWidth="1"/>
    <col min="45" max="45" width="32" bestFit="1" customWidth="1"/>
    <col min="46" max="46" width="34.85546875" bestFit="1" customWidth="1"/>
    <col min="47" max="47" width="32" bestFit="1" customWidth="1"/>
    <col min="48" max="48" width="34.85546875" bestFit="1" customWidth="1"/>
    <col min="49" max="49" width="32" bestFit="1" customWidth="1"/>
    <col min="50" max="50" width="34.85546875" bestFit="1" customWidth="1"/>
    <col min="51" max="51" width="32" bestFit="1" customWidth="1"/>
    <col min="52" max="52" width="34.85546875" bestFit="1" customWidth="1"/>
    <col min="53" max="53" width="32" bestFit="1" customWidth="1"/>
    <col min="54" max="54" width="34.85546875" bestFit="1" customWidth="1"/>
    <col min="55" max="55" width="32" bestFit="1" customWidth="1"/>
    <col min="56" max="56" width="34.85546875" bestFit="1" customWidth="1"/>
    <col min="57" max="57" width="32" bestFit="1" customWidth="1"/>
    <col min="58" max="58" width="34.85546875" bestFit="1" customWidth="1"/>
    <col min="59" max="59" width="32" bestFit="1" customWidth="1"/>
    <col min="60" max="60" width="34.85546875" bestFit="1" customWidth="1"/>
    <col min="61" max="61" width="32" bestFit="1" customWidth="1"/>
    <col min="62" max="62" width="34.85546875" bestFit="1" customWidth="1"/>
    <col min="63" max="63" width="32" bestFit="1" customWidth="1"/>
    <col min="64" max="64" width="34.85546875" bestFit="1" customWidth="1"/>
    <col min="65" max="65" width="32" bestFit="1" customWidth="1"/>
    <col min="66" max="66" width="34.85546875" bestFit="1" customWidth="1"/>
    <col min="67" max="67" width="32" bestFit="1" customWidth="1"/>
    <col min="68" max="68" width="34.85546875" bestFit="1" customWidth="1"/>
    <col min="69" max="69" width="32" bestFit="1" customWidth="1"/>
    <col min="70" max="70" width="34.85546875" bestFit="1" customWidth="1"/>
    <col min="71" max="71" width="32" bestFit="1" customWidth="1"/>
    <col min="72" max="72" width="34.85546875" bestFit="1" customWidth="1"/>
    <col min="73" max="73" width="32" bestFit="1" customWidth="1"/>
    <col min="74" max="74" width="34.85546875" bestFit="1" customWidth="1"/>
    <col min="75" max="75" width="32" bestFit="1" customWidth="1"/>
    <col min="76" max="76" width="34.85546875" bestFit="1" customWidth="1"/>
    <col min="77" max="77" width="32" bestFit="1" customWidth="1"/>
    <col min="78" max="78" width="34.85546875" bestFit="1" customWidth="1"/>
    <col min="79" max="79" width="32" bestFit="1" customWidth="1"/>
    <col min="80" max="80" width="34.85546875" bestFit="1" customWidth="1"/>
    <col min="81" max="81" width="32" bestFit="1" customWidth="1"/>
    <col min="82" max="82" width="34.85546875" bestFit="1" customWidth="1"/>
    <col min="83" max="83" width="32" bestFit="1" customWidth="1"/>
    <col min="84" max="84" width="34.85546875" bestFit="1" customWidth="1"/>
    <col min="85" max="85" width="32" bestFit="1" customWidth="1"/>
    <col min="86" max="86" width="34.85546875" bestFit="1" customWidth="1"/>
    <col min="87" max="87" width="32" bestFit="1" customWidth="1"/>
    <col min="88" max="88" width="34.85546875" bestFit="1" customWidth="1"/>
    <col min="89" max="89" width="32" bestFit="1" customWidth="1"/>
    <col min="90" max="90" width="34.85546875" bestFit="1" customWidth="1"/>
    <col min="91" max="91" width="32" bestFit="1" customWidth="1"/>
    <col min="92" max="92" width="34.85546875" bestFit="1" customWidth="1"/>
    <col min="93" max="93" width="32" bestFit="1" customWidth="1"/>
    <col min="94" max="94" width="34.85546875" bestFit="1" customWidth="1"/>
    <col min="95" max="95" width="32" bestFit="1" customWidth="1"/>
    <col min="96" max="96" width="34.85546875" bestFit="1" customWidth="1"/>
    <col min="97" max="97" width="32" bestFit="1" customWidth="1"/>
    <col min="98" max="98" width="34.85546875" bestFit="1" customWidth="1"/>
    <col min="99" max="99" width="32" bestFit="1" customWidth="1"/>
    <col min="100" max="100" width="34.85546875" bestFit="1" customWidth="1"/>
    <col min="101" max="101" width="32" bestFit="1" customWidth="1"/>
    <col min="102" max="102" width="34.85546875" bestFit="1" customWidth="1"/>
    <col min="103" max="103" width="32" bestFit="1" customWidth="1"/>
    <col min="104" max="104" width="34.85546875" bestFit="1" customWidth="1"/>
    <col min="105" max="105" width="32" bestFit="1" customWidth="1"/>
    <col min="106" max="106" width="34.85546875" bestFit="1" customWidth="1"/>
    <col min="107" max="107" width="32" bestFit="1" customWidth="1"/>
    <col min="108" max="108" width="34.85546875" bestFit="1" customWidth="1"/>
    <col min="109" max="109" width="32" bestFit="1" customWidth="1"/>
    <col min="110" max="110" width="34.85546875" bestFit="1" customWidth="1"/>
    <col min="111" max="111" width="32" bestFit="1" customWidth="1"/>
    <col min="112" max="112" width="34.85546875" bestFit="1" customWidth="1"/>
    <col min="113" max="113" width="32" bestFit="1" customWidth="1"/>
    <col min="114" max="114" width="34.85546875" bestFit="1" customWidth="1"/>
    <col min="115" max="115" width="32" bestFit="1" customWidth="1"/>
    <col min="116" max="116" width="34.85546875" bestFit="1" customWidth="1"/>
    <col min="117" max="117" width="32" bestFit="1" customWidth="1"/>
    <col min="118" max="118" width="34.85546875" bestFit="1" customWidth="1"/>
    <col min="119" max="119" width="32" bestFit="1" customWidth="1"/>
    <col min="120" max="120" width="34.85546875" bestFit="1" customWidth="1"/>
    <col min="121" max="121" width="32" bestFit="1" customWidth="1"/>
    <col min="122" max="122" width="34.85546875" bestFit="1" customWidth="1"/>
    <col min="123" max="123" width="32" bestFit="1" customWidth="1"/>
    <col min="124" max="124" width="34.85546875" bestFit="1" customWidth="1"/>
    <col min="125" max="125" width="32" bestFit="1" customWidth="1"/>
    <col min="126" max="126" width="34.85546875" bestFit="1" customWidth="1"/>
    <col min="127" max="127" width="32" bestFit="1" customWidth="1"/>
    <col min="128" max="128" width="34.85546875" bestFit="1" customWidth="1"/>
    <col min="129" max="129" width="32" bestFit="1" customWidth="1"/>
    <col min="130" max="130" width="34.85546875" bestFit="1" customWidth="1"/>
    <col min="131" max="131" width="32" bestFit="1" customWidth="1"/>
    <col min="132" max="132" width="34.85546875" bestFit="1" customWidth="1"/>
    <col min="133" max="133" width="32" bestFit="1" customWidth="1"/>
    <col min="134" max="134" width="34.85546875" bestFit="1" customWidth="1"/>
    <col min="135" max="135" width="32" bestFit="1" customWidth="1"/>
    <col min="136" max="136" width="34.85546875" bestFit="1" customWidth="1"/>
    <col min="137" max="137" width="32" bestFit="1" customWidth="1"/>
    <col min="138" max="138" width="34.85546875" bestFit="1" customWidth="1"/>
    <col min="139" max="139" width="32" bestFit="1" customWidth="1"/>
    <col min="140" max="140" width="34.85546875" bestFit="1" customWidth="1"/>
    <col min="141" max="141" width="32" bestFit="1" customWidth="1"/>
    <col min="142" max="142" width="34.85546875" bestFit="1" customWidth="1"/>
    <col min="143" max="143" width="32" bestFit="1" customWidth="1"/>
    <col min="144" max="144" width="34.85546875" bestFit="1" customWidth="1"/>
    <col min="145" max="145" width="32" bestFit="1" customWidth="1"/>
    <col min="146" max="146" width="34.85546875" bestFit="1" customWidth="1"/>
    <col min="147" max="147" width="32" bestFit="1" customWidth="1"/>
    <col min="148" max="148" width="34.85546875" bestFit="1" customWidth="1"/>
    <col min="149" max="149" width="32" bestFit="1" customWidth="1"/>
    <col min="150" max="150" width="34.85546875" bestFit="1" customWidth="1"/>
    <col min="151" max="151" width="32" bestFit="1" customWidth="1"/>
    <col min="152" max="152" width="34.85546875" bestFit="1" customWidth="1"/>
    <col min="153" max="153" width="32" bestFit="1" customWidth="1"/>
    <col min="154" max="154" width="34.85546875" bestFit="1" customWidth="1"/>
    <col min="155" max="155" width="32" bestFit="1" customWidth="1"/>
    <col min="156" max="156" width="34.85546875" bestFit="1" customWidth="1"/>
    <col min="157" max="157" width="32" bestFit="1" customWidth="1"/>
    <col min="158" max="158" width="34.85546875" bestFit="1" customWidth="1"/>
    <col min="159" max="159" width="32" bestFit="1" customWidth="1"/>
    <col min="160" max="160" width="34.85546875" bestFit="1" customWidth="1"/>
    <col min="161" max="161" width="32" bestFit="1" customWidth="1"/>
    <col min="162" max="162" width="34.85546875" bestFit="1" customWidth="1"/>
    <col min="163" max="163" width="32" bestFit="1" customWidth="1"/>
    <col min="164" max="164" width="34.85546875" bestFit="1" customWidth="1"/>
    <col min="165" max="165" width="32" bestFit="1" customWidth="1"/>
    <col min="166" max="166" width="34.85546875" bestFit="1" customWidth="1"/>
    <col min="167" max="167" width="32" bestFit="1" customWidth="1"/>
    <col min="168" max="168" width="34.85546875" bestFit="1" customWidth="1"/>
    <col min="169" max="169" width="32" bestFit="1" customWidth="1"/>
    <col min="170" max="170" width="34.85546875" bestFit="1" customWidth="1"/>
    <col min="171" max="171" width="32" bestFit="1" customWidth="1"/>
    <col min="172" max="172" width="34.85546875" bestFit="1" customWidth="1"/>
    <col min="173" max="173" width="32" bestFit="1" customWidth="1"/>
    <col min="174" max="174" width="34.85546875" bestFit="1" customWidth="1"/>
    <col min="175" max="175" width="32" bestFit="1" customWidth="1"/>
    <col min="176" max="176" width="34.85546875" bestFit="1" customWidth="1"/>
    <col min="177" max="177" width="32" bestFit="1" customWidth="1"/>
    <col min="178" max="178" width="34.85546875" bestFit="1" customWidth="1"/>
    <col min="179" max="179" width="32" bestFit="1" customWidth="1"/>
    <col min="180" max="180" width="34.85546875" bestFit="1" customWidth="1"/>
    <col min="181" max="181" width="32" bestFit="1" customWidth="1"/>
    <col min="182" max="182" width="34.85546875" bestFit="1" customWidth="1"/>
    <col min="183" max="183" width="32" bestFit="1" customWidth="1"/>
    <col min="184" max="184" width="34.85546875" bestFit="1" customWidth="1"/>
    <col min="185" max="185" width="32" bestFit="1" customWidth="1"/>
    <col min="186" max="186" width="34.85546875" bestFit="1" customWidth="1"/>
    <col min="187" max="187" width="32" bestFit="1" customWidth="1"/>
    <col min="188" max="188" width="34.85546875" bestFit="1" customWidth="1"/>
    <col min="189" max="189" width="32" bestFit="1" customWidth="1"/>
    <col min="190" max="190" width="34.85546875" bestFit="1" customWidth="1"/>
    <col min="191" max="191" width="32" bestFit="1" customWidth="1"/>
    <col min="192" max="192" width="34.85546875" bestFit="1" customWidth="1"/>
    <col min="193" max="193" width="32" bestFit="1" customWidth="1"/>
    <col min="194" max="194" width="34.85546875" bestFit="1" customWidth="1"/>
    <col min="195" max="195" width="32" bestFit="1" customWidth="1"/>
    <col min="196" max="196" width="34.85546875" bestFit="1" customWidth="1"/>
    <col min="197" max="197" width="32" bestFit="1" customWidth="1"/>
    <col min="198" max="198" width="34.85546875" bestFit="1" customWidth="1"/>
    <col min="199" max="199" width="32" bestFit="1" customWidth="1"/>
    <col min="200" max="200" width="34.85546875" bestFit="1" customWidth="1"/>
    <col min="201" max="201" width="32" bestFit="1" customWidth="1"/>
    <col min="202" max="202" width="34.85546875" bestFit="1" customWidth="1"/>
    <col min="203" max="203" width="32" bestFit="1" customWidth="1"/>
    <col min="204" max="204" width="34.85546875" bestFit="1" customWidth="1"/>
    <col min="205" max="205" width="32" bestFit="1" customWidth="1"/>
    <col min="206" max="206" width="34.85546875" bestFit="1" customWidth="1"/>
    <col min="207" max="207" width="32" bestFit="1" customWidth="1"/>
    <col min="208" max="208" width="34.85546875" bestFit="1" customWidth="1"/>
    <col min="209" max="209" width="32" bestFit="1" customWidth="1"/>
    <col min="210" max="210" width="34.85546875" bestFit="1" customWidth="1"/>
    <col min="211" max="211" width="32" bestFit="1" customWidth="1"/>
    <col min="212" max="212" width="34.85546875" bestFit="1" customWidth="1"/>
    <col min="213" max="213" width="32" bestFit="1" customWidth="1"/>
    <col min="214" max="214" width="34.85546875" bestFit="1" customWidth="1"/>
    <col min="215" max="215" width="32" bestFit="1" customWidth="1"/>
    <col min="216" max="216" width="34.85546875" bestFit="1" customWidth="1"/>
    <col min="217" max="217" width="32" bestFit="1" customWidth="1"/>
    <col min="218" max="218" width="34.85546875" bestFit="1" customWidth="1"/>
    <col min="219" max="219" width="32" bestFit="1" customWidth="1"/>
    <col min="220" max="220" width="34.85546875" bestFit="1" customWidth="1"/>
    <col min="221" max="221" width="32" bestFit="1" customWidth="1"/>
    <col min="222" max="222" width="34.85546875" bestFit="1" customWidth="1"/>
    <col min="223" max="223" width="32" bestFit="1" customWidth="1"/>
    <col min="224" max="224" width="34.85546875" bestFit="1" customWidth="1"/>
    <col min="225" max="225" width="32" bestFit="1" customWidth="1"/>
    <col min="226" max="226" width="34.85546875" bestFit="1" customWidth="1"/>
    <col min="227" max="227" width="32" bestFit="1" customWidth="1"/>
    <col min="228" max="228" width="34.85546875" bestFit="1" customWidth="1"/>
    <col min="229" max="229" width="32" bestFit="1" customWidth="1"/>
    <col min="230" max="230" width="34.85546875" bestFit="1" customWidth="1"/>
    <col min="231" max="231" width="32" bestFit="1" customWidth="1"/>
    <col min="232" max="232" width="34.85546875" bestFit="1" customWidth="1"/>
    <col min="233" max="233" width="32" bestFit="1" customWidth="1"/>
    <col min="234" max="234" width="34.85546875" bestFit="1" customWidth="1"/>
    <col min="235" max="235" width="32" bestFit="1" customWidth="1"/>
    <col min="236" max="236" width="34.85546875" bestFit="1" customWidth="1"/>
    <col min="237" max="237" width="32" bestFit="1" customWidth="1"/>
    <col min="238" max="238" width="34.85546875" bestFit="1" customWidth="1"/>
    <col min="239" max="239" width="32" bestFit="1" customWidth="1"/>
    <col min="240" max="240" width="34.85546875" bestFit="1" customWidth="1"/>
    <col min="241" max="241" width="32" bestFit="1" customWidth="1"/>
    <col min="242" max="242" width="34.85546875" bestFit="1" customWidth="1"/>
    <col min="243" max="243" width="32" bestFit="1" customWidth="1"/>
    <col min="244" max="244" width="34.85546875" bestFit="1" customWidth="1"/>
    <col min="245" max="245" width="32" bestFit="1" customWidth="1"/>
    <col min="246" max="246" width="34.85546875" bestFit="1" customWidth="1"/>
    <col min="247" max="247" width="32" bestFit="1" customWidth="1"/>
    <col min="248" max="248" width="34.85546875" bestFit="1" customWidth="1"/>
    <col min="249" max="249" width="32" bestFit="1" customWidth="1"/>
    <col min="250" max="250" width="34.85546875" bestFit="1" customWidth="1"/>
    <col min="251" max="251" width="32" bestFit="1" customWidth="1"/>
    <col min="252" max="252" width="34.85546875" bestFit="1" customWidth="1"/>
    <col min="253" max="253" width="32" bestFit="1" customWidth="1"/>
    <col min="254" max="254" width="34.85546875" bestFit="1" customWidth="1"/>
    <col min="255" max="255" width="32" bestFit="1" customWidth="1"/>
    <col min="256" max="256" width="34.85546875" bestFit="1" customWidth="1"/>
    <col min="257" max="257" width="32" bestFit="1" customWidth="1"/>
    <col min="258" max="258" width="34.85546875" bestFit="1" customWidth="1"/>
    <col min="259" max="259" width="32" bestFit="1" customWidth="1"/>
    <col min="260" max="260" width="34.85546875" bestFit="1" customWidth="1"/>
    <col min="261" max="261" width="32" bestFit="1" customWidth="1"/>
    <col min="262" max="262" width="34.85546875" bestFit="1" customWidth="1"/>
    <col min="263" max="263" width="32" bestFit="1" customWidth="1"/>
    <col min="264" max="264" width="34.85546875" bestFit="1" customWidth="1"/>
    <col min="265" max="265" width="32" bestFit="1" customWidth="1"/>
    <col min="266" max="266" width="34.85546875" bestFit="1" customWidth="1"/>
    <col min="267" max="267" width="32" bestFit="1" customWidth="1"/>
    <col min="268" max="268" width="34.85546875" bestFit="1" customWidth="1"/>
    <col min="269" max="269" width="32" bestFit="1" customWidth="1"/>
    <col min="270" max="270" width="34.85546875" bestFit="1" customWidth="1"/>
    <col min="271" max="271" width="32" bestFit="1" customWidth="1"/>
    <col min="272" max="272" width="34.85546875" bestFit="1" customWidth="1"/>
    <col min="273" max="273" width="32" bestFit="1" customWidth="1"/>
    <col min="274" max="274" width="34.85546875" bestFit="1" customWidth="1"/>
    <col min="275" max="275" width="32" bestFit="1" customWidth="1"/>
    <col min="276" max="276" width="34.85546875" bestFit="1" customWidth="1"/>
    <col min="277" max="277" width="32" bestFit="1" customWidth="1"/>
    <col min="278" max="278" width="34.85546875" bestFit="1" customWidth="1"/>
    <col min="279" max="279" width="32" bestFit="1" customWidth="1"/>
    <col min="280" max="280" width="34.85546875" bestFit="1" customWidth="1"/>
    <col min="281" max="281" width="32" bestFit="1" customWidth="1"/>
    <col min="282" max="282" width="34.85546875" bestFit="1" customWidth="1"/>
    <col min="283" max="283" width="32" bestFit="1" customWidth="1"/>
    <col min="284" max="284" width="34.85546875" bestFit="1" customWidth="1"/>
    <col min="285" max="285" width="32" bestFit="1" customWidth="1"/>
    <col min="286" max="286" width="34.85546875" bestFit="1" customWidth="1"/>
    <col min="287" max="287" width="32" bestFit="1" customWidth="1"/>
    <col min="288" max="288" width="34.85546875" bestFit="1" customWidth="1"/>
    <col min="289" max="289" width="32" bestFit="1" customWidth="1"/>
    <col min="290" max="290" width="34.85546875" bestFit="1" customWidth="1"/>
    <col min="291" max="291" width="32" bestFit="1" customWidth="1"/>
    <col min="292" max="292" width="34.85546875" bestFit="1" customWidth="1"/>
    <col min="293" max="293" width="32" bestFit="1" customWidth="1"/>
    <col min="294" max="294" width="34.85546875" bestFit="1" customWidth="1"/>
    <col min="295" max="295" width="32" bestFit="1" customWidth="1"/>
    <col min="296" max="296" width="34.85546875" bestFit="1" customWidth="1"/>
    <col min="297" max="297" width="32" bestFit="1" customWidth="1"/>
    <col min="298" max="298" width="34.85546875" bestFit="1" customWidth="1"/>
    <col min="299" max="299" width="32" bestFit="1" customWidth="1"/>
    <col min="300" max="300" width="34.85546875" bestFit="1" customWidth="1"/>
    <col min="301" max="301" width="32" bestFit="1" customWidth="1"/>
    <col min="302" max="302" width="34.85546875" bestFit="1" customWidth="1"/>
    <col min="303" max="303" width="32" bestFit="1" customWidth="1"/>
    <col min="304" max="304" width="34.85546875" bestFit="1" customWidth="1"/>
    <col min="305" max="305" width="32" bestFit="1" customWidth="1"/>
    <col min="306" max="306" width="34.85546875" bestFit="1" customWidth="1"/>
    <col min="307" max="307" width="32" bestFit="1" customWidth="1"/>
    <col min="308" max="308" width="34.85546875" bestFit="1" customWidth="1"/>
    <col min="309" max="309" width="32" bestFit="1" customWidth="1"/>
    <col min="310" max="310" width="34.85546875" bestFit="1" customWidth="1"/>
    <col min="311" max="311" width="37.5703125" bestFit="1" customWidth="1"/>
    <col min="312" max="312" width="40.42578125" bestFit="1" customWidth="1"/>
  </cols>
  <sheetData>
    <row r="1" spans="1:32">
      <c r="A1" s="18" t="s">
        <v>0</v>
      </c>
      <c r="B1" s="18" t="s">
        <v>1</v>
      </c>
      <c r="C1" s="18" t="s">
        <v>95</v>
      </c>
      <c r="D1" s="18" t="s">
        <v>96</v>
      </c>
      <c r="E1" s="18" t="s">
        <v>97</v>
      </c>
      <c r="F1" s="18" t="s">
        <v>98</v>
      </c>
      <c r="G1" s="18" t="s">
        <v>99</v>
      </c>
      <c r="H1" s="18" t="s">
        <v>100</v>
      </c>
      <c r="I1" s="18" t="s">
        <v>101</v>
      </c>
      <c r="J1" s="18" t="s">
        <v>102</v>
      </c>
      <c r="K1" s="18" t="s">
        <v>103</v>
      </c>
      <c r="L1" s="18" t="s">
        <v>104</v>
      </c>
      <c r="M1" s="51" t="s">
        <v>105</v>
      </c>
      <c r="N1" s="52" t="s">
        <v>106</v>
      </c>
      <c r="O1" s="52" t="s">
        <v>107</v>
      </c>
      <c r="P1" s="52" t="s">
        <v>108</v>
      </c>
    </row>
    <row r="2" spans="1:32">
      <c r="A2" s="19" t="s">
        <v>25</v>
      </c>
      <c r="B2" s="19" t="s">
        <v>26</v>
      </c>
      <c r="C2" s="19" t="s">
        <v>27</v>
      </c>
      <c r="D2" s="20">
        <v>40408</v>
      </c>
      <c r="E2" s="19">
        <v>75.727999999999994</v>
      </c>
      <c r="F2" s="19" t="s">
        <v>109</v>
      </c>
      <c r="G2" s="19">
        <v>8.3000000000000007</v>
      </c>
      <c r="H2" s="19">
        <v>67.427999999999997</v>
      </c>
      <c r="I2">
        <v>10.649999999999999</v>
      </c>
      <c r="J2">
        <v>12.555</v>
      </c>
      <c r="K2">
        <v>63.173000000000002</v>
      </c>
      <c r="L2">
        <v>65.078000000000003</v>
      </c>
      <c r="M2">
        <v>1.9050000000000011</v>
      </c>
      <c r="N2">
        <v>60.3155</v>
      </c>
      <c r="O2">
        <v>67.935500000000005</v>
      </c>
      <c r="P2" t="s">
        <v>113</v>
      </c>
      <c r="T2" s="21" t="s">
        <v>114</v>
      </c>
      <c r="U2" s="21" t="s">
        <v>66</v>
      </c>
    </row>
    <row r="3" spans="1:32">
      <c r="A3" s="19" t="s">
        <v>25</v>
      </c>
      <c r="B3" s="19" t="s">
        <v>26</v>
      </c>
      <c r="C3" s="19" t="s">
        <v>27</v>
      </c>
      <c r="D3" s="20">
        <v>40479</v>
      </c>
      <c r="E3" s="19">
        <v>75.727999999999994</v>
      </c>
      <c r="F3" s="19" t="s">
        <v>109</v>
      </c>
      <c r="G3" s="19">
        <v>10.1</v>
      </c>
      <c r="H3" s="19">
        <v>65.628</v>
      </c>
      <c r="I3">
        <v>10.649999999999999</v>
      </c>
      <c r="J3">
        <v>12.555</v>
      </c>
      <c r="K3">
        <v>63.173000000000002</v>
      </c>
      <c r="L3">
        <v>65.078000000000003</v>
      </c>
      <c r="M3">
        <v>1.9050000000000011</v>
      </c>
      <c r="N3">
        <v>60.3155</v>
      </c>
      <c r="O3">
        <v>67.935500000000005</v>
      </c>
      <c r="P3" t="s">
        <v>113</v>
      </c>
      <c r="U3" t="s">
        <v>68</v>
      </c>
      <c r="V3" t="s">
        <v>69</v>
      </c>
      <c r="W3" t="s">
        <v>70</v>
      </c>
      <c r="X3" t="s">
        <v>71</v>
      </c>
      <c r="Y3" t="s">
        <v>72</v>
      </c>
      <c r="Z3" t="s">
        <v>73</v>
      </c>
      <c r="AA3" t="s">
        <v>74</v>
      </c>
      <c r="AB3" t="s">
        <v>75</v>
      </c>
      <c r="AC3" t="s">
        <v>76</v>
      </c>
      <c r="AD3" t="s">
        <v>77</v>
      </c>
      <c r="AE3" t="s">
        <v>78</v>
      </c>
      <c r="AF3" t="s">
        <v>81</v>
      </c>
    </row>
    <row r="4" spans="1:32">
      <c r="A4" s="19" t="s">
        <v>25</v>
      </c>
      <c r="B4" s="19" t="s">
        <v>26</v>
      </c>
      <c r="C4" s="19" t="s">
        <v>27</v>
      </c>
      <c r="D4" s="20">
        <v>40512</v>
      </c>
      <c r="E4" s="19">
        <v>75.727999999999994</v>
      </c>
      <c r="F4" s="19" t="s">
        <v>109</v>
      </c>
      <c r="G4" s="19">
        <v>8.8000000000000007</v>
      </c>
      <c r="H4" s="19">
        <v>66.927999999999997</v>
      </c>
      <c r="I4">
        <v>10.649999999999999</v>
      </c>
      <c r="J4">
        <v>12.555</v>
      </c>
      <c r="K4">
        <v>63.173000000000002</v>
      </c>
      <c r="L4">
        <v>65.078000000000003</v>
      </c>
      <c r="M4">
        <v>1.9050000000000011</v>
      </c>
      <c r="N4">
        <v>60.3155</v>
      </c>
      <c r="O4">
        <v>67.935500000000005</v>
      </c>
      <c r="P4" t="s">
        <v>113</v>
      </c>
      <c r="T4" s="21" t="s">
        <v>82</v>
      </c>
    </row>
    <row r="5" spans="1:32">
      <c r="A5" s="19" t="s">
        <v>25</v>
      </c>
      <c r="B5" s="19" t="s">
        <v>26</v>
      </c>
      <c r="C5" s="19" t="s">
        <v>27</v>
      </c>
      <c r="D5" s="20">
        <v>40660</v>
      </c>
      <c r="E5" s="19">
        <v>75.727999999999994</v>
      </c>
      <c r="F5" s="19" t="s">
        <v>109</v>
      </c>
      <c r="G5" s="19">
        <v>10.4</v>
      </c>
      <c r="H5" s="19">
        <v>65.328000000000003</v>
      </c>
      <c r="I5">
        <v>10.649999999999999</v>
      </c>
      <c r="J5">
        <v>12.555</v>
      </c>
      <c r="K5">
        <v>63.173000000000002</v>
      </c>
      <c r="L5">
        <v>65.078000000000003</v>
      </c>
      <c r="M5">
        <v>1.9050000000000011</v>
      </c>
      <c r="N5">
        <v>60.3155</v>
      </c>
      <c r="O5">
        <v>67.935500000000005</v>
      </c>
      <c r="P5" t="s">
        <v>113</v>
      </c>
      <c r="T5" s="22" t="s">
        <v>27</v>
      </c>
      <c r="U5">
        <v>0</v>
      </c>
      <c r="V5">
        <v>3</v>
      </c>
      <c r="W5">
        <v>2</v>
      </c>
      <c r="X5">
        <v>3</v>
      </c>
      <c r="Y5">
        <v>4</v>
      </c>
      <c r="Z5">
        <v>4</v>
      </c>
      <c r="AA5">
        <v>4</v>
      </c>
      <c r="AB5">
        <v>10</v>
      </c>
      <c r="AC5">
        <v>12</v>
      </c>
      <c r="AD5">
        <v>8</v>
      </c>
      <c r="AE5">
        <v>8</v>
      </c>
      <c r="AF5">
        <v>58</v>
      </c>
    </row>
    <row r="6" spans="1:32">
      <c r="A6" s="19" t="s">
        <v>25</v>
      </c>
      <c r="B6" s="19" t="s">
        <v>26</v>
      </c>
      <c r="C6" s="19" t="s">
        <v>27</v>
      </c>
      <c r="D6" s="20">
        <v>40861</v>
      </c>
      <c r="E6" s="19">
        <v>75.727999999999994</v>
      </c>
      <c r="F6" s="19" t="s">
        <v>109</v>
      </c>
      <c r="G6" s="19">
        <v>10.55</v>
      </c>
      <c r="H6" s="19">
        <v>65.177999999999997</v>
      </c>
      <c r="I6">
        <v>10.649999999999999</v>
      </c>
      <c r="J6">
        <v>12.555</v>
      </c>
      <c r="K6">
        <v>63.173000000000002</v>
      </c>
      <c r="L6">
        <v>65.078000000000003</v>
      </c>
      <c r="M6">
        <v>1.9050000000000011</v>
      </c>
      <c r="N6">
        <v>60.3155</v>
      </c>
      <c r="O6">
        <v>67.935500000000005</v>
      </c>
      <c r="P6" t="s">
        <v>113</v>
      </c>
      <c r="T6" s="22" t="s">
        <v>40</v>
      </c>
      <c r="U6">
        <v>11</v>
      </c>
      <c r="V6">
        <v>11</v>
      </c>
      <c r="W6">
        <v>12</v>
      </c>
      <c r="X6">
        <v>12</v>
      </c>
      <c r="Y6">
        <v>12</v>
      </c>
      <c r="Z6">
        <v>12</v>
      </c>
      <c r="AA6">
        <v>12</v>
      </c>
      <c r="AB6">
        <v>12</v>
      </c>
      <c r="AC6">
        <v>12</v>
      </c>
      <c r="AD6">
        <v>10</v>
      </c>
      <c r="AE6">
        <v>6</v>
      </c>
      <c r="AF6">
        <v>122</v>
      </c>
    </row>
    <row r="7" spans="1:32">
      <c r="A7" s="19" t="s">
        <v>25</v>
      </c>
      <c r="B7" s="19" t="s">
        <v>26</v>
      </c>
      <c r="C7" s="19" t="s">
        <v>27</v>
      </c>
      <c r="D7" s="20">
        <v>40974</v>
      </c>
      <c r="E7" s="19">
        <v>75.727999999999994</v>
      </c>
      <c r="F7" s="19" t="s">
        <v>109</v>
      </c>
      <c r="G7" s="19">
        <v>10.83</v>
      </c>
      <c r="H7" s="19">
        <v>64.897999999999996</v>
      </c>
      <c r="I7">
        <v>10.649999999999999</v>
      </c>
      <c r="J7">
        <v>12.555</v>
      </c>
      <c r="K7">
        <v>63.173000000000002</v>
      </c>
      <c r="L7">
        <v>65.078000000000003</v>
      </c>
      <c r="M7">
        <v>1.9050000000000011</v>
      </c>
      <c r="N7">
        <v>60.3155</v>
      </c>
      <c r="O7">
        <v>67.935500000000005</v>
      </c>
      <c r="P7" t="s">
        <v>113</v>
      </c>
      <c r="T7" s="22" t="s">
        <v>45</v>
      </c>
      <c r="U7">
        <v>9</v>
      </c>
      <c r="V7">
        <v>0</v>
      </c>
      <c r="W7">
        <v>7</v>
      </c>
      <c r="X7">
        <v>9</v>
      </c>
      <c r="Y7">
        <v>12</v>
      </c>
      <c r="Z7">
        <v>12</v>
      </c>
      <c r="AA7">
        <v>12</v>
      </c>
      <c r="AB7">
        <v>11</v>
      </c>
      <c r="AC7">
        <v>12</v>
      </c>
      <c r="AD7">
        <v>11</v>
      </c>
      <c r="AE7">
        <v>9</v>
      </c>
      <c r="AF7">
        <v>104</v>
      </c>
    </row>
    <row r="8" spans="1:32">
      <c r="A8" s="19" t="s">
        <v>25</v>
      </c>
      <c r="B8" s="19" t="s">
        <v>26</v>
      </c>
      <c r="C8" s="19" t="s">
        <v>27</v>
      </c>
      <c r="D8" s="20">
        <v>41047</v>
      </c>
      <c r="E8" s="19">
        <v>75.727999999999994</v>
      </c>
      <c r="F8" s="19" t="s">
        <v>109</v>
      </c>
      <c r="G8" s="19">
        <v>10.7</v>
      </c>
      <c r="H8" s="19">
        <v>65.028000000000006</v>
      </c>
      <c r="I8">
        <v>10.649999999999999</v>
      </c>
      <c r="J8">
        <v>12.555</v>
      </c>
      <c r="K8">
        <v>63.173000000000002</v>
      </c>
      <c r="L8">
        <v>65.078000000000003</v>
      </c>
      <c r="M8">
        <v>1.9050000000000011</v>
      </c>
      <c r="N8">
        <v>60.3155</v>
      </c>
      <c r="O8">
        <v>67.935500000000005</v>
      </c>
      <c r="P8" t="s">
        <v>113</v>
      </c>
      <c r="T8" s="22" t="s">
        <v>49</v>
      </c>
      <c r="U8">
        <v>10</v>
      </c>
      <c r="V8">
        <v>12</v>
      </c>
      <c r="W8">
        <v>8</v>
      </c>
      <c r="X8">
        <v>12</v>
      </c>
      <c r="Y8">
        <v>12</v>
      </c>
      <c r="Z8">
        <v>12</v>
      </c>
      <c r="AA8">
        <v>12</v>
      </c>
      <c r="AB8">
        <v>12</v>
      </c>
      <c r="AC8">
        <v>12</v>
      </c>
      <c r="AD8">
        <v>10</v>
      </c>
      <c r="AE8">
        <v>6</v>
      </c>
      <c r="AF8">
        <v>118</v>
      </c>
    </row>
    <row r="9" spans="1:32">
      <c r="A9" s="19" t="s">
        <v>25</v>
      </c>
      <c r="B9" s="19" t="s">
        <v>26</v>
      </c>
      <c r="C9" s="19" t="s">
        <v>27</v>
      </c>
      <c r="D9" s="20">
        <v>41243</v>
      </c>
      <c r="E9" s="19">
        <v>75.727999999999994</v>
      </c>
      <c r="F9" s="19" t="s">
        <v>109</v>
      </c>
      <c r="G9" s="19">
        <v>12.1</v>
      </c>
      <c r="H9" s="19">
        <v>63.628</v>
      </c>
      <c r="I9">
        <v>10.649999999999999</v>
      </c>
      <c r="J9">
        <v>12.555</v>
      </c>
      <c r="K9">
        <v>63.173000000000002</v>
      </c>
      <c r="L9">
        <v>65.078000000000003</v>
      </c>
      <c r="M9">
        <v>1.9050000000000011</v>
      </c>
      <c r="N9">
        <v>60.3155</v>
      </c>
      <c r="O9">
        <v>67.935500000000005</v>
      </c>
      <c r="P9" t="s">
        <v>113</v>
      </c>
      <c r="T9" s="22" t="s">
        <v>56</v>
      </c>
      <c r="U9">
        <v>11</v>
      </c>
      <c r="V9">
        <v>12</v>
      </c>
      <c r="W9">
        <v>12</v>
      </c>
      <c r="X9">
        <v>12</v>
      </c>
      <c r="Y9">
        <v>12</v>
      </c>
      <c r="Z9">
        <v>11</v>
      </c>
      <c r="AA9">
        <v>12</v>
      </c>
      <c r="AB9">
        <v>12</v>
      </c>
      <c r="AC9">
        <v>12</v>
      </c>
      <c r="AD9">
        <v>11</v>
      </c>
      <c r="AE9">
        <v>8</v>
      </c>
      <c r="AF9">
        <v>125</v>
      </c>
    </row>
    <row r="10" spans="1:32">
      <c r="A10" s="19" t="s">
        <v>25</v>
      </c>
      <c r="B10" s="19" t="s">
        <v>26</v>
      </c>
      <c r="C10" s="19" t="s">
        <v>27</v>
      </c>
      <c r="D10" s="20">
        <v>41323</v>
      </c>
      <c r="E10" s="19">
        <v>75.727999999999994</v>
      </c>
      <c r="F10" s="19" t="s">
        <v>109</v>
      </c>
      <c r="G10" s="19">
        <v>11.3</v>
      </c>
      <c r="H10" s="19">
        <v>64.427999999999997</v>
      </c>
      <c r="I10">
        <v>10.649999999999999</v>
      </c>
      <c r="J10">
        <v>12.555</v>
      </c>
      <c r="K10">
        <v>63.173000000000002</v>
      </c>
      <c r="L10">
        <v>65.078000000000003</v>
      </c>
      <c r="M10">
        <v>1.9050000000000011</v>
      </c>
      <c r="N10">
        <v>60.3155</v>
      </c>
      <c r="O10">
        <v>67.935500000000005</v>
      </c>
      <c r="P10" t="s">
        <v>113</v>
      </c>
      <c r="T10" s="22" t="s">
        <v>81</v>
      </c>
      <c r="U10">
        <v>41</v>
      </c>
      <c r="V10">
        <v>38</v>
      </c>
      <c r="W10">
        <v>41</v>
      </c>
      <c r="X10">
        <v>48</v>
      </c>
      <c r="Y10">
        <v>52</v>
      </c>
      <c r="Z10">
        <v>51</v>
      </c>
      <c r="AA10">
        <v>52</v>
      </c>
      <c r="AB10">
        <v>57</v>
      </c>
      <c r="AC10">
        <v>60</v>
      </c>
      <c r="AD10">
        <v>50</v>
      </c>
      <c r="AE10">
        <v>37</v>
      </c>
      <c r="AF10">
        <v>527</v>
      </c>
    </row>
    <row r="11" spans="1:32">
      <c r="A11" s="19" t="s">
        <v>25</v>
      </c>
      <c r="B11" s="19" t="s">
        <v>26</v>
      </c>
      <c r="C11" s="19" t="s">
        <v>27</v>
      </c>
      <c r="D11" s="20">
        <v>41415</v>
      </c>
      <c r="E11" s="19">
        <v>75.727999999999994</v>
      </c>
      <c r="F11" s="19" t="s">
        <v>109</v>
      </c>
      <c r="G11" s="19">
        <v>10.5</v>
      </c>
      <c r="H11" s="19">
        <v>65.227999999999994</v>
      </c>
      <c r="I11">
        <v>10.649999999999999</v>
      </c>
      <c r="J11">
        <v>12.555</v>
      </c>
      <c r="K11">
        <v>63.173000000000002</v>
      </c>
      <c r="L11">
        <v>65.078000000000003</v>
      </c>
      <c r="M11">
        <v>1.9050000000000011</v>
      </c>
      <c r="N11">
        <v>60.3155</v>
      </c>
      <c r="O11">
        <v>67.935500000000005</v>
      </c>
      <c r="P11" t="s">
        <v>113</v>
      </c>
    </row>
    <row r="12" spans="1:32">
      <c r="A12" s="19" t="s">
        <v>25</v>
      </c>
      <c r="B12" s="19" t="s">
        <v>26</v>
      </c>
      <c r="C12" s="19" t="s">
        <v>27</v>
      </c>
      <c r="D12" s="20">
        <v>41516</v>
      </c>
      <c r="E12" s="19">
        <v>75.727999999999994</v>
      </c>
      <c r="F12" s="19" t="s">
        <v>109</v>
      </c>
      <c r="G12" s="19">
        <v>10.8</v>
      </c>
      <c r="H12" s="19">
        <v>64.927999999999997</v>
      </c>
      <c r="I12">
        <v>10.649999999999999</v>
      </c>
      <c r="J12">
        <v>12.555</v>
      </c>
      <c r="K12">
        <v>63.173000000000002</v>
      </c>
      <c r="L12">
        <v>65.078000000000003</v>
      </c>
      <c r="M12">
        <v>1.9050000000000011</v>
      </c>
      <c r="N12">
        <v>60.3155</v>
      </c>
      <c r="O12">
        <v>67.935500000000005</v>
      </c>
      <c r="P12" t="s">
        <v>113</v>
      </c>
      <c r="T12" s="38" t="s">
        <v>82</v>
      </c>
      <c r="U12" s="38" t="s">
        <v>115</v>
      </c>
      <c r="V12" s="38" t="s">
        <v>116</v>
      </c>
      <c r="W12" s="38" t="s">
        <v>117</v>
      </c>
      <c r="X12" s="38" t="s">
        <v>118</v>
      </c>
      <c r="Y12" s="38" t="s">
        <v>119</v>
      </c>
      <c r="Z12" s="45" t="s">
        <v>115</v>
      </c>
      <c r="AA12" s="46">
        <f>+COUNTA(T13:T17)</f>
        <v>5</v>
      </c>
    </row>
    <row r="13" spans="1:32">
      <c r="A13" s="19" t="s">
        <v>25</v>
      </c>
      <c r="B13" s="19" t="s">
        <v>26</v>
      </c>
      <c r="C13" s="19" t="s">
        <v>27</v>
      </c>
      <c r="D13" s="20">
        <v>41577</v>
      </c>
      <c r="E13" s="19">
        <v>75.727999999999994</v>
      </c>
      <c r="F13" s="19" t="s">
        <v>109</v>
      </c>
      <c r="G13" s="19">
        <v>10.8</v>
      </c>
      <c r="H13" s="19">
        <v>64.927999999999997</v>
      </c>
      <c r="I13">
        <v>10.649999999999999</v>
      </c>
      <c r="J13">
        <v>12.555</v>
      </c>
      <c r="K13">
        <v>63.173000000000002</v>
      </c>
      <c r="L13">
        <v>65.078000000000003</v>
      </c>
      <c r="M13">
        <v>1.9050000000000011</v>
      </c>
      <c r="N13">
        <v>60.3155</v>
      </c>
      <c r="O13">
        <v>67.935500000000005</v>
      </c>
      <c r="P13" t="s">
        <v>113</v>
      </c>
      <c r="T13" s="22" t="s">
        <v>27</v>
      </c>
      <c r="U13">
        <v>58</v>
      </c>
      <c r="V13" s="37">
        <f>U13/11</f>
        <v>5.2727272727272725</v>
      </c>
      <c r="W13">
        <v>1</v>
      </c>
      <c r="X13">
        <v>1</v>
      </c>
      <c r="Y13" t="str">
        <f>+IF(X13&gt;=5, "BASSA", IF(AND(V13&gt;=6.5,V13&lt;9),"MEDIA", IF(V13&gt;=9, "ALTA", "BASSA")))</f>
        <v>BASSA</v>
      </c>
      <c r="Z13" s="47" t="s">
        <v>120</v>
      </c>
      <c r="AA13" s="48">
        <f>+(COUNTIF($Y$13:$Y$17,"BASSA")/$AA$12*100)</f>
        <v>20</v>
      </c>
    </row>
    <row r="14" spans="1:32">
      <c r="A14" s="19" t="s">
        <v>25</v>
      </c>
      <c r="B14" s="19" t="s">
        <v>26</v>
      </c>
      <c r="C14" s="19" t="s">
        <v>27</v>
      </c>
      <c r="D14" s="20">
        <v>41696</v>
      </c>
      <c r="E14" s="19">
        <v>75.727999999999994</v>
      </c>
      <c r="F14" s="19" t="s">
        <v>109</v>
      </c>
      <c r="G14" s="19">
        <v>8.3000000000000007</v>
      </c>
      <c r="H14" s="19">
        <v>67.427999999999997</v>
      </c>
      <c r="I14">
        <v>10.649999999999999</v>
      </c>
      <c r="J14">
        <v>12.555</v>
      </c>
      <c r="K14">
        <v>63.173000000000002</v>
      </c>
      <c r="L14">
        <v>65.078000000000003</v>
      </c>
      <c r="M14">
        <v>1.9050000000000011</v>
      </c>
      <c r="N14">
        <v>60.3155</v>
      </c>
      <c r="O14">
        <v>67.935500000000005</v>
      </c>
      <c r="P14" t="s">
        <v>113</v>
      </c>
      <c r="T14" s="22" t="s">
        <v>40</v>
      </c>
      <c r="U14">
        <v>122</v>
      </c>
      <c r="V14" s="37">
        <f>U14/11</f>
        <v>11.090909090909092</v>
      </c>
      <c r="W14">
        <v>7</v>
      </c>
      <c r="X14">
        <v>0</v>
      </c>
      <c r="Y14" t="str">
        <f>+IF(X14&gt;=5, "BASSA", IF(AND(V14&gt;=6.5,V14&lt;9),"MEDIA", IF(V14&gt;=9, "ALTA", "BASSA")))</f>
        <v>ALTA</v>
      </c>
      <c r="Z14" s="47" t="s">
        <v>121</v>
      </c>
      <c r="AA14" s="48">
        <f>+(COUNTIF($Y$13:$Y$17,"MEDIA")/$AA$12*100)</f>
        <v>0</v>
      </c>
    </row>
    <row r="15" spans="1:32">
      <c r="A15" s="19" t="s">
        <v>25</v>
      </c>
      <c r="B15" s="19" t="s">
        <v>26</v>
      </c>
      <c r="C15" s="19" t="s">
        <v>27</v>
      </c>
      <c r="D15" s="20">
        <v>41758</v>
      </c>
      <c r="E15" s="19">
        <v>75.727999999999994</v>
      </c>
      <c r="F15" s="19" t="s">
        <v>109</v>
      </c>
      <c r="G15" s="19">
        <v>10.4</v>
      </c>
      <c r="H15" s="19">
        <v>65.328000000000003</v>
      </c>
      <c r="I15">
        <v>10.649999999999999</v>
      </c>
      <c r="J15">
        <v>12.555</v>
      </c>
      <c r="K15">
        <v>63.173000000000002</v>
      </c>
      <c r="L15">
        <v>65.078000000000003</v>
      </c>
      <c r="M15">
        <v>1.9050000000000011</v>
      </c>
      <c r="N15">
        <v>60.3155</v>
      </c>
      <c r="O15">
        <v>67.935500000000005</v>
      </c>
      <c r="P15" t="s">
        <v>113</v>
      </c>
      <c r="T15" s="22" t="s">
        <v>45</v>
      </c>
      <c r="U15">
        <v>104</v>
      </c>
      <c r="V15" s="37">
        <f>U15/11</f>
        <v>9.454545454545455</v>
      </c>
      <c r="W15">
        <v>4</v>
      </c>
      <c r="X15">
        <v>1</v>
      </c>
      <c r="Y15" t="str">
        <f>+IF(X15&gt;=5, "BASSA", IF(AND(V15&gt;=6.5,V15&lt;9),"MEDIA", IF(V15&gt;=9, "ALTA", "BASSA")))</f>
        <v>ALTA</v>
      </c>
      <c r="Z15" s="49" t="s">
        <v>122</v>
      </c>
      <c r="AA15" s="50">
        <f>+(COUNTIF($Y$13:$Y$17,"ALTA")/$AA$12*100)</f>
        <v>80</v>
      </c>
    </row>
    <row r="16" spans="1:32">
      <c r="A16" s="19" t="s">
        <v>25</v>
      </c>
      <c r="B16" s="19" t="s">
        <v>26</v>
      </c>
      <c r="C16" s="19" t="s">
        <v>27</v>
      </c>
      <c r="D16" s="20">
        <v>41878</v>
      </c>
      <c r="E16" s="19">
        <v>75.727999999999994</v>
      </c>
      <c r="F16" s="19" t="s">
        <v>109</v>
      </c>
      <c r="G16" s="19">
        <v>9.1999999999999993</v>
      </c>
      <c r="H16" s="19">
        <v>66.528000000000006</v>
      </c>
      <c r="I16">
        <v>10.649999999999999</v>
      </c>
      <c r="J16">
        <v>12.555</v>
      </c>
      <c r="K16">
        <v>63.173000000000002</v>
      </c>
      <c r="L16">
        <v>65.078000000000003</v>
      </c>
      <c r="M16">
        <v>1.9050000000000011</v>
      </c>
      <c r="N16">
        <v>60.3155</v>
      </c>
      <c r="O16">
        <v>67.935500000000005</v>
      </c>
      <c r="P16" t="s">
        <v>113</v>
      </c>
      <c r="T16" s="22" t="s">
        <v>49</v>
      </c>
      <c r="U16">
        <v>118</v>
      </c>
      <c r="V16" s="37">
        <f>U16/11</f>
        <v>10.727272727272727</v>
      </c>
      <c r="W16">
        <v>7</v>
      </c>
      <c r="X16">
        <v>0</v>
      </c>
      <c r="Y16" t="str">
        <f>+IF(X16&gt;=5, "BASSA", IF(AND(V16&gt;=6.5,V16&lt;9),"MEDIA", IF(V16&gt;=9, "ALTA", "BASSA")))</f>
        <v>ALTA</v>
      </c>
    </row>
    <row r="17" spans="1:32">
      <c r="A17" s="19" t="s">
        <v>25</v>
      </c>
      <c r="B17" s="19" t="s">
        <v>26</v>
      </c>
      <c r="C17" s="19" t="s">
        <v>27</v>
      </c>
      <c r="D17" s="20">
        <v>41941</v>
      </c>
      <c r="E17" s="19">
        <v>75.727999999999994</v>
      </c>
      <c r="F17" s="19" t="s">
        <v>109</v>
      </c>
      <c r="G17" s="19">
        <v>10.41</v>
      </c>
      <c r="H17" s="19">
        <v>65.317999999999998</v>
      </c>
      <c r="I17">
        <v>10.649999999999999</v>
      </c>
      <c r="J17">
        <v>12.555</v>
      </c>
      <c r="K17">
        <v>63.173000000000002</v>
      </c>
      <c r="L17">
        <v>65.078000000000003</v>
      </c>
      <c r="M17">
        <v>1.9050000000000011</v>
      </c>
      <c r="N17">
        <v>60.3155</v>
      </c>
      <c r="O17">
        <v>67.935500000000005</v>
      </c>
      <c r="P17" t="s">
        <v>113</v>
      </c>
      <c r="T17" s="22" t="s">
        <v>56</v>
      </c>
      <c r="U17">
        <v>125</v>
      </c>
      <c r="V17" s="37">
        <f>U17/11</f>
        <v>11.363636363636363</v>
      </c>
      <c r="W17">
        <v>7</v>
      </c>
      <c r="X17">
        <v>0</v>
      </c>
      <c r="Y17" t="str">
        <f>+IF(X17&gt;=5, "BASSA", IF(AND(V17&gt;=6.5,V17&lt;9),"MEDIA", IF(V17&gt;=9, "ALTA", "BASSA")))</f>
        <v>ALTA</v>
      </c>
    </row>
    <row r="18" spans="1:32">
      <c r="A18" s="19" t="s">
        <v>25</v>
      </c>
      <c r="B18" s="19" t="s">
        <v>26</v>
      </c>
      <c r="C18" s="19" t="s">
        <v>27</v>
      </c>
      <c r="D18" s="20">
        <v>42062</v>
      </c>
      <c r="E18" s="19">
        <v>75.727999999999994</v>
      </c>
      <c r="F18" s="19" t="s">
        <v>109</v>
      </c>
      <c r="G18" s="19">
        <v>8.1999999999999993</v>
      </c>
      <c r="H18" s="19">
        <v>67.528000000000006</v>
      </c>
      <c r="I18">
        <v>10.649999999999999</v>
      </c>
      <c r="J18">
        <v>12.555</v>
      </c>
      <c r="K18">
        <v>63.173000000000002</v>
      </c>
      <c r="L18">
        <v>65.078000000000003</v>
      </c>
      <c r="M18">
        <v>1.9050000000000011</v>
      </c>
      <c r="N18">
        <v>60.3155</v>
      </c>
      <c r="O18">
        <v>67.935500000000005</v>
      </c>
      <c r="P18" t="s">
        <v>113</v>
      </c>
      <c r="T18" s="22"/>
      <c r="V18" s="37"/>
    </row>
    <row r="19" spans="1:32">
      <c r="A19" s="19" t="s">
        <v>25</v>
      </c>
      <c r="B19" s="19" t="s">
        <v>26</v>
      </c>
      <c r="C19" s="19" t="s">
        <v>27</v>
      </c>
      <c r="D19" s="20">
        <v>42128</v>
      </c>
      <c r="E19" s="19">
        <v>75.727999999999994</v>
      </c>
      <c r="F19" s="19" t="s">
        <v>109</v>
      </c>
      <c r="G19" s="19">
        <v>8.76</v>
      </c>
      <c r="H19" s="19">
        <v>66.968000000000004</v>
      </c>
      <c r="I19">
        <v>10.649999999999999</v>
      </c>
      <c r="J19">
        <v>12.555</v>
      </c>
      <c r="K19">
        <v>63.173000000000002</v>
      </c>
      <c r="L19">
        <v>65.078000000000003</v>
      </c>
      <c r="M19">
        <v>1.9050000000000011</v>
      </c>
      <c r="N19">
        <v>60.3155</v>
      </c>
      <c r="O19">
        <v>67.935500000000005</v>
      </c>
      <c r="P19" t="s">
        <v>113</v>
      </c>
      <c r="Z19" s="44"/>
    </row>
    <row r="20" spans="1:32">
      <c r="A20" s="19" t="s">
        <v>25</v>
      </c>
      <c r="B20" s="19" t="s">
        <v>26</v>
      </c>
      <c r="C20" s="19" t="s">
        <v>27</v>
      </c>
      <c r="D20" s="20">
        <v>42214</v>
      </c>
      <c r="E20" s="19">
        <v>75.727999999999994</v>
      </c>
      <c r="F20" s="19" t="s">
        <v>109</v>
      </c>
      <c r="G20" s="19">
        <v>9.83</v>
      </c>
      <c r="H20" s="19">
        <v>65.897999999999996</v>
      </c>
      <c r="I20">
        <v>10.649999999999999</v>
      </c>
      <c r="J20">
        <v>12.555</v>
      </c>
      <c r="K20">
        <v>63.173000000000002</v>
      </c>
      <c r="L20">
        <v>65.078000000000003</v>
      </c>
      <c r="M20">
        <v>1.9050000000000011</v>
      </c>
      <c r="N20">
        <v>60.3155</v>
      </c>
      <c r="O20">
        <v>67.935500000000005</v>
      </c>
      <c r="P20" t="s">
        <v>113</v>
      </c>
    </row>
    <row r="21" spans="1:32">
      <c r="A21" s="19" t="s">
        <v>25</v>
      </c>
      <c r="B21" s="19" t="s">
        <v>26</v>
      </c>
      <c r="C21" s="19" t="s">
        <v>27</v>
      </c>
      <c r="D21" s="20">
        <v>42317</v>
      </c>
      <c r="E21" s="19">
        <v>75.727999999999994</v>
      </c>
      <c r="F21" s="19" t="s">
        <v>109</v>
      </c>
      <c r="G21" s="19">
        <v>10.5</v>
      </c>
      <c r="H21" s="19">
        <v>65.227999999999994</v>
      </c>
      <c r="I21">
        <v>10.649999999999999</v>
      </c>
      <c r="J21">
        <v>12.555</v>
      </c>
      <c r="K21">
        <v>63.173000000000002</v>
      </c>
      <c r="L21">
        <v>65.078000000000003</v>
      </c>
      <c r="M21">
        <v>1.9050000000000011</v>
      </c>
      <c r="N21">
        <v>60.3155</v>
      </c>
      <c r="O21">
        <v>67.935500000000005</v>
      </c>
      <c r="P21" t="s">
        <v>113</v>
      </c>
    </row>
    <row r="22" spans="1:32">
      <c r="A22" s="19" t="s">
        <v>25</v>
      </c>
      <c r="B22" s="19" t="s">
        <v>26</v>
      </c>
      <c r="C22" s="19" t="s">
        <v>27</v>
      </c>
      <c r="D22" s="20">
        <v>42430</v>
      </c>
      <c r="E22" s="19">
        <v>75.727999999999994</v>
      </c>
      <c r="F22" s="19" t="s">
        <v>109</v>
      </c>
      <c r="G22" s="19">
        <v>10.7</v>
      </c>
      <c r="H22" s="19">
        <v>65.028000000000006</v>
      </c>
      <c r="I22">
        <v>10.649999999999999</v>
      </c>
      <c r="J22">
        <v>12.555</v>
      </c>
      <c r="K22">
        <v>63.173000000000002</v>
      </c>
      <c r="L22">
        <v>65.078000000000003</v>
      </c>
      <c r="M22">
        <v>1.9050000000000011</v>
      </c>
      <c r="N22">
        <v>60.3155</v>
      </c>
      <c r="O22">
        <v>67.935500000000005</v>
      </c>
      <c r="P22" t="s">
        <v>113</v>
      </c>
      <c r="T22" s="36"/>
      <c r="U22" s="36" t="s">
        <v>123</v>
      </c>
      <c r="V22" s="36" t="s">
        <v>68</v>
      </c>
      <c r="W22" s="36" t="s">
        <v>69</v>
      </c>
      <c r="X22" s="36" t="s">
        <v>70</v>
      </c>
      <c r="Y22" s="36" t="s">
        <v>71</v>
      </c>
      <c r="Z22" s="36" t="s">
        <v>72</v>
      </c>
      <c r="AA22" s="36" t="s">
        <v>73</v>
      </c>
      <c r="AB22" s="36" t="s">
        <v>74</v>
      </c>
      <c r="AC22" s="36" t="s">
        <v>75</v>
      </c>
      <c r="AD22" s="36" t="s">
        <v>76</v>
      </c>
      <c r="AE22" s="36" t="s">
        <v>77</v>
      </c>
      <c r="AF22" s="36" t="s">
        <v>78</v>
      </c>
    </row>
    <row r="23" spans="1:32">
      <c r="A23" s="19" t="s">
        <v>25</v>
      </c>
      <c r="B23" s="19" t="s">
        <v>26</v>
      </c>
      <c r="C23" s="19" t="s">
        <v>27</v>
      </c>
      <c r="D23" s="20">
        <v>42478</v>
      </c>
      <c r="E23" s="19">
        <v>75.727999999999994</v>
      </c>
      <c r="F23" s="19" t="s">
        <v>109</v>
      </c>
      <c r="G23" s="19">
        <v>10.5</v>
      </c>
      <c r="H23" s="19">
        <v>65.227999999999994</v>
      </c>
      <c r="I23">
        <v>10.649999999999999</v>
      </c>
      <c r="J23">
        <v>12.555</v>
      </c>
      <c r="K23">
        <v>63.173000000000002</v>
      </c>
      <c r="L23">
        <v>65.078000000000003</v>
      </c>
      <c r="M23">
        <v>1.9050000000000011</v>
      </c>
      <c r="N23">
        <v>60.3155</v>
      </c>
      <c r="O23">
        <v>67.935500000000005</v>
      </c>
      <c r="P23" t="s">
        <v>113</v>
      </c>
      <c r="T23" s="24" t="s">
        <v>82</v>
      </c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</row>
    <row r="24" spans="1:32">
      <c r="A24" s="19" t="s">
        <v>25</v>
      </c>
      <c r="B24" s="19" t="s">
        <v>26</v>
      </c>
      <c r="C24" s="19" t="s">
        <v>27</v>
      </c>
      <c r="D24" s="20">
        <v>42495</v>
      </c>
      <c r="E24" s="19">
        <v>75.727999999999994</v>
      </c>
      <c r="F24" s="19" t="s">
        <v>109</v>
      </c>
      <c r="G24" s="19">
        <v>10.6</v>
      </c>
      <c r="H24" s="19">
        <v>65.128</v>
      </c>
      <c r="I24">
        <v>10.649999999999999</v>
      </c>
      <c r="J24">
        <v>12.555</v>
      </c>
      <c r="K24">
        <v>63.173000000000002</v>
      </c>
      <c r="L24">
        <v>65.078000000000003</v>
      </c>
      <c r="M24">
        <v>1.9050000000000011</v>
      </c>
      <c r="N24">
        <v>60.3155</v>
      </c>
      <c r="O24">
        <v>67.935500000000005</v>
      </c>
      <c r="P24" t="s">
        <v>113</v>
      </c>
      <c r="T24" s="22" t="s">
        <v>27</v>
      </c>
      <c r="U24">
        <v>0</v>
      </c>
      <c r="V24">
        <v>0</v>
      </c>
      <c r="W24">
        <v>3</v>
      </c>
      <c r="X24">
        <v>2</v>
      </c>
      <c r="Y24">
        <v>3</v>
      </c>
      <c r="Z24">
        <v>4</v>
      </c>
      <c r="AA24">
        <v>4</v>
      </c>
      <c r="AB24">
        <v>4</v>
      </c>
      <c r="AC24">
        <v>10</v>
      </c>
      <c r="AD24">
        <v>12</v>
      </c>
      <c r="AE24">
        <v>8</v>
      </c>
      <c r="AF24">
        <v>8</v>
      </c>
    </row>
    <row r="25" spans="1:32">
      <c r="A25" s="19" t="s">
        <v>25</v>
      </c>
      <c r="B25" s="19" t="s">
        <v>26</v>
      </c>
      <c r="C25" s="19" t="s">
        <v>27</v>
      </c>
      <c r="D25" s="20">
        <v>42543</v>
      </c>
      <c r="E25" s="19">
        <v>75.727999999999994</v>
      </c>
      <c r="F25" s="19" t="s">
        <v>109</v>
      </c>
      <c r="G25" s="19">
        <v>10.83</v>
      </c>
      <c r="H25" s="19">
        <v>64.897999999999996</v>
      </c>
      <c r="I25">
        <v>10.649999999999999</v>
      </c>
      <c r="J25">
        <v>12.555</v>
      </c>
      <c r="K25">
        <v>63.173000000000002</v>
      </c>
      <c r="L25">
        <v>65.078000000000003</v>
      </c>
      <c r="M25">
        <v>1.9050000000000011</v>
      </c>
      <c r="N25">
        <v>60.3155</v>
      </c>
      <c r="O25">
        <v>67.935500000000005</v>
      </c>
      <c r="P25" t="s">
        <v>113</v>
      </c>
      <c r="T25" s="22" t="s">
        <v>40</v>
      </c>
      <c r="U25">
        <v>0</v>
      </c>
      <c r="V25">
        <v>11</v>
      </c>
      <c r="W25">
        <v>11</v>
      </c>
      <c r="X25">
        <v>12</v>
      </c>
      <c r="Y25">
        <v>12</v>
      </c>
      <c r="Z25">
        <v>12</v>
      </c>
      <c r="AA25">
        <v>12</v>
      </c>
      <c r="AB25">
        <v>12</v>
      </c>
      <c r="AC25">
        <v>12</v>
      </c>
      <c r="AD25">
        <v>12</v>
      </c>
      <c r="AE25">
        <v>10</v>
      </c>
      <c r="AF25">
        <v>6</v>
      </c>
    </row>
    <row r="26" spans="1:32">
      <c r="A26" s="19" t="s">
        <v>25</v>
      </c>
      <c r="B26" s="19" t="s">
        <v>26</v>
      </c>
      <c r="C26" s="19" t="s">
        <v>27</v>
      </c>
      <c r="D26" s="20">
        <v>42572</v>
      </c>
      <c r="E26" s="19">
        <v>75.727999999999994</v>
      </c>
      <c r="F26" s="19" t="s">
        <v>109</v>
      </c>
      <c r="G26" s="19">
        <v>11.21</v>
      </c>
      <c r="H26" s="19">
        <v>64.518000000000001</v>
      </c>
      <c r="I26">
        <v>10.649999999999999</v>
      </c>
      <c r="J26">
        <v>12.555</v>
      </c>
      <c r="K26">
        <v>63.173000000000002</v>
      </c>
      <c r="L26">
        <v>65.078000000000003</v>
      </c>
      <c r="M26">
        <v>1.9050000000000011</v>
      </c>
      <c r="N26">
        <v>60.3155</v>
      </c>
      <c r="O26">
        <v>67.935500000000005</v>
      </c>
      <c r="P26" t="s">
        <v>113</v>
      </c>
      <c r="T26" s="22" t="s">
        <v>45</v>
      </c>
      <c r="U26">
        <v>0</v>
      </c>
      <c r="V26">
        <v>9</v>
      </c>
      <c r="W26">
        <v>0</v>
      </c>
      <c r="X26">
        <v>7</v>
      </c>
      <c r="Y26">
        <v>9</v>
      </c>
      <c r="Z26">
        <v>12</v>
      </c>
      <c r="AA26">
        <v>12</v>
      </c>
      <c r="AB26">
        <v>12</v>
      </c>
      <c r="AC26">
        <v>11</v>
      </c>
      <c r="AD26">
        <v>12</v>
      </c>
      <c r="AE26">
        <v>11</v>
      </c>
      <c r="AF26">
        <v>9</v>
      </c>
    </row>
    <row r="27" spans="1:32">
      <c r="A27" s="19" t="s">
        <v>25</v>
      </c>
      <c r="B27" s="19" t="s">
        <v>26</v>
      </c>
      <c r="C27" s="19" t="s">
        <v>27</v>
      </c>
      <c r="D27" s="20">
        <v>42592</v>
      </c>
      <c r="E27" s="19">
        <v>75.727999999999994</v>
      </c>
      <c r="F27" s="19" t="s">
        <v>109</v>
      </c>
      <c r="G27" s="19">
        <v>11.4</v>
      </c>
      <c r="H27" s="19">
        <v>64.328000000000003</v>
      </c>
      <c r="I27">
        <v>10.649999999999999</v>
      </c>
      <c r="J27">
        <v>12.555</v>
      </c>
      <c r="K27">
        <v>63.173000000000002</v>
      </c>
      <c r="L27">
        <v>65.078000000000003</v>
      </c>
      <c r="M27">
        <v>1.9050000000000011</v>
      </c>
      <c r="N27">
        <v>60.3155</v>
      </c>
      <c r="O27">
        <v>67.935500000000005</v>
      </c>
      <c r="P27" t="s">
        <v>113</v>
      </c>
      <c r="T27" s="22" t="s">
        <v>49</v>
      </c>
      <c r="U27">
        <v>0</v>
      </c>
      <c r="V27">
        <v>10</v>
      </c>
      <c r="W27">
        <v>12</v>
      </c>
      <c r="X27">
        <v>8</v>
      </c>
      <c r="Y27">
        <v>12</v>
      </c>
      <c r="Z27">
        <v>12</v>
      </c>
      <c r="AA27">
        <v>12</v>
      </c>
      <c r="AB27">
        <v>12</v>
      </c>
      <c r="AC27">
        <v>12</v>
      </c>
      <c r="AD27">
        <v>12</v>
      </c>
      <c r="AE27">
        <v>10</v>
      </c>
      <c r="AF27">
        <v>6</v>
      </c>
    </row>
    <row r="28" spans="1:32">
      <c r="A28" s="19" t="s">
        <v>25</v>
      </c>
      <c r="B28" s="19" t="s">
        <v>26</v>
      </c>
      <c r="C28" s="19" t="s">
        <v>27</v>
      </c>
      <c r="D28" s="20">
        <v>42628</v>
      </c>
      <c r="E28" s="19">
        <v>75.727999999999994</v>
      </c>
      <c r="F28" s="19" t="s">
        <v>109</v>
      </c>
      <c r="G28" s="19">
        <v>11.58</v>
      </c>
      <c r="H28" s="19">
        <v>64.147999999999996</v>
      </c>
      <c r="I28">
        <v>10.649999999999999</v>
      </c>
      <c r="J28">
        <v>12.555</v>
      </c>
      <c r="K28">
        <v>63.173000000000002</v>
      </c>
      <c r="L28">
        <v>65.078000000000003</v>
      </c>
      <c r="M28">
        <v>1.9050000000000011</v>
      </c>
      <c r="N28">
        <v>60.3155</v>
      </c>
      <c r="O28">
        <v>67.935500000000005</v>
      </c>
      <c r="P28" t="s">
        <v>113</v>
      </c>
      <c r="T28" s="22" t="s">
        <v>56</v>
      </c>
      <c r="U28">
        <v>0</v>
      </c>
      <c r="V28">
        <v>11</v>
      </c>
      <c r="W28">
        <v>12</v>
      </c>
      <c r="X28">
        <v>12</v>
      </c>
      <c r="Y28">
        <v>12</v>
      </c>
      <c r="Z28">
        <v>12</v>
      </c>
      <c r="AA28">
        <v>11</v>
      </c>
      <c r="AB28">
        <v>12</v>
      </c>
      <c r="AC28">
        <v>12</v>
      </c>
      <c r="AD28">
        <v>12</v>
      </c>
      <c r="AE28">
        <v>11</v>
      </c>
      <c r="AF28">
        <v>8</v>
      </c>
    </row>
    <row r="29" spans="1:32">
      <c r="A29" s="19" t="s">
        <v>25</v>
      </c>
      <c r="B29" s="19" t="s">
        <v>26</v>
      </c>
      <c r="C29" s="19" t="s">
        <v>27</v>
      </c>
      <c r="D29" s="20">
        <v>42656</v>
      </c>
      <c r="E29" s="19">
        <v>75.727999999999994</v>
      </c>
      <c r="F29" s="19" t="s">
        <v>109</v>
      </c>
      <c r="G29" s="19">
        <v>11.75</v>
      </c>
      <c r="H29" s="19">
        <v>63.978000000000002</v>
      </c>
      <c r="I29">
        <v>10.649999999999999</v>
      </c>
      <c r="J29">
        <v>12.555</v>
      </c>
      <c r="K29">
        <v>63.173000000000002</v>
      </c>
      <c r="L29">
        <v>65.078000000000003</v>
      </c>
      <c r="M29">
        <v>1.9050000000000011</v>
      </c>
      <c r="N29">
        <v>60.3155</v>
      </c>
      <c r="O29">
        <v>67.935500000000005</v>
      </c>
      <c r="P29" t="s">
        <v>113</v>
      </c>
      <c r="T29" s="22"/>
    </row>
    <row r="30" spans="1:32">
      <c r="A30" s="19" t="s">
        <v>25</v>
      </c>
      <c r="B30" s="19" t="s">
        <v>26</v>
      </c>
      <c r="C30" s="19" t="s">
        <v>27</v>
      </c>
      <c r="D30" s="20">
        <v>42677</v>
      </c>
      <c r="E30" s="19">
        <v>75.727999999999994</v>
      </c>
      <c r="F30" s="19" t="s">
        <v>109</v>
      </c>
      <c r="G30" s="19">
        <v>11.74</v>
      </c>
      <c r="H30" s="19">
        <v>63.988</v>
      </c>
      <c r="I30">
        <v>10.649999999999999</v>
      </c>
      <c r="J30">
        <v>12.555</v>
      </c>
      <c r="K30">
        <v>63.173000000000002</v>
      </c>
      <c r="L30">
        <v>65.078000000000003</v>
      </c>
      <c r="M30">
        <v>1.9050000000000011</v>
      </c>
      <c r="N30">
        <v>60.3155</v>
      </c>
      <c r="O30">
        <v>67.935500000000005</v>
      </c>
      <c r="P30" t="s">
        <v>113</v>
      </c>
    </row>
    <row r="31" spans="1:32">
      <c r="A31" s="19" t="s">
        <v>25</v>
      </c>
      <c r="B31" s="19" t="s">
        <v>26</v>
      </c>
      <c r="C31" s="19" t="s">
        <v>27</v>
      </c>
      <c r="D31" s="20">
        <v>42724</v>
      </c>
      <c r="E31" s="19">
        <v>75.727999999999994</v>
      </c>
      <c r="F31" s="19" t="s">
        <v>109</v>
      </c>
      <c r="G31" s="19">
        <v>11.75</v>
      </c>
      <c r="H31" s="19">
        <v>63.978000000000002</v>
      </c>
      <c r="I31">
        <v>10.649999999999999</v>
      </c>
      <c r="J31">
        <v>12.555</v>
      </c>
      <c r="K31">
        <v>63.173000000000002</v>
      </c>
      <c r="L31">
        <v>65.078000000000003</v>
      </c>
      <c r="M31">
        <v>1.9050000000000011</v>
      </c>
      <c r="N31">
        <v>60.3155</v>
      </c>
      <c r="O31">
        <v>67.935500000000005</v>
      </c>
      <c r="P31" t="s">
        <v>113</v>
      </c>
    </row>
    <row r="32" spans="1:32">
      <c r="A32" s="19" t="s">
        <v>25</v>
      </c>
      <c r="B32" s="19" t="s">
        <v>26</v>
      </c>
      <c r="C32" s="19" t="s">
        <v>27</v>
      </c>
      <c r="D32" s="20">
        <v>42766</v>
      </c>
      <c r="E32" s="19">
        <v>75.727999999999994</v>
      </c>
      <c r="F32" s="19" t="s">
        <v>109</v>
      </c>
      <c r="G32" s="19">
        <v>11.82</v>
      </c>
      <c r="H32" s="19">
        <v>63.908000000000001</v>
      </c>
      <c r="I32">
        <v>10.649999999999999</v>
      </c>
      <c r="J32">
        <v>12.555</v>
      </c>
      <c r="K32">
        <v>63.173000000000002</v>
      </c>
      <c r="L32">
        <v>65.078000000000003</v>
      </c>
      <c r="M32">
        <v>1.9050000000000011</v>
      </c>
      <c r="N32">
        <v>60.3155</v>
      </c>
      <c r="O32">
        <v>67.935500000000005</v>
      </c>
      <c r="P32" t="s">
        <v>113</v>
      </c>
    </row>
    <row r="33" spans="1:16">
      <c r="A33" s="19" t="s">
        <v>25</v>
      </c>
      <c r="B33" s="19" t="s">
        <v>26</v>
      </c>
      <c r="C33" s="19" t="s">
        <v>27</v>
      </c>
      <c r="D33" s="20">
        <v>42789</v>
      </c>
      <c r="E33" s="19">
        <v>75.727999999999994</v>
      </c>
      <c r="F33" s="19" t="s">
        <v>109</v>
      </c>
      <c r="G33" s="19">
        <v>11.76</v>
      </c>
      <c r="H33" s="19">
        <v>63.968000000000004</v>
      </c>
      <c r="I33">
        <v>10.649999999999999</v>
      </c>
      <c r="J33">
        <v>12.555</v>
      </c>
      <c r="K33">
        <v>63.173000000000002</v>
      </c>
      <c r="L33">
        <v>65.078000000000003</v>
      </c>
      <c r="M33">
        <v>1.9050000000000011</v>
      </c>
      <c r="N33">
        <v>60.3155</v>
      </c>
      <c r="O33">
        <v>67.935500000000005</v>
      </c>
      <c r="P33" t="s">
        <v>113</v>
      </c>
    </row>
    <row r="34" spans="1:16">
      <c r="A34" s="19" t="s">
        <v>25</v>
      </c>
      <c r="B34" s="19" t="s">
        <v>26</v>
      </c>
      <c r="C34" s="19" t="s">
        <v>27</v>
      </c>
      <c r="D34" s="20">
        <v>42817</v>
      </c>
      <c r="E34" s="19">
        <v>75.727999999999994</v>
      </c>
      <c r="F34" s="19" t="s">
        <v>109</v>
      </c>
      <c r="G34" s="19">
        <v>11.86</v>
      </c>
      <c r="H34" s="19">
        <v>63.868000000000002</v>
      </c>
      <c r="I34">
        <v>10.649999999999999</v>
      </c>
      <c r="J34">
        <v>12.555</v>
      </c>
      <c r="K34">
        <v>63.173000000000002</v>
      </c>
      <c r="L34">
        <v>65.078000000000003</v>
      </c>
      <c r="M34">
        <v>1.9050000000000011</v>
      </c>
      <c r="N34">
        <v>60.3155</v>
      </c>
      <c r="O34">
        <v>67.935500000000005</v>
      </c>
      <c r="P34" t="s">
        <v>113</v>
      </c>
    </row>
    <row r="35" spans="1:16">
      <c r="A35" s="19" t="s">
        <v>25</v>
      </c>
      <c r="B35" s="19" t="s">
        <v>26</v>
      </c>
      <c r="C35" s="19" t="s">
        <v>27</v>
      </c>
      <c r="D35" s="20">
        <v>42838</v>
      </c>
      <c r="E35" s="19">
        <v>75.727999999999994</v>
      </c>
      <c r="F35" s="19" t="s">
        <v>109</v>
      </c>
      <c r="G35" s="19">
        <v>11.88</v>
      </c>
      <c r="H35" s="19">
        <v>63.847999999999999</v>
      </c>
      <c r="I35">
        <v>10.649999999999999</v>
      </c>
      <c r="J35">
        <v>12.555</v>
      </c>
      <c r="K35">
        <v>63.173000000000002</v>
      </c>
      <c r="L35">
        <v>65.078000000000003</v>
      </c>
      <c r="M35">
        <v>1.9050000000000011</v>
      </c>
      <c r="N35">
        <v>60.3155</v>
      </c>
      <c r="O35">
        <v>67.935500000000005</v>
      </c>
      <c r="P35" t="s">
        <v>113</v>
      </c>
    </row>
    <row r="36" spans="1:16">
      <c r="A36" s="19" t="s">
        <v>25</v>
      </c>
      <c r="B36" s="19" t="s">
        <v>26</v>
      </c>
      <c r="C36" s="19" t="s">
        <v>27</v>
      </c>
      <c r="D36" s="20">
        <v>42859</v>
      </c>
      <c r="E36" s="19">
        <v>75.727999999999994</v>
      </c>
      <c r="F36" s="19" t="s">
        <v>109</v>
      </c>
      <c r="G36" s="19">
        <v>11.9</v>
      </c>
      <c r="H36" s="19">
        <v>63.828000000000003</v>
      </c>
      <c r="I36">
        <v>10.649999999999999</v>
      </c>
      <c r="J36">
        <v>12.555</v>
      </c>
      <c r="K36">
        <v>63.173000000000002</v>
      </c>
      <c r="L36">
        <v>65.078000000000003</v>
      </c>
      <c r="M36">
        <v>1.9050000000000011</v>
      </c>
      <c r="N36">
        <v>60.3155</v>
      </c>
      <c r="O36">
        <v>67.935500000000005</v>
      </c>
      <c r="P36" t="s">
        <v>113</v>
      </c>
    </row>
    <row r="37" spans="1:16">
      <c r="A37" s="19" t="s">
        <v>25</v>
      </c>
      <c r="B37" s="19" t="s">
        <v>26</v>
      </c>
      <c r="C37" s="19" t="s">
        <v>27</v>
      </c>
      <c r="D37" s="20">
        <v>42915</v>
      </c>
      <c r="E37" s="19">
        <v>75.727999999999994</v>
      </c>
      <c r="F37" s="19" t="s">
        <v>109</v>
      </c>
      <c r="G37" s="19">
        <v>12.08</v>
      </c>
      <c r="H37" s="19">
        <v>63.648000000000003</v>
      </c>
      <c r="I37">
        <v>10.649999999999999</v>
      </c>
      <c r="J37">
        <v>12.555</v>
      </c>
      <c r="K37">
        <v>63.173000000000002</v>
      </c>
      <c r="L37">
        <v>65.078000000000003</v>
      </c>
      <c r="M37">
        <v>1.9050000000000011</v>
      </c>
      <c r="N37">
        <v>60.3155</v>
      </c>
      <c r="O37">
        <v>67.935500000000005</v>
      </c>
      <c r="P37" t="s">
        <v>113</v>
      </c>
    </row>
    <row r="38" spans="1:16">
      <c r="A38" s="19" t="s">
        <v>25</v>
      </c>
      <c r="B38" s="19" t="s">
        <v>26</v>
      </c>
      <c r="C38" s="19" t="s">
        <v>27</v>
      </c>
      <c r="D38" s="20">
        <v>42943</v>
      </c>
      <c r="E38" s="19">
        <v>75.727999999999994</v>
      </c>
      <c r="F38" s="19" t="s">
        <v>109</v>
      </c>
      <c r="G38" s="19">
        <v>12.3</v>
      </c>
      <c r="H38" s="19">
        <v>63.427999999999997</v>
      </c>
      <c r="I38">
        <v>10.649999999999999</v>
      </c>
      <c r="J38">
        <v>12.555</v>
      </c>
      <c r="K38">
        <v>63.173000000000002</v>
      </c>
      <c r="L38">
        <v>65.078000000000003</v>
      </c>
      <c r="M38">
        <v>1.9050000000000011</v>
      </c>
      <c r="N38">
        <v>60.3155</v>
      </c>
      <c r="O38">
        <v>67.935500000000005</v>
      </c>
      <c r="P38" t="s">
        <v>113</v>
      </c>
    </row>
    <row r="39" spans="1:16">
      <c r="A39" s="19" t="s">
        <v>25</v>
      </c>
      <c r="B39" s="19" t="s">
        <v>26</v>
      </c>
      <c r="C39" s="19" t="s">
        <v>27</v>
      </c>
      <c r="D39" s="20">
        <v>42964</v>
      </c>
      <c r="E39" s="19">
        <v>75.727999999999994</v>
      </c>
      <c r="F39" s="19" t="s">
        <v>109</v>
      </c>
      <c r="G39" s="19">
        <v>12.62</v>
      </c>
      <c r="H39" s="19">
        <v>63.107999999999997</v>
      </c>
      <c r="I39">
        <v>10.649999999999999</v>
      </c>
      <c r="J39">
        <v>12.555</v>
      </c>
      <c r="K39">
        <v>63.173000000000002</v>
      </c>
      <c r="L39">
        <v>65.078000000000003</v>
      </c>
      <c r="M39">
        <v>1.9050000000000011</v>
      </c>
      <c r="N39">
        <v>60.3155</v>
      </c>
      <c r="O39">
        <v>67.935500000000005</v>
      </c>
      <c r="P39" t="s">
        <v>113</v>
      </c>
    </row>
    <row r="40" spans="1:16">
      <c r="A40" s="19" t="s">
        <v>25</v>
      </c>
      <c r="B40" s="19" t="s">
        <v>26</v>
      </c>
      <c r="C40" s="19" t="s">
        <v>27</v>
      </c>
      <c r="D40" s="20">
        <v>43005</v>
      </c>
      <c r="E40" s="19">
        <v>75.727999999999994</v>
      </c>
      <c r="F40" s="19" t="s">
        <v>109</v>
      </c>
      <c r="G40" s="19">
        <v>12.53</v>
      </c>
      <c r="H40" s="19">
        <v>63.198</v>
      </c>
      <c r="I40">
        <v>10.649999999999999</v>
      </c>
      <c r="J40">
        <v>12.555</v>
      </c>
      <c r="K40">
        <v>63.173000000000002</v>
      </c>
      <c r="L40">
        <v>65.078000000000003</v>
      </c>
      <c r="M40">
        <v>1.9050000000000011</v>
      </c>
      <c r="N40">
        <v>60.3155</v>
      </c>
      <c r="O40">
        <v>67.935500000000005</v>
      </c>
      <c r="P40" t="s">
        <v>113</v>
      </c>
    </row>
    <row r="41" spans="1:16">
      <c r="A41" s="19" t="s">
        <v>25</v>
      </c>
      <c r="B41" s="19" t="s">
        <v>26</v>
      </c>
      <c r="C41" s="19" t="s">
        <v>27</v>
      </c>
      <c r="D41" s="20">
        <v>43026</v>
      </c>
      <c r="E41" s="19">
        <v>75.727999999999994</v>
      </c>
      <c r="F41" s="19" t="s">
        <v>109</v>
      </c>
      <c r="G41" s="19">
        <v>12.52</v>
      </c>
      <c r="H41" s="19">
        <v>63.207999999999998</v>
      </c>
      <c r="I41">
        <v>10.649999999999999</v>
      </c>
      <c r="J41">
        <v>12.555</v>
      </c>
      <c r="K41">
        <v>63.173000000000002</v>
      </c>
      <c r="L41">
        <v>65.078000000000003</v>
      </c>
      <c r="M41">
        <v>1.9050000000000011</v>
      </c>
      <c r="N41">
        <v>60.3155</v>
      </c>
      <c r="O41">
        <v>67.935500000000005</v>
      </c>
      <c r="P41" t="s">
        <v>113</v>
      </c>
    </row>
    <row r="42" spans="1:16">
      <c r="A42" s="19" t="s">
        <v>25</v>
      </c>
      <c r="B42" s="19" t="s">
        <v>26</v>
      </c>
      <c r="C42" s="19" t="s">
        <v>27</v>
      </c>
      <c r="D42" s="20">
        <v>43046</v>
      </c>
      <c r="E42" s="19">
        <v>75.727999999999994</v>
      </c>
      <c r="F42" s="19" t="s">
        <v>109</v>
      </c>
      <c r="G42" s="19">
        <v>12.56</v>
      </c>
      <c r="H42" s="19">
        <v>63.167999999999999</v>
      </c>
      <c r="I42">
        <v>10.649999999999999</v>
      </c>
      <c r="J42">
        <v>12.555</v>
      </c>
      <c r="K42">
        <v>63.173000000000002</v>
      </c>
      <c r="L42">
        <v>65.078000000000003</v>
      </c>
      <c r="M42">
        <v>1.9050000000000011</v>
      </c>
      <c r="N42">
        <v>60.3155</v>
      </c>
      <c r="O42">
        <v>67.935500000000005</v>
      </c>
      <c r="P42" t="s">
        <v>113</v>
      </c>
    </row>
    <row r="43" spans="1:16">
      <c r="A43" s="19" t="s">
        <v>25</v>
      </c>
      <c r="B43" s="19" t="s">
        <v>26</v>
      </c>
      <c r="C43" s="19" t="s">
        <v>27</v>
      </c>
      <c r="D43" s="20">
        <v>43089</v>
      </c>
      <c r="E43" s="19">
        <v>75.727999999999994</v>
      </c>
      <c r="F43" s="19" t="s">
        <v>109</v>
      </c>
      <c r="G43" s="19">
        <v>12.7</v>
      </c>
      <c r="H43" s="19">
        <v>63.027999999999999</v>
      </c>
      <c r="I43">
        <v>10.649999999999999</v>
      </c>
      <c r="J43">
        <v>12.555</v>
      </c>
      <c r="K43">
        <v>63.173000000000002</v>
      </c>
      <c r="L43">
        <v>65.078000000000003</v>
      </c>
      <c r="M43">
        <v>1.9050000000000011</v>
      </c>
      <c r="N43">
        <v>60.3155</v>
      </c>
      <c r="O43">
        <v>67.935500000000005</v>
      </c>
      <c r="P43" t="s">
        <v>113</v>
      </c>
    </row>
    <row r="44" spans="1:16">
      <c r="A44" s="19" t="s">
        <v>25</v>
      </c>
      <c r="B44" s="19" t="s">
        <v>26</v>
      </c>
      <c r="C44" s="19" t="s">
        <v>27</v>
      </c>
      <c r="D44" s="20">
        <v>43131</v>
      </c>
      <c r="E44" s="19">
        <v>75.727999999999994</v>
      </c>
      <c r="F44" s="19" t="s">
        <v>109</v>
      </c>
      <c r="G44" s="19">
        <v>12.65</v>
      </c>
      <c r="H44" s="19">
        <v>63.078000000000003</v>
      </c>
      <c r="I44">
        <v>10.649999999999999</v>
      </c>
      <c r="J44">
        <v>12.555</v>
      </c>
      <c r="K44">
        <v>63.173000000000002</v>
      </c>
      <c r="L44">
        <v>65.078000000000003</v>
      </c>
      <c r="M44">
        <v>1.9050000000000011</v>
      </c>
      <c r="N44">
        <v>60.3155</v>
      </c>
      <c r="O44">
        <v>67.935500000000005</v>
      </c>
      <c r="P44" t="s">
        <v>113</v>
      </c>
    </row>
    <row r="45" spans="1:16">
      <c r="A45" s="19" t="s">
        <v>25</v>
      </c>
      <c r="B45" s="19" t="s">
        <v>26</v>
      </c>
      <c r="C45" s="19" t="s">
        <v>27</v>
      </c>
      <c r="D45" s="20">
        <v>43151</v>
      </c>
      <c r="E45" s="19">
        <v>75.727999999999994</v>
      </c>
      <c r="F45" s="19" t="s">
        <v>109</v>
      </c>
      <c r="G45" s="19">
        <v>12.64</v>
      </c>
      <c r="H45" s="19">
        <v>63.088000000000001</v>
      </c>
      <c r="I45">
        <v>10.649999999999999</v>
      </c>
      <c r="J45">
        <v>12.555</v>
      </c>
      <c r="K45">
        <v>63.173000000000002</v>
      </c>
      <c r="L45">
        <v>65.078000000000003</v>
      </c>
      <c r="M45">
        <v>1.9050000000000011</v>
      </c>
      <c r="N45">
        <v>60.3155</v>
      </c>
      <c r="O45">
        <v>67.935500000000005</v>
      </c>
      <c r="P45" t="s">
        <v>113</v>
      </c>
    </row>
    <row r="46" spans="1:16">
      <c r="A46" s="19" t="s">
        <v>25</v>
      </c>
      <c r="B46" s="19" t="s">
        <v>26</v>
      </c>
      <c r="C46" s="19" t="s">
        <v>27</v>
      </c>
      <c r="D46" s="20">
        <v>43182</v>
      </c>
      <c r="E46" s="19">
        <v>75.727999999999994</v>
      </c>
      <c r="F46" s="19" t="s">
        <v>109</v>
      </c>
      <c r="G46" s="19">
        <v>12.54</v>
      </c>
      <c r="H46" s="19">
        <v>63.188000000000002</v>
      </c>
      <c r="I46">
        <v>10.649999999999999</v>
      </c>
      <c r="J46">
        <v>12.555</v>
      </c>
      <c r="K46">
        <v>63.173000000000002</v>
      </c>
      <c r="L46">
        <v>65.078000000000003</v>
      </c>
      <c r="M46">
        <v>1.9050000000000011</v>
      </c>
      <c r="N46">
        <v>60.3155</v>
      </c>
      <c r="O46">
        <v>67.935500000000005</v>
      </c>
      <c r="P46" t="s">
        <v>113</v>
      </c>
    </row>
    <row r="47" spans="1:16">
      <c r="A47" s="19" t="s">
        <v>25</v>
      </c>
      <c r="B47" s="19" t="s">
        <v>26</v>
      </c>
      <c r="C47" s="19" t="s">
        <v>27</v>
      </c>
      <c r="D47" s="20">
        <v>43228</v>
      </c>
      <c r="E47" s="19">
        <v>75.727999999999994</v>
      </c>
      <c r="F47" s="19" t="s">
        <v>109</v>
      </c>
      <c r="G47" s="19">
        <v>12.55</v>
      </c>
      <c r="H47" s="19">
        <v>63.177999999999997</v>
      </c>
      <c r="I47">
        <v>10.649999999999999</v>
      </c>
      <c r="J47">
        <v>12.555</v>
      </c>
      <c r="K47">
        <v>63.173000000000002</v>
      </c>
      <c r="L47">
        <v>65.078000000000003</v>
      </c>
      <c r="M47">
        <v>1.9050000000000011</v>
      </c>
      <c r="N47">
        <v>60.3155</v>
      </c>
      <c r="O47">
        <v>67.935500000000005</v>
      </c>
      <c r="P47" t="s">
        <v>113</v>
      </c>
    </row>
    <row r="48" spans="1:16">
      <c r="A48" s="19" t="s">
        <v>25</v>
      </c>
      <c r="B48" s="19" t="s">
        <v>26</v>
      </c>
      <c r="C48" s="19" t="s">
        <v>27</v>
      </c>
      <c r="D48" s="20">
        <v>43286</v>
      </c>
      <c r="E48" s="19">
        <v>75.727999999999994</v>
      </c>
      <c r="F48" s="19" t="s">
        <v>109</v>
      </c>
      <c r="G48" s="19">
        <v>12.69</v>
      </c>
      <c r="H48" s="19">
        <v>63.037999999999997</v>
      </c>
      <c r="I48">
        <v>10.649999999999999</v>
      </c>
      <c r="J48">
        <v>12.555</v>
      </c>
      <c r="K48">
        <v>63.173000000000002</v>
      </c>
      <c r="L48">
        <v>65.078000000000003</v>
      </c>
      <c r="M48">
        <v>1.9050000000000011</v>
      </c>
      <c r="N48">
        <v>60.3155</v>
      </c>
      <c r="O48">
        <v>67.935500000000005</v>
      </c>
      <c r="P48" t="s">
        <v>113</v>
      </c>
    </row>
    <row r="49" spans="1:16">
      <c r="A49" s="19" t="s">
        <v>25</v>
      </c>
      <c r="B49" s="19" t="s">
        <v>26</v>
      </c>
      <c r="C49" s="19" t="s">
        <v>27</v>
      </c>
      <c r="D49" s="20">
        <v>43335</v>
      </c>
      <c r="E49" s="19">
        <v>75.727999999999994</v>
      </c>
      <c r="F49" s="19" t="s">
        <v>109</v>
      </c>
      <c r="G49" s="19">
        <v>12.7</v>
      </c>
      <c r="H49" s="19">
        <v>63.027999999999999</v>
      </c>
      <c r="I49">
        <v>10.649999999999999</v>
      </c>
      <c r="J49">
        <v>12.555</v>
      </c>
      <c r="K49">
        <v>63.173000000000002</v>
      </c>
      <c r="L49">
        <v>65.078000000000003</v>
      </c>
      <c r="M49">
        <v>1.9050000000000011</v>
      </c>
      <c r="N49">
        <v>60.3155</v>
      </c>
      <c r="O49">
        <v>67.935500000000005</v>
      </c>
      <c r="P49" t="s">
        <v>113</v>
      </c>
    </row>
    <row r="50" spans="1:16">
      <c r="A50" s="19" t="s">
        <v>25</v>
      </c>
      <c r="B50" s="19" t="s">
        <v>26</v>
      </c>
      <c r="C50" s="19" t="s">
        <v>27</v>
      </c>
      <c r="D50" s="20">
        <v>43377</v>
      </c>
      <c r="E50" s="19">
        <v>75.727999999999994</v>
      </c>
      <c r="F50" s="19" t="s">
        <v>109</v>
      </c>
      <c r="G50" s="19">
        <v>12.85</v>
      </c>
      <c r="H50" s="19">
        <v>62.878</v>
      </c>
      <c r="I50">
        <v>10.649999999999999</v>
      </c>
      <c r="J50">
        <v>12.555</v>
      </c>
      <c r="K50">
        <v>63.173000000000002</v>
      </c>
      <c r="L50">
        <v>65.078000000000003</v>
      </c>
      <c r="M50">
        <v>1.9050000000000011</v>
      </c>
      <c r="N50">
        <v>60.3155</v>
      </c>
      <c r="O50">
        <v>67.935500000000005</v>
      </c>
      <c r="P50" t="s">
        <v>113</v>
      </c>
    </row>
    <row r="51" spans="1:16">
      <c r="A51" s="19" t="s">
        <v>25</v>
      </c>
      <c r="B51" s="19" t="s">
        <v>26</v>
      </c>
      <c r="C51" s="19" t="s">
        <v>27</v>
      </c>
      <c r="D51" s="20">
        <v>43439</v>
      </c>
      <c r="E51" s="19">
        <v>75.727999999999994</v>
      </c>
      <c r="F51" s="19" t="s">
        <v>109</v>
      </c>
      <c r="G51" s="19">
        <v>12.83</v>
      </c>
      <c r="H51" s="19">
        <v>62.898000000000003</v>
      </c>
      <c r="I51">
        <v>10.649999999999999</v>
      </c>
      <c r="J51">
        <v>12.555</v>
      </c>
      <c r="K51">
        <v>63.173000000000002</v>
      </c>
      <c r="L51">
        <v>65.078000000000003</v>
      </c>
      <c r="M51">
        <v>1.9050000000000011</v>
      </c>
      <c r="N51">
        <v>60.3155</v>
      </c>
      <c r="O51">
        <v>67.935500000000005</v>
      </c>
      <c r="P51" t="s">
        <v>113</v>
      </c>
    </row>
    <row r="52" spans="1:16">
      <c r="A52" s="19" t="s">
        <v>25</v>
      </c>
      <c r="B52" s="19" t="s">
        <v>26</v>
      </c>
      <c r="C52" s="19" t="s">
        <v>27</v>
      </c>
      <c r="D52" s="20">
        <v>43488</v>
      </c>
      <c r="E52" s="19">
        <v>75.727999999999994</v>
      </c>
      <c r="F52" s="19" t="s">
        <v>109</v>
      </c>
      <c r="G52" s="19">
        <v>12.65</v>
      </c>
      <c r="H52" s="19">
        <v>63.078000000000003</v>
      </c>
      <c r="I52">
        <v>10.649999999999999</v>
      </c>
      <c r="J52">
        <v>12.555</v>
      </c>
      <c r="K52">
        <v>63.173000000000002</v>
      </c>
      <c r="L52">
        <v>65.078000000000003</v>
      </c>
      <c r="M52">
        <v>1.9050000000000011</v>
      </c>
      <c r="N52">
        <v>60.3155</v>
      </c>
      <c r="O52">
        <v>67.935500000000005</v>
      </c>
      <c r="P52" t="s">
        <v>113</v>
      </c>
    </row>
    <row r="53" spans="1:16">
      <c r="A53" s="19" t="s">
        <v>25</v>
      </c>
      <c r="B53" s="19" t="s">
        <v>26</v>
      </c>
      <c r="C53" s="19" t="s">
        <v>27</v>
      </c>
      <c r="D53" s="20">
        <v>43515</v>
      </c>
      <c r="E53" s="19">
        <v>75.727999999999994</v>
      </c>
      <c r="F53" s="19" t="s">
        <v>109</v>
      </c>
      <c r="G53" s="19">
        <v>12.77</v>
      </c>
      <c r="H53" s="19">
        <v>62.957999999999998</v>
      </c>
      <c r="I53">
        <v>10.649999999999999</v>
      </c>
      <c r="J53">
        <v>12.555</v>
      </c>
      <c r="K53">
        <v>63.173000000000002</v>
      </c>
      <c r="L53">
        <v>65.078000000000003</v>
      </c>
      <c r="M53">
        <v>1.9050000000000011</v>
      </c>
      <c r="N53">
        <v>60.3155</v>
      </c>
      <c r="O53">
        <v>67.935500000000005</v>
      </c>
      <c r="P53" t="s">
        <v>113</v>
      </c>
    </row>
    <row r="54" spans="1:16">
      <c r="A54" s="19" t="s">
        <v>25</v>
      </c>
      <c r="B54" s="19" t="s">
        <v>26</v>
      </c>
      <c r="C54" s="19" t="s">
        <v>27</v>
      </c>
      <c r="D54" s="20">
        <v>43550</v>
      </c>
      <c r="E54" s="19">
        <v>75.727999999999994</v>
      </c>
      <c r="F54" s="19" t="s">
        <v>109</v>
      </c>
      <c r="G54" s="19">
        <v>12.8</v>
      </c>
      <c r="H54" s="19">
        <v>62.927999999999997</v>
      </c>
      <c r="I54">
        <v>10.649999999999999</v>
      </c>
      <c r="J54">
        <v>12.555</v>
      </c>
      <c r="K54">
        <v>63.173000000000002</v>
      </c>
      <c r="L54">
        <v>65.078000000000003</v>
      </c>
      <c r="M54">
        <v>1.9050000000000011</v>
      </c>
      <c r="N54">
        <v>60.3155</v>
      </c>
      <c r="O54">
        <v>67.935500000000005</v>
      </c>
      <c r="P54" t="s">
        <v>113</v>
      </c>
    </row>
    <row r="55" spans="1:16">
      <c r="A55" s="19" t="s">
        <v>25</v>
      </c>
      <c r="B55" s="19" t="s">
        <v>26</v>
      </c>
      <c r="C55" s="19" t="s">
        <v>27</v>
      </c>
      <c r="D55" s="20">
        <v>43594</v>
      </c>
      <c r="E55" s="19">
        <v>75.727999999999994</v>
      </c>
      <c r="F55" s="19" t="s">
        <v>109</v>
      </c>
      <c r="G55" s="19">
        <v>12.78</v>
      </c>
      <c r="H55" s="19">
        <v>62.948</v>
      </c>
      <c r="I55">
        <v>10.649999999999999</v>
      </c>
      <c r="J55">
        <v>12.555</v>
      </c>
      <c r="K55">
        <v>63.173000000000002</v>
      </c>
      <c r="L55">
        <v>65.078000000000003</v>
      </c>
      <c r="M55">
        <v>1.9050000000000011</v>
      </c>
      <c r="N55">
        <v>60.3155</v>
      </c>
      <c r="O55">
        <v>67.935500000000005</v>
      </c>
      <c r="P55" t="s">
        <v>113</v>
      </c>
    </row>
    <row r="56" spans="1:16">
      <c r="A56" s="19" t="s">
        <v>25</v>
      </c>
      <c r="B56" s="19" t="s">
        <v>26</v>
      </c>
      <c r="C56" s="19" t="s">
        <v>27</v>
      </c>
      <c r="D56" s="20">
        <v>43671</v>
      </c>
      <c r="E56" s="19">
        <v>75.727999999999994</v>
      </c>
      <c r="F56" s="19" t="s">
        <v>109</v>
      </c>
      <c r="G56" s="19">
        <v>12.95</v>
      </c>
      <c r="H56" s="19">
        <v>62.777999999999999</v>
      </c>
      <c r="I56">
        <v>10.649999999999999</v>
      </c>
      <c r="J56">
        <v>12.555</v>
      </c>
      <c r="K56">
        <v>63.173000000000002</v>
      </c>
      <c r="L56">
        <v>65.078000000000003</v>
      </c>
      <c r="M56">
        <v>1.9050000000000011</v>
      </c>
      <c r="N56">
        <v>60.3155</v>
      </c>
      <c r="O56">
        <v>67.935500000000005</v>
      </c>
      <c r="P56" t="s">
        <v>113</v>
      </c>
    </row>
    <row r="57" spans="1:16">
      <c r="A57" s="19" t="s">
        <v>25</v>
      </c>
      <c r="B57" s="19" t="s">
        <v>26</v>
      </c>
      <c r="C57" s="19" t="s">
        <v>27</v>
      </c>
      <c r="D57" s="20">
        <v>43705</v>
      </c>
      <c r="E57" s="19">
        <v>75.727999999999994</v>
      </c>
      <c r="F57" s="19" t="s">
        <v>109</v>
      </c>
      <c r="G57" s="19">
        <v>13.09</v>
      </c>
      <c r="H57" s="19">
        <v>62.637999999999998</v>
      </c>
      <c r="I57">
        <v>10.649999999999999</v>
      </c>
      <c r="J57">
        <v>12.555</v>
      </c>
      <c r="K57">
        <v>63.173000000000002</v>
      </c>
      <c r="L57">
        <v>65.078000000000003</v>
      </c>
      <c r="M57">
        <v>1.9050000000000011</v>
      </c>
      <c r="N57">
        <v>60.3155</v>
      </c>
      <c r="O57">
        <v>67.935500000000005</v>
      </c>
      <c r="P57" t="s">
        <v>113</v>
      </c>
    </row>
    <row r="58" spans="1:16">
      <c r="A58" s="19" t="s">
        <v>25</v>
      </c>
      <c r="B58" s="19" t="s">
        <v>26</v>
      </c>
      <c r="C58" s="19" t="s">
        <v>27</v>
      </c>
      <c r="D58" s="20">
        <v>43741</v>
      </c>
      <c r="E58" s="19">
        <v>75.727999999999994</v>
      </c>
      <c r="F58" s="19" t="s">
        <v>109</v>
      </c>
      <c r="G58" s="19">
        <v>13.14</v>
      </c>
      <c r="H58" s="19">
        <v>62.588000000000001</v>
      </c>
      <c r="I58">
        <v>10.649999999999999</v>
      </c>
      <c r="J58">
        <v>12.555</v>
      </c>
      <c r="K58">
        <v>63.173000000000002</v>
      </c>
      <c r="L58">
        <v>65.078000000000003</v>
      </c>
      <c r="M58">
        <v>1.9050000000000011</v>
      </c>
      <c r="N58">
        <v>60.3155</v>
      </c>
      <c r="O58">
        <v>67.935500000000005</v>
      </c>
      <c r="P58" t="s">
        <v>113</v>
      </c>
    </row>
    <row r="59" spans="1:16">
      <c r="A59" s="19" t="s">
        <v>25</v>
      </c>
      <c r="B59" s="19" t="s">
        <v>26</v>
      </c>
      <c r="C59" s="19" t="s">
        <v>27</v>
      </c>
      <c r="D59" s="20">
        <v>43818</v>
      </c>
      <c r="E59" s="19">
        <v>75.727999999999994</v>
      </c>
      <c r="F59" s="19" t="s">
        <v>109</v>
      </c>
      <c r="G59" s="19">
        <v>12.18</v>
      </c>
      <c r="H59" s="19">
        <v>63.548000000000002</v>
      </c>
      <c r="I59">
        <v>10.649999999999999</v>
      </c>
      <c r="J59">
        <v>12.555</v>
      </c>
      <c r="K59">
        <v>63.173000000000002</v>
      </c>
      <c r="L59">
        <v>65.078000000000003</v>
      </c>
      <c r="M59">
        <v>1.9050000000000011</v>
      </c>
      <c r="N59">
        <v>60.3155</v>
      </c>
      <c r="O59">
        <v>67.935500000000005</v>
      </c>
      <c r="P59" t="s">
        <v>113</v>
      </c>
    </row>
    <row r="60" spans="1:16">
      <c r="A60" s="19" t="s">
        <v>25</v>
      </c>
      <c r="B60" s="19" t="s">
        <v>36</v>
      </c>
      <c r="C60" s="19" t="s">
        <v>37</v>
      </c>
      <c r="D60" s="20">
        <v>39832</v>
      </c>
      <c r="E60" s="19">
        <v>74.588999999999999</v>
      </c>
      <c r="F60" s="19" t="s">
        <v>109</v>
      </c>
      <c r="G60" s="19">
        <v>6.92</v>
      </c>
      <c r="H60" s="19">
        <v>67.668999999999997</v>
      </c>
      <c r="I60">
        <v>4.5599999999999996</v>
      </c>
      <c r="J60">
        <v>6.7874999999999996</v>
      </c>
      <c r="K60">
        <v>67.801500000000004</v>
      </c>
      <c r="L60">
        <v>70.028999999999996</v>
      </c>
      <c r="M60">
        <v>2.227499999999992</v>
      </c>
      <c r="N60">
        <v>64.460250000000016</v>
      </c>
      <c r="O60">
        <v>73.370249999999984</v>
      </c>
      <c r="P60" t="s">
        <v>113</v>
      </c>
    </row>
    <row r="61" spans="1:16">
      <c r="A61" s="19" t="s">
        <v>25</v>
      </c>
      <c r="B61" s="19" t="s">
        <v>36</v>
      </c>
      <c r="C61" s="19" t="s">
        <v>37</v>
      </c>
      <c r="D61" s="20">
        <v>39864</v>
      </c>
      <c r="E61" s="19">
        <v>74.588999999999999</v>
      </c>
      <c r="F61" s="19" t="s">
        <v>109</v>
      </c>
      <c r="G61" s="19">
        <v>6.72</v>
      </c>
      <c r="H61" s="19">
        <v>67.869</v>
      </c>
      <c r="I61">
        <v>4.5599999999999996</v>
      </c>
      <c r="J61">
        <v>6.7874999999999996</v>
      </c>
      <c r="K61">
        <v>67.801500000000004</v>
      </c>
      <c r="L61">
        <v>70.028999999999996</v>
      </c>
      <c r="M61">
        <v>2.227499999999992</v>
      </c>
      <c r="N61">
        <v>64.460250000000016</v>
      </c>
      <c r="O61">
        <v>73.370249999999984</v>
      </c>
      <c r="P61" t="s">
        <v>113</v>
      </c>
    </row>
    <row r="62" spans="1:16">
      <c r="A62" s="19" t="s">
        <v>25</v>
      </c>
      <c r="B62" s="19" t="s">
        <v>36</v>
      </c>
      <c r="C62" s="19" t="s">
        <v>37</v>
      </c>
      <c r="D62" s="20">
        <v>40114</v>
      </c>
      <c r="E62" s="19">
        <v>74.588999999999999</v>
      </c>
      <c r="F62" s="19" t="s">
        <v>109</v>
      </c>
      <c r="G62" s="19">
        <v>6.45</v>
      </c>
      <c r="H62" s="19">
        <v>68.138999999999996</v>
      </c>
      <c r="I62">
        <v>4.5599999999999996</v>
      </c>
      <c r="J62">
        <v>6.7874999999999996</v>
      </c>
      <c r="K62">
        <v>67.801500000000004</v>
      </c>
      <c r="L62">
        <v>70.028999999999996</v>
      </c>
      <c r="M62">
        <v>2.227499999999992</v>
      </c>
      <c r="N62">
        <v>64.460250000000016</v>
      </c>
      <c r="O62">
        <v>73.370249999999984</v>
      </c>
      <c r="P62" t="s">
        <v>113</v>
      </c>
    </row>
    <row r="63" spans="1:16">
      <c r="A63" s="19" t="s">
        <v>25</v>
      </c>
      <c r="B63" s="19" t="s">
        <v>36</v>
      </c>
      <c r="C63" s="19" t="s">
        <v>37</v>
      </c>
      <c r="D63" s="20">
        <v>40224</v>
      </c>
      <c r="E63" s="19">
        <v>74.588999999999999</v>
      </c>
      <c r="F63" s="19" t="s">
        <v>109</v>
      </c>
      <c r="G63" s="19">
        <v>5.65</v>
      </c>
      <c r="H63" s="19">
        <v>68.938999999999993</v>
      </c>
      <c r="I63">
        <v>4.5599999999999996</v>
      </c>
      <c r="J63">
        <v>6.7874999999999996</v>
      </c>
      <c r="K63">
        <v>67.801500000000004</v>
      </c>
      <c r="L63">
        <v>70.028999999999996</v>
      </c>
      <c r="M63">
        <v>2.227499999999992</v>
      </c>
      <c r="N63">
        <v>64.460250000000016</v>
      </c>
      <c r="O63">
        <v>73.370249999999984</v>
      </c>
      <c r="P63" t="s">
        <v>113</v>
      </c>
    </row>
    <row r="64" spans="1:16">
      <c r="A64" s="19" t="s">
        <v>25</v>
      </c>
      <c r="B64" s="19" t="s">
        <v>36</v>
      </c>
      <c r="C64" s="19" t="s">
        <v>37</v>
      </c>
      <c r="D64" s="20">
        <v>40308</v>
      </c>
      <c r="E64" s="19">
        <v>74.588999999999999</v>
      </c>
      <c r="F64" s="19" t="s">
        <v>109</v>
      </c>
      <c r="G64" s="19">
        <v>3.9</v>
      </c>
      <c r="H64" s="19">
        <v>70.688999999999993</v>
      </c>
      <c r="I64">
        <v>4.5599999999999996</v>
      </c>
      <c r="J64">
        <v>6.7874999999999996</v>
      </c>
      <c r="K64">
        <v>67.801500000000004</v>
      </c>
      <c r="L64">
        <v>70.028999999999996</v>
      </c>
      <c r="M64">
        <v>2.227499999999992</v>
      </c>
      <c r="N64">
        <v>64.460250000000016</v>
      </c>
      <c r="O64">
        <v>73.370249999999984</v>
      </c>
      <c r="P64" t="s">
        <v>113</v>
      </c>
    </row>
    <row r="65" spans="1:16">
      <c r="A65" s="19" t="s">
        <v>25</v>
      </c>
      <c r="B65" s="19" t="s">
        <v>36</v>
      </c>
      <c r="C65" s="19" t="s">
        <v>37</v>
      </c>
      <c r="D65" s="20">
        <v>40413</v>
      </c>
      <c r="E65" s="19">
        <v>74.588999999999999</v>
      </c>
      <c r="F65" s="19" t="s">
        <v>109</v>
      </c>
      <c r="G65" s="19">
        <v>5.0999999999999996</v>
      </c>
      <c r="H65" s="19">
        <v>69.489000000000004</v>
      </c>
      <c r="I65">
        <v>4.5599999999999996</v>
      </c>
      <c r="J65">
        <v>6.7874999999999996</v>
      </c>
      <c r="K65">
        <v>67.801500000000004</v>
      </c>
      <c r="L65">
        <v>70.028999999999996</v>
      </c>
      <c r="M65">
        <v>2.227499999999992</v>
      </c>
      <c r="N65">
        <v>64.460250000000016</v>
      </c>
      <c r="O65">
        <v>73.370249999999984</v>
      </c>
      <c r="P65" t="s">
        <v>113</v>
      </c>
    </row>
    <row r="66" spans="1:16">
      <c r="A66" s="19" t="s">
        <v>25</v>
      </c>
      <c r="B66" s="19" t="s">
        <v>36</v>
      </c>
      <c r="C66" s="19" t="s">
        <v>37</v>
      </c>
      <c r="D66" s="20">
        <v>40498</v>
      </c>
      <c r="E66" s="19">
        <v>74.588999999999999</v>
      </c>
      <c r="F66" s="19" t="s">
        <v>109</v>
      </c>
      <c r="G66" s="19">
        <v>4.4000000000000004</v>
      </c>
      <c r="H66" s="19">
        <v>70.188999999999993</v>
      </c>
      <c r="I66">
        <v>4.5599999999999996</v>
      </c>
      <c r="J66">
        <v>6.7874999999999996</v>
      </c>
      <c r="K66">
        <v>67.801500000000004</v>
      </c>
      <c r="L66">
        <v>70.028999999999996</v>
      </c>
      <c r="M66">
        <v>2.227499999999992</v>
      </c>
      <c r="N66">
        <v>64.460250000000016</v>
      </c>
      <c r="O66">
        <v>73.370249999999984</v>
      </c>
      <c r="P66" t="s">
        <v>113</v>
      </c>
    </row>
    <row r="67" spans="1:16">
      <c r="A67" s="19" t="s">
        <v>25</v>
      </c>
      <c r="B67" s="19" t="s">
        <v>36</v>
      </c>
      <c r="C67" s="19" t="s">
        <v>37</v>
      </c>
      <c r="D67" s="20">
        <v>40546</v>
      </c>
      <c r="E67" s="19">
        <v>74.588999999999999</v>
      </c>
      <c r="F67" s="19" t="s">
        <v>109</v>
      </c>
      <c r="G67" s="19">
        <v>3.2</v>
      </c>
      <c r="H67" s="19">
        <v>71.388999999999996</v>
      </c>
      <c r="I67">
        <v>4.5599999999999996</v>
      </c>
      <c r="J67">
        <v>6.7874999999999996</v>
      </c>
      <c r="K67">
        <v>67.801500000000004</v>
      </c>
      <c r="L67">
        <v>70.028999999999996</v>
      </c>
      <c r="M67">
        <v>1.9050000000000011</v>
      </c>
      <c r="N67">
        <v>60.3155</v>
      </c>
      <c r="O67">
        <v>67.935500000000005</v>
      </c>
      <c r="P67" t="s">
        <v>113</v>
      </c>
    </row>
    <row r="68" spans="1:16">
      <c r="A68" s="19" t="s">
        <v>25</v>
      </c>
      <c r="B68" s="19" t="s">
        <v>36</v>
      </c>
      <c r="C68" s="19" t="s">
        <v>37</v>
      </c>
      <c r="D68" s="20">
        <v>40623</v>
      </c>
      <c r="E68" s="19">
        <v>74.588999999999999</v>
      </c>
      <c r="F68" s="19" t="s">
        <v>109</v>
      </c>
      <c r="G68" s="19">
        <v>2.6</v>
      </c>
      <c r="H68" s="19">
        <v>71.989000000000004</v>
      </c>
      <c r="I68">
        <v>4.5599999999999996</v>
      </c>
      <c r="J68">
        <v>6.7874999999999996</v>
      </c>
      <c r="K68">
        <v>67.801500000000004</v>
      </c>
      <c r="L68">
        <v>70.028999999999996</v>
      </c>
      <c r="M68">
        <v>1.9050000000000011</v>
      </c>
      <c r="N68">
        <v>60.3155</v>
      </c>
      <c r="O68">
        <v>67.935500000000005</v>
      </c>
      <c r="P68" t="s">
        <v>113</v>
      </c>
    </row>
    <row r="69" spans="1:16">
      <c r="A69" s="19" t="s">
        <v>25</v>
      </c>
      <c r="B69" s="19" t="s">
        <v>36</v>
      </c>
      <c r="C69" s="19" t="s">
        <v>37</v>
      </c>
      <c r="D69" s="20">
        <v>40816</v>
      </c>
      <c r="E69" s="19">
        <v>74.588999999999999</v>
      </c>
      <c r="F69" s="19" t="s">
        <v>109</v>
      </c>
      <c r="G69" s="19">
        <v>3.4</v>
      </c>
      <c r="H69" s="19">
        <v>71.188999999999993</v>
      </c>
      <c r="I69">
        <v>4.5599999999999996</v>
      </c>
      <c r="J69">
        <v>6.7874999999999996</v>
      </c>
      <c r="K69">
        <v>67.801500000000004</v>
      </c>
      <c r="L69">
        <v>70.028999999999996</v>
      </c>
      <c r="M69">
        <v>1.9050000000000011</v>
      </c>
      <c r="N69">
        <v>60.3155</v>
      </c>
      <c r="O69">
        <v>67.935500000000005</v>
      </c>
      <c r="P69" t="s">
        <v>113</v>
      </c>
    </row>
    <row r="70" spans="1:16">
      <c r="A70" s="19" t="s">
        <v>25</v>
      </c>
      <c r="B70" s="19" t="s">
        <v>36</v>
      </c>
      <c r="C70" s="19" t="s">
        <v>37</v>
      </c>
      <c r="D70" s="20">
        <v>40817</v>
      </c>
      <c r="E70" s="19">
        <v>74.588999999999999</v>
      </c>
      <c r="F70" s="19" t="s">
        <v>109</v>
      </c>
      <c r="G70" s="19">
        <v>3.3</v>
      </c>
      <c r="H70" s="19">
        <v>71.289000000000001</v>
      </c>
      <c r="I70">
        <v>4.5599999999999996</v>
      </c>
      <c r="J70">
        <v>6.7874999999999996</v>
      </c>
      <c r="K70">
        <v>67.801500000000004</v>
      </c>
      <c r="L70">
        <v>70.028999999999996</v>
      </c>
      <c r="M70">
        <v>1.9050000000000011</v>
      </c>
      <c r="N70">
        <v>60.3155</v>
      </c>
      <c r="O70">
        <v>67.935500000000005</v>
      </c>
      <c r="P70" t="s">
        <v>113</v>
      </c>
    </row>
    <row r="71" spans="1:16">
      <c r="A71" s="19" t="s">
        <v>25</v>
      </c>
      <c r="B71" s="19" t="s">
        <v>36</v>
      </c>
      <c r="C71" s="19" t="s">
        <v>37</v>
      </c>
      <c r="D71" s="20">
        <v>40862</v>
      </c>
      <c r="E71" s="19">
        <v>74.588999999999999</v>
      </c>
      <c r="F71" s="19" t="s">
        <v>109</v>
      </c>
      <c r="G71" s="19">
        <v>4.4000000000000004</v>
      </c>
      <c r="H71" s="19">
        <v>70.188999999999993</v>
      </c>
      <c r="I71">
        <v>4.5599999999999996</v>
      </c>
      <c r="J71">
        <v>6.7874999999999996</v>
      </c>
      <c r="K71">
        <v>67.801500000000004</v>
      </c>
      <c r="L71">
        <v>70.028999999999996</v>
      </c>
      <c r="M71">
        <v>1.9050000000000011</v>
      </c>
      <c r="N71">
        <v>60.3155</v>
      </c>
      <c r="O71">
        <v>67.935500000000005</v>
      </c>
      <c r="P71" t="s">
        <v>113</v>
      </c>
    </row>
    <row r="72" spans="1:16">
      <c r="A72" s="19" t="s">
        <v>25</v>
      </c>
      <c r="B72" s="19" t="s">
        <v>36</v>
      </c>
      <c r="C72" s="19" t="s">
        <v>37</v>
      </c>
      <c r="D72" s="20">
        <v>40994</v>
      </c>
      <c r="E72" s="19">
        <v>74.588999999999999</v>
      </c>
      <c r="F72" s="19" t="s">
        <v>109</v>
      </c>
      <c r="G72" s="19">
        <v>3.9</v>
      </c>
      <c r="H72" s="19">
        <v>70.688999999999993</v>
      </c>
      <c r="I72">
        <v>4.5599999999999996</v>
      </c>
      <c r="J72">
        <v>6.7874999999999996</v>
      </c>
      <c r="K72">
        <v>67.801500000000004</v>
      </c>
      <c r="L72">
        <v>70.028999999999996</v>
      </c>
      <c r="M72">
        <v>1.9050000000000011</v>
      </c>
      <c r="N72">
        <v>60.3155</v>
      </c>
      <c r="O72">
        <v>67.935500000000005</v>
      </c>
      <c r="P72" t="s">
        <v>113</v>
      </c>
    </row>
    <row r="73" spans="1:16">
      <c r="A73" s="19" t="s">
        <v>25</v>
      </c>
      <c r="B73" s="19" t="s">
        <v>36</v>
      </c>
      <c r="C73" s="19" t="s">
        <v>37</v>
      </c>
      <c r="D73" s="20">
        <v>41047</v>
      </c>
      <c r="E73" s="19">
        <v>74.588999999999999</v>
      </c>
      <c r="F73" s="19" t="s">
        <v>109</v>
      </c>
      <c r="G73" s="19">
        <v>3.8</v>
      </c>
      <c r="H73" s="19">
        <v>70.789000000000001</v>
      </c>
      <c r="I73">
        <v>4.5599999999999996</v>
      </c>
      <c r="J73">
        <v>6.7874999999999996</v>
      </c>
      <c r="K73">
        <v>67.801500000000004</v>
      </c>
      <c r="L73">
        <v>70.028999999999996</v>
      </c>
      <c r="M73">
        <v>1.9050000000000011</v>
      </c>
      <c r="N73">
        <v>60.3155</v>
      </c>
      <c r="O73">
        <v>67.935500000000005</v>
      </c>
      <c r="P73" t="s">
        <v>113</v>
      </c>
    </row>
    <row r="74" spans="1:16">
      <c r="A74" s="19" t="s">
        <v>25</v>
      </c>
      <c r="B74" s="19" t="s">
        <v>36</v>
      </c>
      <c r="C74" s="19" t="s">
        <v>37</v>
      </c>
      <c r="D74" s="20">
        <v>41142</v>
      </c>
      <c r="E74" s="19">
        <v>74.588999999999999</v>
      </c>
      <c r="F74" s="19" t="s">
        <v>109</v>
      </c>
      <c r="G74" s="19">
        <v>4.8</v>
      </c>
      <c r="H74" s="19">
        <v>69.789000000000001</v>
      </c>
      <c r="I74">
        <v>4.5599999999999996</v>
      </c>
      <c r="J74">
        <v>6.7874999999999996</v>
      </c>
      <c r="K74">
        <v>67.801500000000004</v>
      </c>
      <c r="L74">
        <v>70.028999999999996</v>
      </c>
      <c r="M74">
        <v>1.9050000000000011</v>
      </c>
      <c r="N74">
        <v>60.3155</v>
      </c>
      <c r="O74">
        <v>67.935500000000005</v>
      </c>
      <c r="P74" t="s">
        <v>113</v>
      </c>
    </row>
    <row r="75" spans="1:16">
      <c r="A75" s="19" t="s">
        <v>25</v>
      </c>
      <c r="B75" s="19" t="s">
        <v>36</v>
      </c>
      <c r="C75" s="19" t="s">
        <v>37</v>
      </c>
      <c r="D75" s="20">
        <v>41225</v>
      </c>
      <c r="E75" s="19">
        <v>74.588999999999999</v>
      </c>
      <c r="F75" s="19" t="s">
        <v>109</v>
      </c>
      <c r="G75" s="19">
        <v>6.1</v>
      </c>
      <c r="H75" s="19">
        <v>68.489000000000004</v>
      </c>
      <c r="I75">
        <v>4.5599999999999996</v>
      </c>
      <c r="J75">
        <v>6.7874999999999996</v>
      </c>
      <c r="K75">
        <v>67.801500000000004</v>
      </c>
      <c r="L75">
        <v>70.028999999999996</v>
      </c>
      <c r="M75">
        <v>1.9050000000000011</v>
      </c>
      <c r="N75">
        <v>60.3155</v>
      </c>
      <c r="O75">
        <v>67.935500000000005</v>
      </c>
      <c r="P75" t="s">
        <v>113</v>
      </c>
    </row>
    <row r="76" spans="1:16">
      <c r="A76" s="19" t="s">
        <v>25</v>
      </c>
      <c r="B76" s="19" t="s">
        <v>36</v>
      </c>
      <c r="C76" s="19" t="s">
        <v>37</v>
      </c>
      <c r="D76" s="20">
        <v>41323</v>
      </c>
      <c r="E76" s="19">
        <v>74.588999999999999</v>
      </c>
      <c r="F76" s="19" t="s">
        <v>109</v>
      </c>
      <c r="G76" s="19">
        <v>5.6</v>
      </c>
      <c r="H76" s="19">
        <v>68.989000000000004</v>
      </c>
      <c r="I76">
        <v>4.5599999999999996</v>
      </c>
      <c r="J76">
        <v>6.7874999999999996</v>
      </c>
      <c r="K76">
        <v>67.801500000000004</v>
      </c>
      <c r="L76">
        <v>70.028999999999996</v>
      </c>
      <c r="M76">
        <v>1.9050000000000011</v>
      </c>
      <c r="N76">
        <v>60.3155</v>
      </c>
      <c r="O76">
        <v>67.935500000000005</v>
      </c>
      <c r="P76" t="s">
        <v>113</v>
      </c>
    </row>
    <row r="77" spans="1:16">
      <c r="A77" s="19" t="s">
        <v>25</v>
      </c>
      <c r="B77" s="19" t="s">
        <v>36</v>
      </c>
      <c r="C77" s="19" t="s">
        <v>37</v>
      </c>
      <c r="D77" s="20">
        <v>41506</v>
      </c>
      <c r="E77" s="19">
        <v>74.588999999999999</v>
      </c>
      <c r="F77" s="19" t="s">
        <v>109</v>
      </c>
      <c r="G77" s="19">
        <v>4.3499999999999996</v>
      </c>
      <c r="H77" s="19">
        <v>70.239000000000004</v>
      </c>
      <c r="I77">
        <v>4.5599999999999996</v>
      </c>
      <c r="J77">
        <v>6.7874999999999996</v>
      </c>
      <c r="K77">
        <v>67.801500000000004</v>
      </c>
      <c r="L77">
        <v>70.028999999999996</v>
      </c>
      <c r="M77">
        <v>1.9050000000000011</v>
      </c>
      <c r="N77">
        <v>60.3155</v>
      </c>
      <c r="O77">
        <v>67.935500000000005</v>
      </c>
      <c r="P77" t="s">
        <v>113</v>
      </c>
    </row>
    <row r="78" spans="1:16">
      <c r="A78" s="19" t="s">
        <v>25</v>
      </c>
      <c r="B78" s="19" t="s">
        <v>36</v>
      </c>
      <c r="C78" s="19" t="s">
        <v>37</v>
      </c>
      <c r="D78" s="20">
        <v>41577</v>
      </c>
      <c r="E78" s="19">
        <v>74.588999999999999</v>
      </c>
      <c r="F78" s="19" t="s">
        <v>109</v>
      </c>
      <c r="G78" s="19">
        <v>4.5999999999999996</v>
      </c>
      <c r="H78" s="19">
        <v>69.989000000000004</v>
      </c>
      <c r="I78">
        <v>4.5599999999999996</v>
      </c>
      <c r="J78">
        <v>6.7874999999999996</v>
      </c>
      <c r="K78">
        <v>67.801500000000004</v>
      </c>
      <c r="L78">
        <v>70.028999999999996</v>
      </c>
      <c r="M78">
        <v>1.9050000000000011</v>
      </c>
      <c r="N78">
        <v>60.3155</v>
      </c>
      <c r="O78">
        <v>67.935500000000005</v>
      </c>
      <c r="P78" t="s">
        <v>113</v>
      </c>
    </row>
    <row r="79" spans="1:16">
      <c r="A79" s="19" t="s">
        <v>25</v>
      </c>
      <c r="B79" s="19" t="s">
        <v>36</v>
      </c>
      <c r="C79" s="19" t="s">
        <v>37</v>
      </c>
      <c r="D79" s="20">
        <v>41696</v>
      </c>
      <c r="E79" s="19">
        <v>74.588999999999999</v>
      </c>
      <c r="F79" s="19" t="s">
        <v>109</v>
      </c>
      <c r="G79" s="19">
        <v>3.8</v>
      </c>
      <c r="H79" s="19">
        <v>70.789000000000001</v>
      </c>
      <c r="I79">
        <v>4.5599999999999996</v>
      </c>
      <c r="J79">
        <v>6.7874999999999996</v>
      </c>
      <c r="K79">
        <v>67.801500000000004</v>
      </c>
      <c r="L79">
        <v>70.028999999999996</v>
      </c>
      <c r="M79">
        <v>1.9050000000000011</v>
      </c>
      <c r="N79">
        <v>60.3155</v>
      </c>
      <c r="O79">
        <v>67.935500000000005</v>
      </c>
      <c r="P79" t="s">
        <v>113</v>
      </c>
    </row>
    <row r="80" spans="1:16">
      <c r="A80" s="19" t="s">
        <v>25</v>
      </c>
      <c r="B80" s="19" t="s">
        <v>36</v>
      </c>
      <c r="C80" s="19" t="s">
        <v>37</v>
      </c>
      <c r="D80" s="20">
        <v>41878</v>
      </c>
      <c r="E80" s="19">
        <v>74.588999999999999</v>
      </c>
      <c r="F80" s="19" t="s">
        <v>109</v>
      </c>
      <c r="G80" s="19">
        <v>2.4</v>
      </c>
      <c r="H80" s="19">
        <v>72.188999999999993</v>
      </c>
      <c r="I80">
        <v>4.5599999999999996</v>
      </c>
      <c r="J80">
        <v>6.7874999999999996</v>
      </c>
      <c r="K80">
        <v>67.801500000000004</v>
      </c>
      <c r="L80">
        <v>70.028999999999996</v>
      </c>
      <c r="M80">
        <v>1.9050000000000011</v>
      </c>
      <c r="N80">
        <v>60.3155</v>
      </c>
      <c r="O80">
        <v>67.935500000000005</v>
      </c>
      <c r="P80" t="s">
        <v>113</v>
      </c>
    </row>
    <row r="81" spans="1:16">
      <c r="A81" s="19" t="s">
        <v>25</v>
      </c>
      <c r="B81" s="19" t="s">
        <v>36</v>
      </c>
      <c r="C81" s="19" t="s">
        <v>37</v>
      </c>
      <c r="D81" s="20">
        <v>41941</v>
      </c>
      <c r="E81" s="19">
        <v>74.588999999999999</v>
      </c>
      <c r="F81" s="19" t="s">
        <v>109</v>
      </c>
      <c r="G81" s="19">
        <v>3.4</v>
      </c>
      <c r="H81" s="19">
        <v>71.188999999999993</v>
      </c>
      <c r="I81">
        <v>4.5599999999999996</v>
      </c>
      <c r="J81">
        <v>6.7874999999999996</v>
      </c>
      <c r="K81">
        <v>67.801500000000004</v>
      </c>
      <c r="L81">
        <v>70.028999999999996</v>
      </c>
      <c r="M81">
        <v>1.9050000000000011</v>
      </c>
      <c r="N81">
        <v>60.3155</v>
      </c>
      <c r="O81">
        <v>67.935500000000005</v>
      </c>
      <c r="P81" t="s">
        <v>113</v>
      </c>
    </row>
    <row r="82" spans="1:16">
      <c r="A82" s="19" t="s">
        <v>25</v>
      </c>
      <c r="B82" s="19" t="s">
        <v>36</v>
      </c>
      <c r="C82" s="19" t="s">
        <v>37</v>
      </c>
      <c r="D82" s="20">
        <v>42062</v>
      </c>
      <c r="E82" s="19">
        <v>74.588999999999999</v>
      </c>
      <c r="F82" s="19" t="s">
        <v>109</v>
      </c>
      <c r="G82" s="19">
        <v>1.4</v>
      </c>
      <c r="H82" s="19">
        <v>73.188999999999993</v>
      </c>
      <c r="I82">
        <v>4.5599999999999996</v>
      </c>
      <c r="J82">
        <v>6.7874999999999996</v>
      </c>
      <c r="K82">
        <v>67.801500000000004</v>
      </c>
      <c r="L82">
        <v>70.028999999999996</v>
      </c>
      <c r="M82">
        <v>1.9050000000000011</v>
      </c>
      <c r="N82">
        <v>60.3155</v>
      </c>
      <c r="O82">
        <v>67.935500000000005</v>
      </c>
      <c r="P82" t="s">
        <v>113</v>
      </c>
    </row>
    <row r="83" spans="1:16">
      <c r="A83" s="19" t="s">
        <v>25</v>
      </c>
      <c r="B83" s="19" t="s">
        <v>36</v>
      </c>
      <c r="C83" s="19" t="s">
        <v>37</v>
      </c>
      <c r="D83" s="20">
        <v>42159</v>
      </c>
      <c r="E83" s="19">
        <v>74.588999999999999</v>
      </c>
      <c r="F83" s="19" t="s">
        <v>109</v>
      </c>
      <c r="G83" s="19">
        <v>2.9</v>
      </c>
      <c r="H83" s="19">
        <v>71.688999999999993</v>
      </c>
      <c r="I83">
        <v>4.5599999999999996</v>
      </c>
      <c r="J83">
        <v>6.7874999999999996</v>
      </c>
      <c r="K83">
        <v>67.801500000000004</v>
      </c>
      <c r="L83">
        <v>70.028999999999996</v>
      </c>
      <c r="M83">
        <v>1.9050000000000011</v>
      </c>
      <c r="N83">
        <v>60.3155</v>
      </c>
      <c r="O83">
        <v>67.935500000000005</v>
      </c>
      <c r="P83" t="s">
        <v>113</v>
      </c>
    </row>
    <row r="84" spans="1:16">
      <c r="A84" s="19" t="s">
        <v>25</v>
      </c>
      <c r="B84" s="19" t="s">
        <v>36</v>
      </c>
      <c r="C84" s="19" t="s">
        <v>37</v>
      </c>
      <c r="D84" s="20">
        <v>42214</v>
      </c>
      <c r="E84" s="19">
        <v>74.588999999999999</v>
      </c>
      <c r="F84" s="19" t="s">
        <v>109</v>
      </c>
      <c r="G84" s="19">
        <v>2.2999999999999998</v>
      </c>
      <c r="H84" s="19">
        <v>72.289000000000001</v>
      </c>
      <c r="I84">
        <v>4.5599999999999996</v>
      </c>
      <c r="J84">
        <v>6.7874999999999996</v>
      </c>
      <c r="K84">
        <v>67.801500000000004</v>
      </c>
      <c r="L84">
        <v>70.028999999999996</v>
      </c>
      <c r="M84">
        <v>1.9050000000000011</v>
      </c>
      <c r="N84">
        <v>60.3155</v>
      </c>
      <c r="O84">
        <v>67.935500000000005</v>
      </c>
      <c r="P84" t="s">
        <v>113</v>
      </c>
    </row>
    <row r="85" spans="1:16">
      <c r="A85" s="19" t="s">
        <v>25</v>
      </c>
      <c r="B85" s="19" t="s">
        <v>36</v>
      </c>
      <c r="C85" s="19" t="s">
        <v>37</v>
      </c>
      <c r="D85" s="20">
        <v>42318</v>
      </c>
      <c r="E85" s="19">
        <v>74.588999999999999</v>
      </c>
      <c r="F85" s="19" t="s">
        <v>109</v>
      </c>
      <c r="G85" s="19">
        <v>4.3</v>
      </c>
      <c r="H85" s="19">
        <v>70.289000000000001</v>
      </c>
      <c r="I85">
        <v>4.5599999999999996</v>
      </c>
      <c r="J85">
        <v>6.7874999999999996</v>
      </c>
      <c r="K85">
        <v>67.801500000000004</v>
      </c>
      <c r="L85">
        <v>70.028999999999996</v>
      </c>
      <c r="M85">
        <v>1.9050000000000011</v>
      </c>
      <c r="N85">
        <v>60.3155</v>
      </c>
      <c r="O85">
        <v>67.935500000000005</v>
      </c>
      <c r="P85" t="s">
        <v>113</v>
      </c>
    </row>
    <row r="86" spans="1:16">
      <c r="A86" s="19" t="s">
        <v>25</v>
      </c>
      <c r="B86" s="19" t="s">
        <v>36</v>
      </c>
      <c r="C86" s="19" t="s">
        <v>37</v>
      </c>
      <c r="D86" s="20">
        <v>42408</v>
      </c>
      <c r="E86" s="19">
        <v>74.588999999999999</v>
      </c>
      <c r="F86" s="19" t="s">
        <v>109</v>
      </c>
      <c r="G86" s="19">
        <v>4.5</v>
      </c>
      <c r="H86" s="19">
        <v>70.088999999999999</v>
      </c>
      <c r="I86">
        <v>4.5599999999999996</v>
      </c>
      <c r="J86">
        <v>6.7874999999999996</v>
      </c>
      <c r="K86">
        <v>67.801500000000004</v>
      </c>
      <c r="L86">
        <v>70.028999999999996</v>
      </c>
      <c r="M86">
        <v>1.9050000000000011</v>
      </c>
      <c r="N86">
        <v>60.3155</v>
      </c>
      <c r="O86">
        <v>67.935500000000005</v>
      </c>
      <c r="P86" t="s">
        <v>113</v>
      </c>
    </row>
    <row r="87" spans="1:16">
      <c r="A87" s="19" t="s">
        <v>25</v>
      </c>
      <c r="B87" s="19" t="s">
        <v>36</v>
      </c>
      <c r="C87" s="19" t="s">
        <v>37</v>
      </c>
      <c r="D87" s="20">
        <v>42433</v>
      </c>
      <c r="E87" s="19">
        <v>74.588999999999999</v>
      </c>
      <c r="F87" s="19" t="s">
        <v>109</v>
      </c>
      <c r="G87" s="19">
        <v>4.4400000000000004</v>
      </c>
      <c r="H87" s="19">
        <v>70.149000000000001</v>
      </c>
      <c r="I87">
        <v>4.5599999999999996</v>
      </c>
      <c r="J87">
        <v>6.7874999999999996</v>
      </c>
      <c r="K87">
        <v>67.801500000000004</v>
      </c>
      <c r="L87">
        <v>70.028999999999996</v>
      </c>
      <c r="M87">
        <v>1.9050000000000011</v>
      </c>
      <c r="N87">
        <v>60.3155</v>
      </c>
      <c r="O87">
        <v>67.935500000000005</v>
      </c>
      <c r="P87" t="s">
        <v>113</v>
      </c>
    </row>
    <row r="88" spans="1:16">
      <c r="A88" s="19" t="s">
        <v>25</v>
      </c>
      <c r="B88" s="19" t="s">
        <v>36</v>
      </c>
      <c r="C88" s="19" t="s">
        <v>37</v>
      </c>
      <c r="D88" s="20">
        <v>42465</v>
      </c>
      <c r="E88" s="19">
        <v>74.588999999999999</v>
      </c>
      <c r="F88" s="19" t="s">
        <v>109</v>
      </c>
      <c r="G88" s="19">
        <v>4.34</v>
      </c>
      <c r="H88" s="19">
        <v>70.248999999999995</v>
      </c>
      <c r="I88">
        <v>4.5599999999999996</v>
      </c>
      <c r="J88">
        <v>6.7874999999999996</v>
      </c>
      <c r="K88">
        <v>67.801500000000004</v>
      </c>
      <c r="L88">
        <v>70.028999999999996</v>
      </c>
      <c r="M88">
        <v>1.9050000000000011</v>
      </c>
      <c r="N88">
        <v>60.3155</v>
      </c>
      <c r="O88">
        <v>67.935500000000005</v>
      </c>
      <c r="P88" t="s">
        <v>113</v>
      </c>
    </row>
    <row r="89" spans="1:16">
      <c r="A89" s="19" t="s">
        <v>25</v>
      </c>
      <c r="B89" s="19" t="s">
        <v>36</v>
      </c>
      <c r="C89" s="19" t="s">
        <v>37</v>
      </c>
      <c r="D89" s="20">
        <v>42499</v>
      </c>
      <c r="E89" s="19">
        <v>74.588999999999999</v>
      </c>
      <c r="F89" s="19" t="s">
        <v>109</v>
      </c>
      <c r="G89" s="19">
        <v>4.5599999999999996</v>
      </c>
      <c r="H89" s="19">
        <v>70.028999999999996</v>
      </c>
      <c r="I89">
        <v>4.5599999999999996</v>
      </c>
      <c r="J89">
        <v>6.7874999999999996</v>
      </c>
      <c r="K89">
        <v>67.801500000000004</v>
      </c>
      <c r="L89">
        <v>70.028999999999996</v>
      </c>
      <c r="M89">
        <v>1.9050000000000011</v>
      </c>
      <c r="N89">
        <v>60.3155</v>
      </c>
      <c r="O89">
        <v>67.935500000000005</v>
      </c>
      <c r="P89" t="s">
        <v>113</v>
      </c>
    </row>
    <row r="90" spans="1:16">
      <c r="A90" s="19" t="s">
        <v>25</v>
      </c>
      <c r="B90" s="19" t="s">
        <v>36</v>
      </c>
      <c r="C90" s="19" t="s">
        <v>37</v>
      </c>
      <c r="D90" s="20">
        <v>42522</v>
      </c>
      <c r="E90" s="19">
        <v>74.588999999999999</v>
      </c>
      <c r="F90" s="19" t="s">
        <v>109</v>
      </c>
      <c r="G90" s="19">
        <v>4.49</v>
      </c>
      <c r="H90" s="19">
        <v>70.099000000000004</v>
      </c>
      <c r="I90">
        <v>4.5599999999999996</v>
      </c>
      <c r="J90">
        <v>6.7874999999999996</v>
      </c>
      <c r="K90">
        <v>67.801500000000004</v>
      </c>
      <c r="L90">
        <v>70.028999999999996</v>
      </c>
      <c r="M90">
        <v>1.9050000000000011</v>
      </c>
      <c r="N90">
        <v>60.3155</v>
      </c>
      <c r="O90">
        <v>67.935500000000005</v>
      </c>
      <c r="P90" t="s">
        <v>113</v>
      </c>
    </row>
    <row r="91" spans="1:16">
      <c r="A91" s="19" t="s">
        <v>25</v>
      </c>
      <c r="B91" s="19" t="s">
        <v>36</v>
      </c>
      <c r="C91" s="19" t="s">
        <v>37</v>
      </c>
      <c r="D91" s="20">
        <v>42556</v>
      </c>
      <c r="E91" s="19">
        <v>74.588999999999999</v>
      </c>
      <c r="F91" s="19" t="s">
        <v>109</v>
      </c>
      <c r="G91" s="19">
        <v>4.8499999999999996</v>
      </c>
      <c r="H91" s="19">
        <v>69.739000000000004</v>
      </c>
      <c r="I91">
        <v>4.5599999999999996</v>
      </c>
      <c r="J91">
        <v>6.7874999999999996</v>
      </c>
      <c r="K91">
        <v>67.801500000000004</v>
      </c>
      <c r="L91">
        <v>70.028999999999996</v>
      </c>
      <c r="M91">
        <v>1.9050000000000011</v>
      </c>
      <c r="N91">
        <v>60.3155</v>
      </c>
      <c r="O91">
        <v>67.935500000000005</v>
      </c>
      <c r="P91" t="s">
        <v>113</v>
      </c>
    </row>
    <row r="92" spans="1:16">
      <c r="A92" s="19" t="s">
        <v>25</v>
      </c>
      <c r="B92" s="19" t="s">
        <v>36</v>
      </c>
      <c r="C92" s="19" t="s">
        <v>37</v>
      </c>
      <c r="D92" s="20">
        <v>42584</v>
      </c>
      <c r="E92" s="19">
        <v>74.588999999999999</v>
      </c>
      <c r="F92" s="19" t="s">
        <v>109</v>
      </c>
      <c r="G92" s="19">
        <v>5.24</v>
      </c>
      <c r="H92" s="19">
        <v>69.349000000000004</v>
      </c>
      <c r="I92">
        <v>4.5599999999999996</v>
      </c>
      <c r="J92">
        <v>6.7874999999999996</v>
      </c>
      <c r="K92">
        <v>67.801500000000004</v>
      </c>
      <c r="L92">
        <v>70.028999999999996</v>
      </c>
      <c r="M92">
        <v>1.9050000000000011</v>
      </c>
      <c r="N92">
        <v>60.3155</v>
      </c>
      <c r="O92">
        <v>67.935500000000005</v>
      </c>
      <c r="P92" t="s">
        <v>113</v>
      </c>
    </row>
    <row r="93" spans="1:16">
      <c r="A93" s="19" t="s">
        <v>25</v>
      </c>
      <c r="B93" s="19" t="s">
        <v>36</v>
      </c>
      <c r="C93" s="19" t="s">
        <v>37</v>
      </c>
      <c r="D93" s="20">
        <v>42619</v>
      </c>
      <c r="E93" s="19">
        <v>74.588999999999999</v>
      </c>
      <c r="F93" s="19" t="s">
        <v>109</v>
      </c>
      <c r="G93" s="19">
        <v>5.45</v>
      </c>
      <c r="H93" s="19">
        <v>69.138999999999996</v>
      </c>
      <c r="I93">
        <v>4.5599999999999996</v>
      </c>
      <c r="J93">
        <v>6.7874999999999996</v>
      </c>
      <c r="K93">
        <v>67.801500000000004</v>
      </c>
      <c r="L93">
        <v>70.028999999999996</v>
      </c>
      <c r="M93">
        <v>1.9050000000000011</v>
      </c>
      <c r="N93">
        <v>60.3155</v>
      </c>
      <c r="O93">
        <v>67.935500000000005</v>
      </c>
      <c r="P93" t="s">
        <v>113</v>
      </c>
    </row>
    <row r="94" spans="1:16">
      <c r="A94" s="19" t="s">
        <v>25</v>
      </c>
      <c r="B94" s="19" t="s">
        <v>36</v>
      </c>
      <c r="C94" s="19" t="s">
        <v>37</v>
      </c>
      <c r="D94" s="20">
        <v>42647</v>
      </c>
      <c r="E94" s="19">
        <v>74.588999999999999</v>
      </c>
      <c r="F94" s="19" t="s">
        <v>109</v>
      </c>
      <c r="G94" s="19">
        <v>5.64</v>
      </c>
      <c r="H94" s="19">
        <v>68.948999999999998</v>
      </c>
      <c r="I94">
        <v>4.5599999999999996</v>
      </c>
      <c r="J94">
        <v>6.7874999999999996</v>
      </c>
      <c r="K94">
        <v>67.801500000000004</v>
      </c>
      <c r="L94">
        <v>70.028999999999996</v>
      </c>
      <c r="M94">
        <v>1.9050000000000011</v>
      </c>
      <c r="N94">
        <v>60.3155</v>
      </c>
      <c r="O94">
        <v>67.935500000000005</v>
      </c>
      <c r="P94" t="s">
        <v>113</v>
      </c>
    </row>
    <row r="95" spans="1:16">
      <c r="A95" s="19" t="s">
        <v>25</v>
      </c>
      <c r="B95" s="19" t="s">
        <v>36</v>
      </c>
      <c r="C95" s="19" t="s">
        <v>37</v>
      </c>
      <c r="D95" s="20">
        <v>42677</v>
      </c>
      <c r="E95" s="19">
        <v>74.588999999999999</v>
      </c>
      <c r="F95" s="19" t="s">
        <v>109</v>
      </c>
      <c r="G95" s="19">
        <v>5.75</v>
      </c>
      <c r="H95" s="19">
        <v>68.838999999999999</v>
      </c>
      <c r="I95">
        <v>4.5599999999999996</v>
      </c>
      <c r="J95">
        <v>6.7874999999999996</v>
      </c>
      <c r="K95">
        <v>67.801500000000004</v>
      </c>
      <c r="L95">
        <v>70.028999999999996</v>
      </c>
      <c r="M95">
        <v>1.9050000000000011</v>
      </c>
      <c r="N95">
        <v>60.3155</v>
      </c>
      <c r="O95">
        <v>67.935500000000005</v>
      </c>
      <c r="P95" t="s">
        <v>113</v>
      </c>
    </row>
    <row r="96" spans="1:16">
      <c r="A96" s="19" t="s">
        <v>25</v>
      </c>
      <c r="B96" s="19" t="s">
        <v>36</v>
      </c>
      <c r="C96" s="19" t="s">
        <v>37</v>
      </c>
      <c r="D96" s="20">
        <v>42710</v>
      </c>
      <c r="E96" s="19">
        <v>74.588999999999999</v>
      </c>
      <c r="F96" s="19" t="s">
        <v>109</v>
      </c>
      <c r="G96" s="19">
        <v>5.78</v>
      </c>
      <c r="H96" s="19">
        <v>68.808999999999997</v>
      </c>
      <c r="I96">
        <v>4.5599999999999996</v>
      </c>
      <c r="J96">
        <v>6.7874999999999996</v>
      </c>
      <c r="K96">
        <v>67.801500000000004</v>
      </c>
      <c r="L96">
        <v>70.028999999999996</v>
      </c>
      <c r="M96">
        <v>1.9050000000000011</v>
      </c>
      <c r="N96">
        <v>60.3155</v>
      </c>
      <c r="O96">
        <v>67.935500000000005</v>
      </c>
      <c r="P96" t="s">
        <v>113</v>
      </c>
    </row>
    <row r="97" spans="1:16">
      <c r="A97" s="19" t="s">
        <v>25</v>
      </c>
      <c r="B97" s="19" t="s">
        <v>36</v>
      </c>
      <c r="C97" s="19" t="s">
        <v>37</v>
      </c>
      <c r="D97" s="20">
        <v>42739</v>
      </c>
      <c r="E97" s="19">
        <v>74.588999999999999</v>
      </c>
      <c r="F97" s="19" t="s">
        <v>109</v>
      </c>
      <c r="G97" s="19">
        <v>5.79</v>
      </c>
      <c r="H97" s="19">
        <v>68.799000000000007</v>
      </c>
      <c r="I97">
        <v>4.5599999999999996</v>
      </c>
      <c r="J97">
        <v>6.7874999999999996</v>
      </c>
      <c r="K97">
        <v>67.801500000000004</v>
      </c>
      <c r="L97">
        <v>70.028999999999996</v>
      </c>
      <c r="M97">
        <v>1.9050000000000011</v>
      </c>
      <c r="N97">
        <v>60.3155</v>
      </c>
      <c r="O97">
        <v>67.935500000000005</v>
      </c>
      <c r="P97" t="s">
        <v>113</v>
      </c>
    </row>
    <row r="98" spans="1:16">
      <c r="A98" s="19" t="s">
        <v>25</v>
      </c>
      <c r="B98" s="19" t="s">
        <v>36</v>
      </c>
      <c r="C98" s="19" t="s">
        <v>37</v>
      </c>
      <c r="D98" s="20">
        <v>42767</v>
      </c>
      <c r="E98" s="19">
        <v>74.588999999999999</v>
      </c>
      <c r="F98" s="19" t="s">
        <v>109</v>
      </c>
      <c r="G98" s="19">
        <v>5.88</v>
      </c>
      <c r="H98" s="19">
        <v>68.709000000000003</v>
      </c>
      <c r="I98">
        <v>4.5599999999999996</v>
      </c>
      <c r="J98">
        <v>6.7874999999999996</v>
      </c>
      <c r="K98">
        <v>67.801500000000004</v>
      </c>
      <c r="L98">
        <v>70.028999999999996</v>
      </c>
      <c r="M98">
        <v>1.9050000000000011</v>
      </c>
      <c r="N98">
        <v>60.3155</v>
      </c>
      <c r="O98">
        <v>67.935500000000005</v>
      </c>
      <c r="P98" t="s">
        <v>113</v>
      </c>
    </row>
    <row r="99" spans="1:16">
      <c r="A99" s="19" t="s">
        <v>25</v>
      </c>
      <c r="B99" s="19" t="s">
        <v>36</v>
      </c>
      <c r="C99" s="19" t="s">
        <v>37</v>
      </c>
      <c r="D99" s="20">
        <v>42795</v>
      </c>
      <c r="E99" s="19">
        <v>74.588999999999999</v>
      </c>
      <c r="F99" s="19" t="s">
        <v>109</v>
      </c>
      <c r="G99" s="19">
        <v>5.8</v>
      </c>
      <c r="H99" s="19">
        <v>68.789000000000001</v>
      </c>
      <c r="I99">
        <v>4.5599999999999996</v>
      </c>
      <c r="J99">
        <v>6.7874999999999996</v>
      </c>
      <c r="K99">
        <v>67.801500000000004</v>
      </c>
      <c r="L99">
        <v>70.028999999999996</v>
      </c>
      <c r="M99">
        <v>1.9050000000000011</v>
      </c>
      <c r="N99">
        <v>60.3155</v>
      </c>
      <c r="O99">
        <v>67.935500000000005</v>
      </c>
      <c r="P99" t="s">
        <v>113</v>
      </c>
    </row>
    <row r="100" spans="1:16">
      <c r="A100" s="19" t="s">
        <v>25</v>
      </c>
      <c r="B100" s="19" t="s">
        <v>36</v>
      </c>
      <c r="C100" s="19" t="s">
        <v>37</v>
      </c>
      <c r="D100" s="20">
        <v>42829</v>
      </c>
      <c r="E100" s="19">
        <v>74.588999999999999</v>
      </c>
      <c r="F100" s="19" t="s">
        <v>109</v>
      </c>
      <c r="G100" s="19">
        <v>5.9</v>
      </c>
      <c r="H100" s="19">
        <v>68.688999999999993</v>
      </c>
      <c r="I100">
        <v>4.5599999999999996</v>
      </c>
      <c r="J100">
        <v>6.7874999999999996</v>
      </c>
      <c r="K100">
        <v>67.801500000000004</v>
      </c>
      <c r="L100">
        <v>70.028999999999996</v>
      </c>
      <c r="M100">
        <v>1.9050000000000011</v>
      </c>
      <c r="N100">
        <v>60.3155</v>
      </c>
      <c r="O100">
        <v>67.935500000000005</v>
      </c>
      <c r="P100" t="s">
        <v>113</v>
      </c>
    </row>
    <row r="101" spans="1:16">
      <c r="A101" s="19" t="s">
        <v>25</v>
      </c>
      <c r="B101" s="19" t="s">
        <v>36</v>
      </c>
      <c r="C101" s="19" t="s">
        <v>37</v>
      </c>
      <c r="D101" s="20">
        <v>42859</v>
      </c>
      <c r="E101" s="19">
        <v>74.588999999999999</v>
      </c>
      <c r="F101" s="19" t="s">
        <v>109</v>
      </c>
      <c r="G101" s="19">
        <v>5.93</v>
      </c>
      <c r="H101" s="19">
        <v>68.659000000000006</v>
      </c>
      <c r="I101">
        <v>4.5599999999999996</v>
      </c>
      <c r="J101">
        <v>6.7874999999999996</v>
      </c>
      <c r="K101">
        <v>67.801500000000004</v>
      </c>
      <c r="L101">
        <v>70.028999999999996</v>
      </c>
      <c r="M101">
        <v>1.9050000000000011</v>
      </c>
      <c r="N101">
        <v>60.3155</v>
      </c>
      <c r="O101">
        <v>67.935500000000005</v>
      </c>
      <c r="P101" t="s">
        <v>113</v>
      </c>
    </row>
    <row r="102" spans="1:16">
      <c r="A102" s="19" t="s">
        <v>25</v>
      </c>
      <c r="B102" s="19" t="s">
        <v>36</v>
      </c>
      <c r="C102" s="19" t="s">
        <v>37</v>
      </c>
      <c r="D102" s="20">
        <v>42887</v>
      </c>
      <c r="E102" s="19">
        <v>74.588999999999999</v>
      </c>
      <c r="F102" s="19" t="s">
        <v>109</v>
      </c>
      <c r="G102" s="19">
        <v>5.93</v>
      </c>
      <c r="H102" s="19">
        <v>68.659000000000006</v>
      </c>
      <c r="I102">
        <v>4.5599999999999996</v>
      </c>
      <c r="J102">
        <v>6.7874999999999996</v>
      </c>
      <c r="K102">
        <v>67.801500000000004</v>
      </c>
      <c r="L102">
        <v>70.028999999999996</v>
      </c>
      <c r="M102">
        <v>1.9050000000000011</v>
      </c>
      <c r="N102">
        <v>60.3155</v>
      </c>
      <c r="O102">
        <v>67.935500000000005</v>
      </c>
      <c r="P102" t="s">
        <v>113</v>
      </c>
    </row>
    <row r="103" spans="1:16">
      <c r="A103" s="19" t="s">
        <v>25</v>
      </c>
      <c r="B103" s="19" t="s">
        <v>36</v>
      </c>
      <c r="C103" s="19" t="s">
        <v>37</v>
      </c>
      <c r="D103" s="20">
        <v>42920</v>
      </c>
      <c r="E103" s="19">
        <v>74.588999999999999</v>
      </c>
      <c r="F103" s="19" t="s">
        <v>109</v>
      </c>
      <c r="G103" s="19">
        <v>6.28</v>
      </c>
      <c r="H103" s="19">
        <v>68.308999999999997</v>
      </c>
      <c r="I103">
        <v>4.5599999999999996</v>
      </c>
      <c r="J103">
        <v>6.7874999999999996</v>
      </c>
      <c r="K103">
        <v>67.801500000000004</v>
      </c>
      <c r="L103">
        <v>70.028999999999996</v>
      </c>
      <c r="M103">
        <v>1.9050000000000011</v>
      </c>
      <c r="N103">
        <v>60.3155</v>
      </c>
      <c r="O103">
        <v>67.935500000000005</v>
      </c>
      <c r="P103" t="s">
        <v>113</v>
      </c>
    </row>
    <row r="104" spans="1:16">
      <c r="A104" s="19" t="s">
        <v>25</v>
      </c>
      <c r="B104" s="19" t="s">
        <v>36</v>
      </c>
      <c r="C104" s="19" t="s">
        <v>37</v>
      </c>
      <c r="D104" s="20">
        <v>42948</v>
      </c>
      <c r="E104" s="19">
        <v>74.588999999999999</v>
      </c>
      <c r="F104" s="19" t="s">
        <v>109</v>
      </c>
      <c r="G104" s="19">
        <v>6.58</v>
      </c>
      <c r="H104" s="19">
        <v>68.009</v>
      </c>
      <c r="I104">
        <v>4.5599999999999996</v>
      </c>
      <c r="J104">
        <v>6.7874999999999996</v>
      </c>
      <c r="K104">
        <v>67.801500000000004</v>
      </c>
      <c r="L104">
        <v>70.028999999999996</v>
      </c>
      <c r="M104">
        <v>1.9050000000000011</v>
      </c>
      <c r="N104">
        <v>60.3155</v>
      </c>
      <c r="O104">
        <v>67.935500000000005</v>
      </c>
      <c r="P104" t="s">
        <v>113</v>
      </c>
    </row>
    <row r="105" spans="1:16">
      <c r="A105" s="19" t="s">
        <v>25</v>
      </c>
      <c r="B105" s="19" t="s">
        <v>36</v>
      </c>
      <c r="C105" s="19" t="s">
        <v>37</v>
      </c>
      <c r="D105" s="20">
        <v>42984</v>
      </c>
      <c r="E105" s="19">
        <v>74.588999999999999</v>
      </c>
      <c r="F105" s="19" t="s">
        <v>109</v>
      </c>
      <c r="G105" s="19">
        <v>6.75</v>
      </c>
      <c r="H105" s="19">
        <v>67.838999999999999</v>
      </c>
      <c r="I105">
        <v>4.5599999999999996</v>
      </c>
      <c r="J105">
        <v>6.7874999999999996</v>
      </c>
      <c r="K105">
        <v>67.801500000000004</v>
      </c>
      <c r="L105">
        <v>70.028999999999996</v>
      </c>
      <c r="M105">
        <v>1.9050000000000011</v>
      </c>
      <c r="N105">
        <v>60.3155</v>
      </c>
      <c r="O105">
        <v>67.935500000000005</v>
      </c>
      <c r="P105" t="s">
        <v>113</v>
      </c>
    </row>
    <row r="106" spans="1:16">
      <c r="A106" s="19" t="s">
        <v>25</v>
      </c>
      <c r="B106" s="19" t="s">
        <v>36</v>
      </c>
      <c r="C106" s="19" t="s">
        <v>37</v>
      </c>
      <c r="D106" s="20">
        <v>43011</v>
      </c>
      <c r="E106" s="19">
        <v>74.588999999999999</v>
      </c>
      <c r="F106" s="19" t="s">
        <v>109</v>
      </c>
      <c r="G106" s="19">
        <v>6.89</v>
      </c>
      <c r="H106" s="19">
        <v>67.698999999999998</v>
      </c>
      <c r="I106">
        <v>4.5599999999999996</v>
      </c>
      <c r="J106">
        <v>6.7874999999999996</v>
      </c>
      <c r="K106">
        <v>67.801500000000004</v>
      </c>
      <c r="L106">
        <v>70.028999999999996</v>
      </c>
      <c r="M106">
        <v>1.9050000000000011</v>
      </c>
      <c r="N106">
        <v>60.3155</v>
      </c>
      <c r="O106">
        <v>67.935500000000005</v>
      </c>
      <c r="P106" t="s">
        <v>113</v>
      </c>
    </row>
    <row r="107" spans="1:16">
      <c r="A107" s="19" t="s">
        <v>25</v>
      </c>
      <c r="B107" s="19" t="s">
        <v>36</v>
      </c>
      <c r="C107" s="19" t="s">
        <v>37</v>
      </c>
      <c r="D107" s="20">
        <v>43047</v>
      </c>
      <c r="E107" s="19">
        <v>74.588999999999999</v>
      </c>
      <c r="F107" s="19" t="s">
        <v>109</v>
      </c>
      <c r="G107" s="19">
        <v>7.03</v>
      </c>
      <c r="H107" s="19">
        <v>67.558999999999997</v>
      </c>
      <c r="I107">
        <v>4.5599999999999996</v>
      </c>
      <c r="J107">
        <v>6.7874999999999996</v>
      </c>
      <c r="K107">
        <v>67.801500000000004</v>
      </c>
      <c r="L107">
        <v>70.028999999999996</v>
      </c>
      <c r="M107">
        <v>1.9050000000000011</v>
      </c>
      <c r="N107">
        <v>60.3155</v>
      </c>
      <c r="O107">
        <v>67.935500000000005</v>
      </c>
      <c r="P107" t="s">
        <v>113</v>
      </c>
    </row>
    <row r="108" spans="1:16">
      <c r="A108" s="19" t="s">
        <v>25</v>
      </c>
      <c r="B108" s="19" t="s">
        <v>36</v>
      </c>
      <c r="C108" s="19" t="s">
        <v>37</v>
      </c>
      <c r="D108" s="20">
        <v>43074</v>
      </c>
      <c r="E108" s="19">
        <v>74.588999999999999</v>
      </c>
      <c r="F108" s="19" t="s">
        <v>109</v>
      </c>
      <c r="G108" s="19">
        <v>6.95</v>
      </c>
      <c r="H108" s="19">
        <v>67.638999999999996</v>
      </c>
      <c r="I108">
        <v>4.5599999999999996</v>
      </c>
      <c r="J108">
        <v>6.7874999999999996</v>
      </c>
      <c r="K108">
        <v>67.801500000000004</v>
      </c>
      <c r="L108">
        <v>70.028999999999996</v>
      </c>
      <c r="M108">
        <v>1.9050000000000011</v>
      </c>
      <c r="N108">
        <v>60.3155</v>
      </c>
      <c r="O108">
        <v>67.935500000000005</v>
      </c>
      <c r="P108" t="s">
        <v>113</v>
      </c>
    </row>
    <row r="109" spans="1:16">
      <c r="A109" s="19" t="s">
        <v>25</v>
      </c>
      <c r="B109" s="19" t="s">
        <v>36</v>
      </c>
      <c r="C109" s="19" t="s">
        <v>37</v>
      </c>
      <c r="D109" s="20">
        <v>43109</v>
      </c>
      <c r="E109" s="19">
        <v>74.588999999999999</v>
      </c>
      <c r="F109" s="19" t="s">
        <v>109</v>
      </c>
      <c r="G109" s="19">
        <v>7.21</v>
      </c>
      <c r="H109" s="19">
        <v>67.379000000000005</v>
      </c>
      <c r="I109">
        <v>4.5599999999999996</v>
      </c>
      <c r="J109">
        <v>6.7874999999999996</v>
      </c>
      <c r="K109">
        <v>67.801500000000004</v>
      </c>
      <c r="L109">
        <v>70.028999999999996</v>
      </c>
      <c r="M109">
        <v>1.9050000000000011</v>
      </c>
      <c r="N109">
        <v>60.3155</v>
      </c>
      <c r="O109">
        <v>67.935500000000005</v>
      </c>
      <c r="P109" t="s">
        <v>113</v>
      </c>
    </row>
    <row r="110" spans="1:16">
      <c r="A110" s="19" t="s">
        <v>25</v>
      </c>
      <c r="B110" s="19" t="s">
        <v>36</v>
      </c>
      <c r="C110" s="19" t="s">
        <v>37</v>
      </c>
      <c r="D110" s="20">
        <v>43132</v>
      </c>
      <c r="E110" s="19">
        <v>74.588999999999999</v>
      </c>
      <c r="F110" s="19" t="s">
        <v>109</v>
      </c>
      <c r="G110" s="19">
        <v>6.93</v>
      </c>
      <c r="H110" s="19">
        <v>67.659000000000006</v>
      </c>
      <c r="I110">
        <v>4.5599999999999996</v>
      </c>
      <c r="J110">
        <v>6.7874999999999996</v>
      </c>
      <c r="K110">
        <v>67.801500000000004</v>
      </c>
      <c r="L110">
        <v>70.028999999999996</v>
      </c>
      <c r="M110">
        <v>1.9050000000000011</v>
      </c>
      <c r="N110">
        <v>60.3155</v>
      </c>
      <c r="O110">
        <v>67.935500000000005</v>
      </c>
      <c r="P110" t="s">
        <v>113</v>
      </c>
    </row>
    <row r="111" spans="1:16">
      <c r="A111" s="19" t="s">
        <v>25</v>
      </c>
      <c r="B111" s="19" t="s">
        <v>36</v>
      </c>
      <c r="C111" s="19" t="s">
        <v>37</v>
      </c>
      <c r="D111" s="20">
        <v>43160</v>
      </c>
      <c r="E111" s="19">
        <v>74.588999999999999</v>
      </c>
      <c r="F111" s="19" t="s">
        <v>109</v>
      </c>
      <c r="G111" s="19">
        <v>7.18</v>
      </c>
      <c r="H111" s="19">
        <v>67.409000000000006</v>
      </c>
      <c r="I111">
        <v>4.5599999999999996</v>
      </c>
      <c r="J111">
        <v>6.7874999999999996</v>
      </c>
      <c r="K111">
        <v>67.801500000000004</v>
      </c>
      <c r="L111">
        <v>70.028999999999996</v>
      </c>
      <c r="M111">
        <v>1.9050000000000011</v>
      </c>
      <c r="N111">
        <v>60.3155</v>
      </c>
      <c r="O111">
        <v>67.935500000000005</v>
      </c>
      <c r="P111" t="s">
        <v>113</v>
      </c>
    </row>
    <row r="112" spans="1:16">
      <c r="A112" s="19" t="s">
        <v>25</v>
      </c>
      <c r="B112" s="19" t="s">
        <v>36</v>
      </c>
      <c r="C112" s="19" t="s">
        <v>37</v>
      </c>
      <c r="D112" s="20">
        <v>43191</v>
      </c>
      <c r="E112" s="19">
        <v>74.588999999999999</v>
      </c>
      <c r="F112" s="19" t="s">
        <v>109</v>
      </c>
      <c r="G112" s="19">
        <v>7.02</v>
      </c>
      <c r="H112" s="19">
        <v>67.569000000000003</v>
      </c>
      <c r="I112">
        <v>4.5599999999999996</v>
      </c>
      <c r="J112">
        <v>6.7874999999999996</v>
      </c>
      <c r="K112">
        <v>67.801500000000004</v>
      </c>
      <c r="L112">
        <v>70.028999999999996</v>
      </c>
      <c r="M112">
        <v>1.9050000000000011</v>
      </c>
      <c r="N112">
        <v>60.3155</v>
      </c>
      <c r="O112">
        <v>67.935500000000005</v>
      </c>
      <c r="P112" t="s">
        <v>113</v>
      </c>
    </row>
    <row r="113" spans="1:16">
      <c r="A113" s="19" t="s">
        <v>25</v>
      </c>
      <c r="B113" s="19" t="s">
        <v>36</v>
      </c>
      <c r="C113" s="19" t="s">
        <v>37</v>
      </c>
      <c r="D113" s="20">
        <v>43223</v>
      </c>
      <c r="E113" s="19">
        <v>74.588999999999999</v>
      </c>
      <c r="F113" s="19" t="s">
        <v>109</v>
      </c>
      <c r="G113" s="19">
        <v>6.77</v>
      </c>
      <c r="H113" s="19">
        <v>67.819000000000003</v>
      </c>
      <c r="I113">
        <v>4.5599999999999996</v>
      </c>
      <c r="J113">
        <v>6.7874999999999996</v>
      </c>
      <c r="K113">
        <v>67.801500000000004</v>
      </c>
      <c r="L113">
        <v>70.028999999999996</v>
      </c>
      <c r="M113">
        <v>1.9050000000000011</v>
      </c>
      <c r="N113">
        <v>60.3155</v>
      </c>
      <c r="O113">
        <v>67.935500000000005</v>
      </c>
      <c r="P113" t="s">
        <v>113</v>
      </c>
    </row>
    <row r="114" spans="1:16">
      <c r="A114" s="19" t="s">
        <v>25</v>
      </c>
      <c r="B114" s="19" t="s">
        <v>36</v>
      </c>
      <c r="C114" s="19" t="s">
        <v>37</v>
      </c>
      <c r="D114" s="20">
        <v>43252</v>
      </c>
      <c r="E114" s="19">
        <v>74.588999999999999</v>
      </c>
      <c r="F114" s="19" t="s">
        <v>109</v>
      </c>
      <c r="G114" s="19">
        <v>6.59</v>
      </c>
      <c r="H114" s="19">
        <v>67.998999999999995</v>
      </c>
      <c r="I114">
        <v>4.5599999999999996</v>
      </c>
      <c r="J114">
        <v>6.7874999999999996</v>
      </c>
      <c r="K114">
        <v>67.801500000000004</v>
      </c>
      <c r="L114">
        <v>70.028999999999996</v>
      </c>
      <c r="M114">
        <v>1.9050000000000011</v>
      </c>
      <c r="N114">
        <v>60.3155</v>
      </c>
      <c r="O114">
        <v>67.935500000000005</v>
      </c>
      <c r="P114" t="s">
        <v>113</v>
      </c>
    </row>
    <row r="115" spans="1:16">
      <c r="A115" s="19" t="s">
        <v>25</v>
      </c>
      <c r="B115" s="19" t="s">
        <v>36</v>
      </c>
      <c r="C115" s="19" t="s">
        <v>37</v>
      </c>
      <c r="D115" s="20">
        <v>43286</v>
      </c>
      <c r="E115" s="19">
        <v>74.588999999999999</v>
      </c>
      <c r="F115" s="19" t="s">
        <v>109</v>
      </c>
      <c r="G115" s="19">
        <v>6.75</v>
      </c>
      <c r="H115" s="19">
        <v>67.838999999999999</v>
      </c>
      <c r="I115">
        <v>4.5599999999999996</v>
      </c>
      <c r="J115">
        <v>6.7874999999999996</v>
      </c>
      <c r="K115">
        <v>67.801500000000004</v>
      </c>
      <c r="L115">
        <v>70.028999999999996</v>
      </c>
      <c r="M115">
        <v>1.9050000000000011</v>
      </c>
      <c r="N115">
        <v>60.3155</v>
      </c>
      <c r="O115">
        <v>67.935500000000005</v>
      </c>
      <c r="P115" t="s">
        <v>113</v>
      </c>
    </row>
    <row r="116" spans="1:16">
      <c r="A116" s="19" t="s">
        <v>25</v>
      </c>
      <c r="B116" s="19" t="s">
        <v>36</v>
      </c>
      <c r="C116" s="19" t="s">
        <v>37</v>
      </c>
      <c r="D116" s="20">
        <v>43313</v>
      </c>
      <c r="E116" s="19">
        <v>74.588999999999999</v>
      </c>
      <c r="F116" s="19" t="s">
        <v>109</v>
      </c>
      <c r="G116" s="19">
        <v>6.62</v>
      </c>
      <c r="H116" s="19">
        <v>67.968999999999994</v>
      </c>
      <c r="I116">
        <v>4.5599999999999996</v>
      </c>
      <c r="J116">
        <v>6.7874999999999996</v>
      </c>
      <c r="K116">
        <v>67.801500000000004</v>
      </c>
      <c r="L116">
        <v>70.028999999999996</v>
      </c>
      <c r="M116">
        <v>1.9050000000000011</v>
      </c>
      <c r="N116">
        <v>60.3155</v>
      </c>
      <c r="O116">
        <v>67.935500000000005</v>
      </c>
      <c r="P116" t="s">
        <v>113</v>
      </c>
    </row>
    <row r="117" spans="1:16">
      <c r="A117" s="19" t="s">
        <v>25</v>
      </c>
      <c r="B117" s="19" t="s">
        <v>36</v>
      </c>
      <c r="C117" s="19" t="s">
        <v>37</v>
      </c>
      <c r="D117" s="20">
        <v>43347</v>
      </c>
      <c r="E117" s="19">
        <v>74.588999999999999</v>
      </c>
      <c r="F117" s="19" t="s">
        <v>109</v>
      </c>
      <c r="G117" s="19">
        <v>6.72</v>
      </c>
      <c r="H117" s="19">
        <v>67.869</v>
      </c>
      <c r="I117">
        <v>4.5599999999999996</v>
      </c>
      <c r="J117">
        <v>6.7874999999999996</v>
      </c>
      <c r="K117">
        <v>67.801500000000004</v>
      </c>
      <c r="L117">
        <v>70.028999999999996</v>
      </c>
      <c r="M117">
        <v>1.9050000000000011</v>
      </c>
      <c r="N117">
        <v>60.3155</v>
      </c>
      <c r="O117">
        <v>67.935500000000005</v>
      </c>
      <c r="P117" t="s">
        <v>113</v>
      </c>
    </row>
    <row r="118" spans="1:16">
      <c r="A118" s="19" t="s">
        <v>25</v>
      </c>
      <c r="B118" s="19" t="s">
        <v>36</v>
      </c>
      <c r="C118" s="19" t="s">
        <v>37</v>
      </c>
      <c r="D118" s="20">
        <v>43377</v>
      </c>
      <c r="E118" s="19">
        <v>74.588999999999999</v>
      </c>
      <c r="F118" s="19" t="s">
        <v>109</v>
      </c>
      <c r="G118" s="19">
        <v>6.78</v>
      </c>
      <c r="H118" s="19">
        <v>67.808999999999997</v>
      </c>
      <c r="I118">
        <v>4.5599999999999996</v>
      </c>
      <c r="J118">
        <v>6.7874999999999996</v>
      </c>
      <c r="K118">
        <v>67.801500000000004</v>
      </c>
      <c r="L118">
        <v>70.028999999999996</v>
      </c>
      <c r="M118">
        <v>1.9050000000000011</v>
      </c>
      <c r="N118">
        <v>60.3155</v>
      </c>
      <c r="O118">
        <v>67.935500000000005</v>
      </c>
      <c r="P118" t="s">
        <v>113</v>
      </c>
    </row>
    <row r="119" spans="1:16">
      <c r="A119" s="19" t="s">
        <v>25</v>
      </c>
      <c r="B119" s="19" t="s">
        <v>36</v>
      </c>
      <c r="C119" s="19" t="s">
        <v>37</v>
      </c>
      <c r="D119" s="20">
        <v>43405</v>
      </c>
      <c r="E119" s="19">
        <v>74.588999999999999</v>
      </c>
      <c r="F119" s="19" t="s">
        <v>109</v>
      </c>
      <c r="G119" s="19">
        <v>6.87</v>
      </c>
      <c r="H119" s="19">
        <v>67.718999999999994</v>
      </c>
      <c r="I119">
        <v>4.5599999999999996</v>
      </c>
      <c r="J119">
        <v>6.7874999999999996</v>
      </c>
      <c r="K119">
        <v>67.801500000000004</v>
      </c>
      <c r="L119">
        <v>70.028999999999996</v>
      </c>
      <c r="M119">
        <v>1.9050000000000011</v>
      </c>
      <c r="N119">
        <v>60.3155</v>
      </c>
      <c r="O119">
        <v>67.935500000000005</v>
      </c>
      <c r="P119" t="s">
        <v>113</v>
      </c>
    </row>
    <row r="120" spans="1:16">
      <c r="A120" s="19" t="s">
        <v>25</v>
      </c>
      <c r="B120" s="19" t="s">
        <v>36</v>
      </c>
      <c r="C120" s="19" t="s">
        <v>37</v>
      </c>
      <c r="D120" s="20">
        <v>43438</v>
      </c>
      <c r="E120" s="19">
        <v>74.588999999999999</v>
      </c>
      <c r="F120" s="19" t="s">
        <v>109</v>
      </c>
      <c r="G120" s="19">
        <v>6.77</v>
      </c>
      <c r="H120" s="19">
        <v>67.819000000000003</v>
      </c>
      <c r="I120">
        <v>4.5599999999999996</v>
      </c>
      <c r="J120">
        <v>6.7874999999999996</v>
      </c>
      <c r="K120">
        <v>67.801500000000004</v>
      </c>
      <c r="L120">
        <v>70.028999999999996</v>
      </c>
      <c r="M120">
        <v>1.9050000000000011</v>
      </c>
      <c r="N120">
        <v>60.3155</v>
      </c>
      <c r="O120">
        <v>67.935500000000005</v>
      </c>
      <c r="P120" t="s">
        <v>113</v>
      </c>
    </row>
    <row r="121" spans="1:16">
      <c r="A121" s="19" t="s">
        <v>25</v>
      </c>
      <c r="B121" s="19" t="s">
        <v>36</v>
      </c>
      <c r="C121" s="19" t="s">
        <v>37</v>
      </c>
      <c r="D121" s="20">
        <v>43467</v>
      </c>
      <c r="E121" s="19">
        <v>74.588999999999999</v>
      </c>
      <c r="F121" s="19" t="s">
        <v>109</v>
      </c>
      <c r="G121" s="19">
        <v>6.78</v>
      </c>
      <c r="H121" s="19">
        <v>67.808999999999997</v>
      </c>
      <c r="I121">
        <v>4.5599999999999996</v>
      </c>
      <c r="J121">
        <v>6.7874999999999996</v>
      </c>
      <c r="K121">
        <v>67.801500000000004</v>
      </c>
      <c r="L121">
        <v>70.028999999999996</v>
      </c>
      <c r="M121">
        <v>1.9050000000000011</v>
      </c>
      <c r="N121">
        <v>60.3155</v>
      </c>
      <c r="O121">
        <v>67.935500000000005</v>
      </c>
      <c r="P121" t="s">
        <v>113</v>
      </c>
    </row>
    <row r="122" spans="1:16">
      <c r="A122" s="19" t="s">
        <v>25</v>
      </c>
      <c r="B122" s="19" t="s">
        <v>36</v>
      </c>
      <c r="C122" s="19" t="s">
        <v>37</v>
      </c>
      <c r="D122" s="20">
        <v>43497</v>
      </c>
      <c r="E122" s="19">
        <v>74.588999999999999</v>
      </c>
      <c r="F122" s="19" t="s">
        <v>109</v>
      </c>
      <c r="G122" s="19">
        <v>6.79</v>
      </c>
      <c r="H122" s="19">
        <v>67.799000000000007</v>
      </c>
      <c r="I122">
        <v>4.5599999999999996</v>
      </c>
      <c r="J122">
        <v>6.7874999999999996</v>
      </c>
      <c r="K122">
        <v>67.801500000000004</v>
      </c>
      <c r="L122">
        <v>70.028999999999996</v>
      </c>
      <c r="M122">
        <v>1.9050000000000011</v>
      </c>
      <c r="N122">
        <v>60.3155</v>
      </c>
      <c r="O122">
        <v>67.935500000000005</v>
      </c>
      <c r="P122" t="s">
        <v>113</v>
      </c>
    </row>
    <row r="123" spans="1:16">
      <c r="A123" s="19" t="s">
        <v>25</v>
      </c>
      <c r="B123" s="19" t="s">
        <v>36</v>
      </c>
      <c r="C123" s="19" t="s">
        <v>37</v>
      </c>
      <c r="D123" s="20">
        <v>43529</v>
      </c>
      <c r="E123" s="19">
        <v>74.588999999999999</v>
      </c>
      <c r="F123" s="19" t="s">
        <v>109</v>
      </c>
      <c r="G123" s="19">
        <v>6.63</v>
      </c>
      <c r="H123" s="19">
        <v>67.959000000000003</v>
      </c>
      <c r="I123">
        <v>4.5599999999999996</v>
      </c>
      <c r="J123">
        <v>6.7874999999999996</v>
      </c>
      <c r="K123">
        <v>67.801500000000004</v>
      </c>
      <c r="L123">
        <v>70.028999999999996</v>
      </c>
      <c r="M123">
        <v>1.9050000000000011</v>
      </c>
      <c r="N123">
        <v>60.3155</v>
      </c>
      <c r="O123">
        <v>67.935500000000005</v>
      </c>
      <c r="P123" t="s">
        <v>113</v>
      </c>
    </row>
    <row r="124" spans="1:16">
      <c r="A124" s="19" t="s">
        <v>25</v>
      </c>
      <c r="B124" s="19" t="s">
        <v>36</v>
      </c>
      <c r="C124" s="19" t="s">
        <v>37</v>
      </c>
      <c r="D124" s="20">
        <v>43557</v>
      </c>
      <c r="E124" s="19">
        <v>74.588999999999999</v>
      </c>
      <c r="F124" s="19" t="s">
        <v>109</v>
      </c>
      <c r="G124" s="19">
        <v>6.67</v>
      </c>
      <c r="H124" s="19">
        <v>67.918999999999997</v>
      </c>
      <c r="I124">
        <v>4.5599999999999996</v>
      </c>
      <c r="J124">
        <v>6.7874999999999996</v>
      </c>
      <c r="K124">
        <v>67.801500000000004</v>
      </c>
      <c r="L124">
        <v>70.028999999999996</v>
      </c>
      <c r="M124">
        <v>1.9050000000000011</v>
      </c>
      <c r="N124">
        <v>60.3155</v>
      </c>
      <c r="O124">
        <v>67.935500000000005</v>
      </c>
      <c r="P124" t="s">
        <v>113</v>
      </c>
    </row>
    <row r="125" spans="1:16">
      <c r="A125" s="19" t="s">
        <v>25</v>
      </c>
      <c r="B125" s="19" t="s">
        <v>36</v>
      </c>
      <c r="C125" s="19" t="s">
        <v>37</v>
      </c>
      <c r="D125" s="20">
        <v>43594</v>
      </c>
      <c r="E125" s="19">
        <v>74.588999999999999</v>
      </c>
      <c r="F125" s="19" t="s">
        <v>109</v>
      </c>
      <c r="G125" s="19">
        <v>6.71</v>
      </c>
      <c r="H125" s="19">
        <v>67.879000000000005</v>
      </c>
      <c r="I125">
        <v>4.5599999999999996</v>
      </c>
      <c r="J125">
        <v>6.7874999999999996</v>
      </c>
      <c r="K125">
        <v>67.801500000000004</v>
      </c>
      <c r="L125">
        <v>70.028999999999996</v>
      </c>
      <c r="M125">
        <v>1.9050000000000011</v>
      </c>
      <c r="N125">
        <v>60.3155</v>
      </c>
      <c r="O125">
        <v>67.935500000000005</v>
      </c>
      <c r="P125" t="s">
        <v>113</v>
      </c>
    </row>
    <row r="126" spans="1:16">
      <c r="A126" s="19" t="s">
        <v>25</v>
      </c>
      <c r="B126" s="19" t="s">
        <v>36</v>
      </c>
      <c r="C126" s="19" t="s">
        <v>37</v>
      </c>
      <c r="D126" s="20">
        <v>43620</v>
      </c>
      <c r="E126" s="19">
        <v>74.588999999999999</v>
      </c>
      <c r="F126" s="19" t="s">
        <v>109</v>
      </c>
      <c r="G126" s="19">
        <v>6.44</v>
      </c>
      <c r="H126" s="19">
        <v>68.149000000000001</v>
      </c>
      <c r="I126">
        <v>4.5599999999999996</v>
      </c>
      <c r="J126">
        <v>6.7874999999999996</v>
      </c>
      <c r="K126">
        <v>67.801500000000004</v>
      </c>
      <c r="L126">
        <v>70.028999999999996</v>
      </c>
      <c r="M126">
        <v>1.9050000000000011</v>
      </c>
      <c r="N126">
        <v>60.3155</v>
      </c>
      <c r="O126">
        <v>67.935500000000005</v>
      </c>
      <c r="P126" t="s">
        <v>113</v>
      </c>
    </row>
    <row r="127" spans="1:16">
      <c r="A127" s="19" t="s">
        <v>25</v>
      </c>
      <c r="B127" s="19" t="s">
        <v>36</v>
      </c>
      <c r="C127" s="19" t="s">
        <v>37</v>
      </c>
      <c r="D127" s="20">
        <v>43649</v>
      </c>
      <c r="E127" s="19">
        <v>74.588999999999999</v>
      </c>
      <c r="F127" s="19" t="s">
        <v>109</v>
      </c>
      <c r="G127" s="19">
        <v>6.84</v>
      </c>
      <c r="H127" s="19">
        <v>67.748999999999995</v>
      </c>
      <c r="I127">
        <v>4.5599999999999996</v>
      </c>
      <c r="J127">
        <v>6.7874999999999996</v>
      </c>
      <c r="K127">
        <v>67.801500000000004</v>
      </c>
      <c r="L127">
        <v>70.028999999999996</v>
      </c>
      <c r="M127">
        <v>1.9050000000000011</v>
      </c>
      <c r="N127">
        <v>60.3155</v>
      </c>
      <c r="O127">
        <v>67.935500000000005</v>
      </c>
      <c r="P127" t="s">
        <v>113</v>
      </c>
    </row>
    <row r="128" spans="1:16">
      <c r="A128" s="19" t="s">
        <v>25</v>
      </c>
      <c r="B128" s="19" t="s">
        <v>36</v>
      </c>
      <c r="C128" s="19" t="s">
        <v>37</v>
      </c>
      <c r="D128" s="20">
        <v>43699</v>
      </c>
      <c r="E128" s="19">
        <v>74.588999999999999</v>
      </c>
      <c r="F128" s="19" t="s">
        <v>109</v>
      </c>
      <c r="G128" s="19">
        <v>7.04</v>
      </c>
      <c r="H128" s="19">
        <v>67.549000000000007</v>
      </c>
      <c r="I128">
        <v>4.5599999999999996</v>
      </c>
      <c r="J128">
        <v>6.7874999999999996</v>
      </c>
      <c r="K128">
        <v>67.801500000000004</v>
      </c>
      <c r="L128">
        <v>70.028999999999996</v>
      </c>
      <c r="M128">
        <v>1.9050000000000011</v>
      </c>
      <c r="N128">
        <v>60.3155</v>
      </c>
      <c r="O128">
        <v>67.935500000000005</v>
      </c>
      <c r="P128" t="s">
        <v>113</v>
      </c>
    </row>
    <row r="129" spans="1:16">
      <c r="A129" s="19" t="s">
        <v>25</v>
      </c>
      <c r="B129" s="19" t="s">
        <v>36</v>
      </c>
      <c r="C129" s="19" t="s">
        <v>37</v>
      </c>
      <c r="D129" s="20">
        <v>43711</v>
      </c>
      <c r="E129" s="19">
        <v>74.588999999999999</v>
      </c>
      <c r="F129" s="19" t="s">
        <v>109</v>
      </c>
      <c r="G129" s="19">
        <v>7.1</v>
      </c>
      <c r="H129" s="19">
        <v>67.489000000000004</v>
      </c>
      <c r="I129">
        <v>4.5599999999999996</v>
      </c>
      <c r="J129">
        <v>6.7874999999999996</v>
      </c>
      <c r="K129">
        <v>67.801500000000004</v>
      </c>
      <c r="L129">
        <v>70.028999999999996</v>
      </c>
      <c r="M129">
        <v>1.9050000000000011</v>
      </c>
      <c r="N129">
        <v>60.3155</v>
      </c>
      <c r="O129">
        <v>67.935500000000005</v>
      </c>
      <c r="P129" t="s">
        <v>113</v>
      </c>
    </row>
    <row r="130" spans="1:16">
      <c r="A130" s="19" t="s">
        <v>25</v>
      </c>
      <c r="B130" s="19" t="s">
        <v>36</v>
      </c>
      <c r="C130" s="19" t="s">
        <v>37</v>
      </c>
      <c r="D130" s="20">
        <v>43741</v>
      </c>
      <c r="E130" s="19">
        <v>74.588999999999999</v>
      </c>
      <c r="F130" s="19" t="s">
        <v>109</v>
      </c>
      <c r="G130" s="19">
        <v>7.15</v>
      </c>
      <c r="H130" s="19">
        <v>67.438999999999993</v>
      </c>
      <c r="I130">
        <v>4.5599999999999996</v>
      </c>
      <c r="J130">
        <v>6.7874999999999996</v>
      </c>
      <c r="K130">
        <v>67.801500000000004</v>
      </c>
      <c r="L130">
        <v>70.028999999999996</v>
      </c>
      <c r="M130">
        <v>1.9050000000000011</v>
      </c>
      <c r="N130">
        <v>60.3155</v>
      </c>
      <c r="O130">
        <v>67.935500000000005</v>
      </c>
      <c r="P130" t="s">
        <v>113</v>
      </c>
    </row>
    <row r="131" spans="1:16">
      <c r="A131" s="19" t="s">
        <v>25</v>
      </c>
      <c r="B131" s="19" t="s">
        <v>36</v>
      </c>
      <c r="C131" s="19" t="s">
        <v>37</v>
      </c>
      <c r="D131" s="20">
        <v>43774</v>
      </c>
      <c r="E131" s="19">
        <v>74.588999999999999</v>
      </c>
      <c r="F131" s="19" t="s">
        <v>109</v>
      </c>
      <c r="G131" s="19">
        <v>6.94</v>
      </c>
      <c r="H131" s="19">
        <v>67.649000000000001</v>
      </c>
      <c r="I131">
        <v>4.5599999999999996</v>
      </c>
      <c r="J131">
        <v>6.7874999999999996</v>
      </c>
      <c r="K131">
        <v>67.801500000000004</v>
      </c>
      <c r="L131">
        <v>70.028999999999996</v>
      </c>
      <c r="M131">
        <v>1.9050000000000011</v>
      </c>
      <c r="N131">
        <v>60.3155</v>
      </c>
      <c r="O131">
        <v>67.935500000000005</v>
      </c>
      <c r="P131" t="s">
        <v>113</v>
      </c>
    </row>
    <row r="132" spans="1:16">
      <c r="A132" s="19" t="s">
        <v>25</v>
      </c>
      <c r="B132" s="19" t="s">
        <v>36</v>
      </c>
      <c r="C132" s="19" t="s">
        <v>37</v>
      </c>
      <c r="D132" s="20">
        <v>43803</v>
      </c>
      <c r="E132" s="19">
        <v>74.588999999999999</v>
      </c>
      <c r="F132" s="19" t="s">
        <v>109</v>
      </c>
      <c r="G132" s="19">
        <v>6.05</v>
      </c>
      <c r="H132" s="19">
        <v>68.539000000000001</v>
      </c>
      <c r="I132">
        <v>4.5599999999999996</v>
      </c>
      <c r="J132">
        <v>6.7874999999999996</v>
      </c>
      <c r="K132">
        <v>67.801500000000004</v>
      </c>
      <c r="L132">
        <v>70.028999999999996</v>
      </c>
      <c r="M132">
        <v>1.9050000000000011</v>
      </c>
      <c r="N132">
        <v>60.3155</v>
      </c>
      <c r="O132">
        <v>67.935500000000005</v>
      </c>
      <c r="P132" t="s">
        <v>113</v>
      </c>
    </row>
    <row r="133" spans="1:16">
      <c r="A133" s="19" t="s">
        <v>25</v>
      </c>
      <c r="B133" s="19" t="s">
        <v>39</v>
      </c>
      <c r="C133" s="19" t="s">
        <v>40</v>
      </c>
      <c r="D133" s="20">
        <v>39835</v>
      </c>
      <c r="E133" s="19">
        <v>107.259</v>
      </c>
      <c r="F133" s="19" t="s">
        <v>109</v>
      </c>
      <c r="G133" s="19">
        <v>2.4500000000000002</v>
      </c>
      <c r="H133" s="19">
        <v>104.809</v>
      </c>
      <c r="I133">
        <v>2.585</v>
      </c>
      <c r="J133">
        <v>4.5</v>
      </c>
      <c r="K133">
        <v>102.759</v>
      </c>
      <c r="L133">
        <v>104.67400000000001</v>
      </c>
      <c r="M133">
        <v>1.9150000000000063</v>
      </c>
      <c r="N133">
        <v>99.886499999999984</v>
      </c>
      <c r="O133">
        <v>107.54650000000001</v>
      </c>
      <c r="P133" t="s">
        <v>113</v>
      </c>
    </row>
    <row r="134" spans="1:16">
      <c r="A134" s="19" t="s">
        <v>25</v>
      </c>
      <c r="B134" s="19" t="s">
        <v>39</v>
      </c>
      <c r="C134" s="19" t="s">
        <v>40</v>
      </c>
      <c r="D134" s="20">
        <v>39861</v>
      </c>
      <c r="E134" s="19">
        <v>107.259</v>
      </c>
      <c r="F134" s="19" t="s">
        <v>109</v>
      </c>
      <c r="G134" s="19">
        <v>2.5299999999999998</v>
      </c>
      <c r="H134" s="19">
        <v>104.729</v>
      </c>
      <c r="I134">
        <v>2.585</v>
      </c>
      <c r="J134">
        <v>4.5</v>
      </c>
      <c r="K134">
        <v>102.759</v>
      </c>
      <c r="L134">
        <v>104.67400000000001</v>
      </c>
      <c r="M134">
        <v>1.9150000000000063</v>
      </c>
      <c r="N134">
        <v>99.886499999999984</v>
      </c>
      <c r="O134">
        <v>107.54650000000001</v>
      </c>
      <c r="P134" t="s">
        <v>113</v>
      </c>
    </row>
    <row r="135" spans="1:16">
      <c r="A135" s="19" t="s">
        <v>25</v>
      </c>
      <c r="B135" s="19" t="s">
        <v>39</v>
      </c>
      <c r="C135" s="19" t="s">
        <v>40</v>
      </c>
      <c r="D135" s="20">
        <v>39890</v>
      </c>
      <c r="E135" s="19">
        <v>107.259</v>
      </c>
      <c r="F135" s="19" t="s">
        <v>109</v>
      </c>
      <c r="G135" s="19">
        <v>2.68</v>
      </c>
      <c r="H135" s="19">
        <v>104.57899999999999</v>
      </c>
      <c r="I135">
        <v>2.585</v>
      </c>
      <c r="J135">
        <v>4.5</v>
      </c>
      <c r="K135">
        <v>102.759</v>
      </c>
      <c r="L135">
        <v>104.67400000000001</v>
      </c>
      <c r="M135">
        <v>1.9150000000000063</v>
      </c>
      <c r="N135">
        <v>99.886499999999984</v>
      </c>
      <c r="O135">
        <v>107.54650000000001</v>
      </c>
      <c r="P135" t="s">
        <v>113</v>
      </c>
    </row>
    <row r="136" spans="1:16">
      <c r="A136" s="19" t="s">
        <v>25</v>
      </c>
      <c r="B136" s="19" t="s">
        <v>39</v>
      </c>
      <c r="C136" s="19" t="s">
        <v>40</v>
      </c>
      <c r="D136" s="20">
        <v>39955</v>
      </c>
      <c r="E136" s="19">
        <v>107.259</v>
      </c>
      <c r="F136" s="19" t="s">
        <v>109</v>
      </c>
      <c r="G136" s="19">
        <v>3.15</v>
      </c>
      <c r="H136" s="19">
        <v>104.10899999999999</v>
      </c>
      <c r="I136">
        <v>2.585</v>
      </c>
      <c r="J136">
        <v>4.5</v>
      </c>
      <c r="K136">
        <v>102.759</v>
      </c>
      <c r="L136">
        <v>104.67400000000001</v>
      </c>
      <c r="M136">
        <v>1.9150000000000063</v>
      </c>
      <c r="N136">
        <v>99.886499999999984</v>
      </c>
      <c r="O136">
        <v>107.54650000000001</v>
      </c>
      <c r="P136" t="s">
        <v>113</v>
      </c>
    </row>
    <row r="137" spans="1:16">
      <c r="A137" s="19" t="s">
        <v>25</v>
      </c>
      <c r="B137" s="19" t="s">
        <v>39</v>
      </c>
      <c r="C137" s="19" t="s">
        <v>40</v>
      </c>
      <c r="D137" s="20">
        <v>39987</v>
      </c>
      <c r="E137" s="19">
        <v>107.259</v>
      </c>
      <c r="F137" s="19" t="s">
        <v>109</v>
      </c>
      <c r="G137" s="19">
        <v>2.78</v>
      </c>
      <c r="H137" s="19">
        <v>104.479</v>
      </c>
      <c r="I137">
        <v>2.585</v>
      </c>
      <c r="J137">
        <v>4.5</v>
      </c>
      <c r="K137">
        <v>102.759</v>
      </c>
      <c r="L137">
        <v>104.67400000000001</v>
      </c>
      <c r="M137">
        <v>1.9150000000000063</v>
      </c>
      <c r="N137">
        <v>99.886499999999984</v>
      </c>
      <c r="O137">
        <v>107.54650000000001</v>
      </c>
      <c r="P137" t="s">
        <v>113</v>
      </c>
    </row>
    <row r="138" spans="1:16">
      <c r="A138" s="19" t="s">
        <v>25</v>
      </c>
      <c r="B138" s="19" t="s">
        <v>39</v>
      </c>
      <c r="C138" s="19" t="s">
        <v>40</v>
      </c>
      <c r="D138" s="20">
        <v>40009</v>
      </c>
      <c r="E138" s="19">
        <v>107.259</v>
      </c>
      <c r="F138" s="19" t="s">
        <v>109</v>
      </c>
      <c r="G138" s="19">
        <v>3.63</v>
      </c>
      <c r="H138" s="19">
        <v>103.629</v>
      </c>
      <c r="I138">
        <v>2.585</v>
      </c>
      <c r="J138">
        <v>4.5</v>
      </c>
      <c r="K138">
        <v>102.759</v>
      </c>
      <c r="L138">
        <v>104.67400000000001</v>
      </c>
      <c r="M138">
        <v>1.9150000000000063</v>
      </c>
      <c r="N138">
        <v>99.886499999999984</v>
      </c>
      <c r="O138">
        <v>107.54650000000001</v>
      </c>
      <c r="P138" t="s">
        <v>113</v>
      </c>
    </row>
    <row r="139" spans="1:16">
      <c r="A139" s="19" t="s">
        <v>25</v>
      </c>
      <c r="B139" s="19" t="s">
        <v>39</v>
      </c>
      <c r="C139" s="19" t="s">
        <v>40</v>
      </c>
      <c r="D139" s="20">
        <v>40043</v>
      </c>
      <c r="E139" s="19">
        <v>107.259</v>
      </c>
      <c r="F139" s="19" t="s">
        <v>109</v>
      </c>
      <c r="G139" s="19">
        <v>5.28</v>
      </c>
      <c r="H139" s="19">
        <v>101.979</v>
      </c>
      <c r="I139">
        <v>2.585</v>
      </c>
      <c r="J139">
        <v>4.5</v>
      </c>
      <c r="K139">
        <v>102.759</v>
      </c>
      <c r="L139">
        <v>104.67400000000001</v>
      </c>
      <c r="M139">
        <v>1.9150000000000063</v>
      </c>
      <c r="N139">
        <v>99.886499999999984</v>
      </c>
      <c r="O139">
        <v>107.54650000000001</v>
      </c>
      <c r="P139" t="s">
        <v>113</v>
      </c>
    </row>
    <row r="140" spans="1:16">
      <c r="A140" s="19" t="s">
        <v>25</v>
      </c>
      <c r="B140" s="19" t="s">
        <v>39</v>
      </c>
      <c r="C140" s="19" t="s">
        <v>40</v>
      </c>
      <c r="D140" s="20">
        <v>40071</v>
      </c>
      <c r="E140" s="19">
        <v>107.259</v>
      </c>
      <c r="F140" s="19" t="s">
        <v>109</v>
      </c>
      <c r="G140" s="19">
        <v>5.55</v>
      </c>
      <c r="H140" s="19">
        <v>101.709</v>
      </c>
      <c r="I140">
        <v>2.585</v>
      </c>
      <c r="J140">
        <v>4.5</v>
      </c>
      <c r="K140">
        <v>102.759</v>
      </c>
      <c r="L140">
        <v>104.67400000000001</v>
      </c>
      <c r="M140">
        <v>1.9150000000000063</v>
      </c>
      <c r="N140">
        <v>99.886499999999984</v>
      </c>
      <c r="O140">
        <v>107.54650000000001</v>
      </c>
      <c r="P140" t="s">
        <v>113</v>
      </c>
    </row>
    <row r="141" spans="1:16">
      <c r="A141" s="19" t="s">
        <v>25</v>
      </c>
      <c r="B141" s="19" t="s">
        <v>39</v>
      </c>
      <c r="C141" s="19" t="s">
        <v>40</v>
      </c>
      <c r="D141" s="20">
        <v>40106</v>
      </c>
      <c r="E141" s="19">
        <v>107.259</v>
      </c>
      <c r="F141" s="19" t="s">
        <v>109</v>
      </c>
      <c r="G141" s="19">
        <v>5.45</v>
      </c>
      <c r="H141" s="19">
        <v>101.809</v>
      </c>
      <c r="I141">
        <v>2.585</v>
      </c>
      <c r="J141">
        <v>4.5</v>
      </c>
      <c r="K141">
        <v>102.759</v>
      </c>
      <c r="L141">
        <v>104.67400000000001</v>
      </c>
      <c r="M141">
        <v>1.9150000000000063</v>
      </c>
      <c r="N141">
        <v>99.886499999999984</v>
      </c>
      <c r="O141">
        <v>107.54650000000001</v>
      </c>
      <c r="P141" t="s">
        <v>113</v>
      </c>
    </row>
    <row r="142" spans="1:16">
      <c r="A142" s="19" t="s">
        <v>25</v>
      </c>
      <c r="B142" s="19" t="s">
        <v>39</v>
      </c>
      <c r="C142" s="19" t="s">
        <v>40</v>
      </c>
      <c r="D142" s="20">
        <v>40141</v>
      </c>
      <c r="E142" s="19">
        <v>107.259</v>
      </c>
      <c r="F142" s="19" t="s">
        <v>109</v>
      </c>
      <c r="G142" s="19">
        <v>2.85</v>
      </c>
      <c r="H142" s="19">
        <v>104.40900000000001</v>
      </c>
      <c r="I142">
        <v>2.585</v>
      </c>
      <c r="J142">
        <v>4.5</v>
      </c>
      <c r="K142">
        <v>102.759</v>
      </c>
      <c r="L142">
        <v>104.67400000000001</v>
      </c>
      <c r="M142">
        <v>1.9150000000000063</v>
      </c>
      <c r="N142">
        <v>99.886499999999984</v>
      </c>
      <c r="O142">
        <v>107.54650000000001</v>
      </c>
      <c r="P142" t="s">
        <v>113</v>
      </c>
    </row>
    <row r="143" spans="1:16">
      <c r="A143" s="19" t="s">
        <v>25</v>
      </c>
      <c r="B143" s="19" t="s">
        <v>39</v>
      </c>
      <c r="C143" s="19" t="s">
        <v>40</v>
      </c>
      <c r="D143" s="20">
        <v>40168</v>
      </c>
      <c r="E143" s="19">
        <v>107.259</v>
      </c>
      <c r="F143" s="19" t="s">
        <v>109</v>
      </c>
      <c r="G143" s="19">
        <v>5.35</v>
      </c>
      <c r="H143" s="19">
        <v>101.90900000000001</v>
      </c>
      <c r="I143">
        <v>2.585</v>
      </c>
      <c r="J143">
        <v>4.5</v>
      </c>
      <c r="K143">
        <v>102.759</v>
      </c>
      <c r="L143">
        <v>104.67400000000001</v>
      </c>
      <c r="M143">
        <v>1.9150000000000063</v>
      </c>
      <c r="N143">
        <v>99.886499999999984</v>
      </c>
      <c r="O143">
        <v>107.54650000000001</v>
      </c>
      <c r="P143" t="s">
        <v>113</v>
      </c>
    </row>
    <row r="144" spans="1:16">
      <c r="A144" s="19" t="s">
        <v>25</v>
      </c>
      <c r="B144" s="19" t="s">
        <v>39</v>
      </c>
      <c r="C144" s="19" t="s">
        <v>40</v>
      </c>
      <c r="D144" s="20">
        <v>40206</v>
      </c>
      <c r="E144" s="19">
        <v>107.259</v>
      </c>
      <c r="F144" s="19" t="s">
        <v>109</v>
      </c>
      <c r="G144" s="19">
        <v>2.4300000000000002</v>
      </c>
      <c r="H144" s="19">
        <v>104.82899999999999</v>
      </c>
      <c r="I144">
        <v>2.585</v>
      </c>
      <c r="J144">
        <v>4.5</v>
      </c>
      <c r="K144">
        <v>102.759</v>
      </c>
      <c r="L144">
        <v>104.67400000000001</v>
      </c>
      <c r="M144">
        <v>1.9150000000000063</v>
      </c>
      <c r="N144">
        <v>99.886499999999984</v>
      </c>
      <c r="O144">
        <v>107.54650000000001</v>
      </c>
      <c r="P144" t="s">
        <v>113</v>
      </c>
    </row>
    <row r="145" spans="1:16">
      <c r="A145" s="19" t="s">
        <v>25</v>
      </c>
      <c r="B145" s="19" t="s">
        <v>39</v>
      </c>
      <c r="C145" s="19" t="s">
        <v>40</v>
      </c>
      <c r="D145" s="20">
        <v>40234</v>
      </c>
      <c r="E145" s="19">
        <v>107.259</v>
      </c>
      <c r="F145" s="19" t="s">
        <v>109</v>
      </c>
      <c r="G145" s="19">
        <v>2.37</v>
      </c>
      <c r="H145" s="19">
        <v>104.889</v>
      </c>
      <c r="I145">
        <v>2.585</v>
      </c>
      <c r="J145">
        <v>4.5</v>
      </c>
      <c r="K145">
        <v>102.759</v>
      </c>
      <c r="L145">
        <v>104.67400000000001</v>
      </c>
      <c r="M145">
        <v>1.9150000000000063</v>
      </c>
      <c r="N145">
        <v>99.886499999999984</v>
      </c>
      <c r="O145">
        <v>107.54650000000001</v>
      </c>
      <c r="P145" t="s">
        <v>113</v>
      </c>
    </row>
    <row r="146" spans="1:16">
      <c r="A146" s="19" t="s">
        <v>25</v>
      </c>
      <c r="B146" s="19" t="s">
        <v>39</v>
      </c>
      <c r="C146" s="19" t="s">
        <v>40</v>
      </c>
      <c r="D146" s="20">
        <v>40280</v>
      </c>
      <c r="E146" s="19">
        <v>107.259</v>
      </c>
      <c r="F146" s="19" t="s">
        <v>109</v>
      </c>
      <c r="G146" s="19">
        <v>2.95</v>
      </c>
      <c r="H146" s="19">
        <v>104.309</v>
      </c>
      <c r="I146">
        <v>2.585</v>
      </c>
      <c r="J146">
        <v>4.5</v>
      </c>
      <c r="K146">
        <v>102.759</v>
      </c>
      <c r="L146">
        <v>104.67400000000001</v>
      </c>
      <c r="M146">
        <v>1.9150000000000063</v>
      </c>
      <c r="N146">
        <v>99.886499999999984</v>
      </c>
      <c r="O146">
        <v>107.54650000000001</v>
      </c>
      <c r="P146" t="s">
        <v>113</v>
      </c>
    </row>
    <row r="147" spans="1:16">
      <c r="A147" s="19" t="s">
        <v>25</v>
      </c>
      <c r="B147" s="19" t="s">
        <v>39</v>
      </c>
      <c r="C147" s="19" t="s">
        <v>40</v>
      </c>
      <c r="D147" s="20">
        <v>40322</v>
      </c>
      <c r="E147" s="19">
        <v>107.259</v>
      </c>
      <c r="F147" s="19" t="s">
        <v>109</v>
      </c>
      <c r="G147" s="19">
        <v>2.37</v>
      </c>
      <c r="H147" s="19">
        <v>104.889</v>
      </c>
      <c r="I147">
        <v>2.585</v>
      </c>
      <c r="J147">
        <v>4.5</v>
      </c>
      <c r="K147">
        <v>102.759</v>
      </c>
      <c r="L147">
        <v>104.67400000000001</v>
      </c>
      <c r="M147">
        <v>1.9150000000000063</v>
      </c>
      <c r="N147">
        <v>99.886499999999984</v>
      </c>
      <c r="O147">
        <v>107.54650000000001</v>
      </c>
      <c r="P147" t="s">
        <v>113</v>
      </c>
    </row>
    <row r="148" spans="1:16">
      <c r="A148" s="19" t="s">
        <v>25</v>
      </c>
      <c r="B148" s="19" t="s">
        <v>39</v>
      </c>
      <c r="C148" s="19" t="s">
        <v>40</v>
      </c>
      <c r="D148" s="20">
        <v>40351</v>
      </c>
      <c r="E148" s="19">
        <v>107.259</v>
      </c>
      <c r="F148" s="19" t="s">
        <v>109</v>
      </c>
      <c r="G148" s="19">
        <v>2.58</v>
      </c>
      <c r="H148" s="19">
        <v>104.679</v>
      </c>
      <c r="I148">
        <v>2.585</v>
      </c>
      <c r="J148">
        <v>4.5</v>
      </c>
      <c r="K148">
        <v>102.759</v>
      </c>
      <c r="L148">
        <v>104.67400000000001</v>
      </c>
      <c r="M148">
        <v>1.9150000000000063</v>
      </c>
      <c r="N148">
        <v>99.886499999999984</v>
      </c>
      <c r="O148">
        <v>107.54650000000001</v>
      </c>
      <c r="P148" t="s">
        <v>113</v>
      </c>
    </row>
    <row r="149" spans="1:16">
      <c r="A149" s="19" t="s">
        <v>25</v>
      </c>
      <c r="B149" s="19" t="s">
        <v>39</v>
      </c>
      <c r="C149" s="19" t="s">
        <v>40</v>
      </c>
      <c r="D149" s="20">
        <v>40374</v>
      </c>
      <c r="E149" s="19">
        <v>107.259</v>
      </c>
      <c r="F149" s="19" t="s">
        <v>109</v>
      </c>
      <c r="G149" s="19">
        <v>2.82</v>
      </c>
      <c r="H149" s="19">
        <v>104.43899999999999</v>
      </c>
      <c r="I149">
        <v>2.585</v>
      </c>
      <c r="J149">
        <v>4.5</v>
      </c>
      <c r="K149">
        <v>102.759</v>
      </c>
      <c r="L149">
        <v>104.67400000000001</v>
      </c>
      <c r="M149">
        <v>1.9150000000000063</v>
      </c>
      <c r="N149">
        <v>99.886499999999984</v>
      </c>
      <c r="O149">
        <v>107.54650000000001</v>
      </c>
      <c r="P149" t="s">
        <v>113</v>
      </c>
    </row>
    <row r="150" spans="1:16">
      <c r="A150" s="19" t="s">
        <v>25</v>
      </c>
      <c r="B150" s="19" t="s">
        <v>39</v>
      </c>
      <c r="C150" s="19" t="s">
        <v>40</v>
      </c>
      <c r="D150" s="20">
        <v>40396</v>
      </c>
      <c r="E150" s="19">
        <v>107.259</v>
      </c>
      <c r="F150" s="19" t="s">
        <v>109</v>
      </c>
      <c r="G150" s="19">
        <v>3.25</v>
      </c>
      <c r="H150" s="19">
        <v>104.009</v>
      </c>
      <c r="I150">
        <v>2.585</v>
      </c>
      <c r="J150">
        <v>4.5</v>
      </c>
      <c r="K150">
        <v>102.759</v>
      </c>
      <c r="L150">
        <v>104.67400000000001</v>
      </c>
      <c r="M150">
        <v>1.9150000000000063</v>
      </c>
      <c r="N150">
        <v>99.886499999999984</v>
      </c>
      <c r="O150">
        <v>107.54650000000001</v>
      </c>
      <c r="P150" t="s">
        <v>113</v>
      </c>
    </row>
    <row r="151" spans="1:16">
      <c r="A151" s="19" t="s">
        <v>25</v>
      </c>
      <c r="B151" s="19" t="s">
        <v>39</v>
      </c>
      <c r="C151" s="19" t="s">
        <v>40</v>
      </c>
      <c r="D151" s="20">
        <v>40438</v>
      </c>
      <c r="E151" s="19">
        <v>107.259</v>
      </c>
      <c r="F151" s="19" t="s">
        <v>109</v>
      </c>
      <c r="G151" s="19">
        <v>4.25</v>
      </c>
      <c r="H151" s="19">
        <v>103.009</v>
      </c>
      <c r="I151">
        <v>2.585</v>
      </c>
      <c r="J151">
        <v>4.5</v>
      </c>
      <c r="K151">
        <v>102.759</v>
      </c>
      <c r="L151">
        <v>104.67400000000001</v>
      </c>
      <c r="M151">
        <v>1.9150000000000063</v>
      </c>
      <c r="N151">
        <v>99.886499999999984</v>
      </c>
      <c r="O151">
        <v>107.54650000000001</v>
      </c>
      <c r="P151" t="s">
        <v>113</v>
      </c>
    </row>
    <row r="152" spans="1:16">
      <c r="A152" s="19" t="s">
        <v>25</v>
      </c>
      <c r="B152" s="19" t="s">
        <v>39</v>
      </c>
      <c r="C152" s="19" t="s">
        <v>40</v>
      </c>
      <c r="D152" s="20">
        <v>40463</v>
      </c>
      <c r="E152" s="19">
        <v>107.259</v>
      </c>
      <c r="F152" s="19" t="s">
        <v>109</v>
      </c>
      <c r="G152" s="19">
        <v>4.55</v>
      </c>
      <c r="H152" s="19">
        <v>102.709</v>
      </c>
      <c r="I152">
        <v>2.585</v>
      </c>
      <c r="J152">
        <v>4.5</v>
      </c>
      <c r="K152">
        <v>102.759</v>
      </c>
      <c r="L152">
        <v>104.67400000000001</v>
      </c>
      <c r="M152">
        <v>1.9150000000000063</v>
      </c>
      <c r="N152">
        <v>99.886499999999984</v>
      </c>
      <c r="O152">
        <v>107.54650000000001</v>
      </c>
      <c r="P152" t="s">
        <v>113</v>
      </c>
    </row>
    <row r="153" spans="1:16">
      <c r="A153" s="19" t="s">
        <v>25</v>
      </c>
      <c r="B153" s="19" t="s">
        <v>39</v>
      </c>
      <c r="C153" s="19" t="s">
        <v>40</v>
      </c>
      <c r="D153" s="20">
        <v>40491</v>
      </c>
      <c r="E153" s="19">
        <v>107.259</v>
      </c>
      <c r="F153" s="19" t="s">
        <v>109</v>
      </c>
      <c r="G153" s="19">
        <v>2.38</v>
      </c>
      <c r="H153" s="19">
        <v>104.879</v>
      </c>
      <c r="I153">
        <v>2.585</v>
      </c>
      <c r="J153">
        <v>4.5</v>
      </c>
      <c r="K153">
        <v>102.759</v>
      </c>
      <c r="L153">
        <v>104.67400000000001</v>
      </c>
      <c r="M153">
        <v>1.9150000000000063</v>
      </c>
      <c r="N153">
        <v>99.886499999999984</v>
      </c>
      <c r="O153">
        <v>107.54650000000001</v>
      </c>
      <c r="P153" t="s">
        <v>113</v>
      </c>
    </row>
    <row r="154" spans="1:16">
      <c r="A154" s="19" t="s">
        <v>25</v>
      </c>
      <c r="B154" s="19" t="s">
        <v>39</v>
      </c>
      <c r="C154" s="19" t="s">
        <v>40</v>
      </c>
      <c r="D154" s="20">
        <v>40539</v>
      </c>
      <c r="E154" s="19">
        <v>107.259</v>
      </c>
      <c r="F154" s="19" t="s">
        <v>109</v>
      </c>
      <c r="G154" s="19">
        <v>2.06</v>
      </c>
      <c r="H154" s="19">
        <v>105.199</v>
      </c>
      <c r="I154">
        <v>2.585</v>
      </c>
      <c r="J154">
        <v>4.5</v>
      </c>
      <c r="K154">
        <v>102.759</v>
      </c>
      <c r="L154">
        <v>104.67400000000001</v>
      </c>
      <c r="M154">
        <v>1.9150000000000063</v>
      </c>
      <c r="N154">
        <v>99.886499999999984</v>
      </c>
      <c r="O154">
        <v>107.54650000000001</v>
      </c>
      <c r="P154" t="s">
        <v>113</v>
      </c>
    </row>
    <row r="155" spans="1:16">
      <c r="A155" s="19" t="s">
        <v>25</v>
      </c>
      <c r="B155" s="19" t="s">
        <v>39</v>
      </c>
      <c r="C155" s="19" t="s">
        <v>40</v>
      </c>
      <c r="D155" s="20">
        <v>40555</v>
      </c>
      <c r="E155" s="19">
        <v>107.259</v>
      </c>
      <c r="F155" s="19" t="s">
        <v>109</v>
      </c>
      <c r="G155" s="19">
        <v>2.44</v>
      </c>
      <c r="H155" s="19">
        <v>104.819</v>
      </c>
      <c r="I155">
        <v>2.585</v>
      </c>
      <c r="J155">
        <v>4.5</v>
      </c>
      <c r="K155">
        <v>102.759</v>
      </c>
      <c r="L155">
        <v>104.67400000000001</v>
      </c>
      <c r="M155">
        <v>1.9050000000000011</v>
      </c>
      <c r="N155">
        <v>60.3155</v>
      </c>
      <c r="O155">
        <v>67.935500000000005</v>
      </c>
      <c r="P155" t="s">
        <v>113</v>
      </c>
    </row>
    <row r="156" spans="1:16">
      <c r="A156" s="19" t="s">
        <v>25</v>
      </c>
      <c r="B156" s="19" t="s">
        <v>39</v>
      </c>
      <c r="C156" s="19" t="s">
        <v>40</v>
      </c>
      <c r="D156" s="20">
        <v>40576</v>
      </c>
      <c r="E156" s="19">
        <v>107.259</v>
      </c>
      <c r="F156" s="19" t="s">
        <v>109</v>
      </c>
      <c r="G156" s="19">
        <v>2.67</v>
      </c>
      <c r="H156" s="19">
        <v>104.589</v>
      </c>
      <c r="I156">
        <v>2.585</v>
      </c>
      <c r="J156">
        <v>4.5</v>
      </c>
      <c r="K156">
        <v>102.759</v>
      </c>
      <c r="L156">
        <v>104.67400000000001</v>
      </c>
      <c r="M156">
        <v>1.9050000000000011</v>
      </c>
      <c r="N156">
        <v>60.3155</v>
      </c>
      <c r="O156">
        <v>67.935500000000005</v>
      </c>
      <c r="P156" t="s">
        <v>113</v>
      </c>
    </row>
    <row r="157" spans="1:16">
      <c r="A157" s="19" t="s">
        <v>25</v>
      </c>
      <c r="B157" s="19" t="s">
        <v>39</v>
      </c>
      <c r="C157" s="19" t="s">
        <v>40</v>
      </c>
      <c r="D157" s="20">
        <v>40613</v>
      </c>
      <c r="E157" s="19">
        <v>107.259</v>
      </c>
      <c r="F157" s="19" t="s">
        <v>109</v>
      </c>
      <c r="G157" s="19">
        <v>2.58</v>
      </c>
      <c r="H157" s="19">
        <v>104.679</v>
      </c>
      <c r="I157">
        <v>2.585</v>
      </c>
      <c r="J157">
        <v>4.5</v>
      </c>
      <c r="K157">
        <v>102.759</v>
      </c>
      <c r="L157">
        <v>104.67400000000001</v>
      </c>
      <c r="M157">
        <v>1.9050000000000011</v>
      </c>
      <c r="N157">
        <v>60.3155</v>
      </c>
      <c r="O157">
        <v>67.935500000000005</v>
      </c>
      <c r="P157" t="s">
        <v>113</v>
      </c>
    </row>
    <row r="158" spans="1:16">
      <c r="A158" s="19" t="s">
        <v>25</v>
      </c>
      <c r="B158" s="19" t="s">
        <v>39</v>
      </c>
      <c r="C158" s="19" t="s">
        <v>40</v>
      </c>
      <c r="D158" s="20">
        <v>40638</v>
      </c>
      <c r="E158" s="19">
        <v>107.259</v>
      </c>
      <c r="F158" s="19" t="s">
        <v>109</v>
      </c>
      <c r="G158" s="19">
        <v>2.5</v>
      </c>
      <c r="H158" s="19">
        <v>104.759</v>
      </c>
      <c r="I158">
        <v>2.585</v>
      </c>
      <c r="J158">
        <v>4.5</v>
      </c>
      <c r="K158">
        <v>102.759</v>
      </c>
      <c r="L158">
        <v>104.67400000000001</v>
      </c>
      <c r="M158">
        <v>1.9050000000000011</v>
      </c>
      <c r="N158">
        <v>60.3155</v>
      </c>
      <c r="O158">
        <v>67.935500000000005</v>
      </c>
      <c r="P158" t="s">
        <v>113</v>
      </c>
    </row>
    <row r="159" spans="1:16">
      <c r="A159" s="19" t="s">
        <v>25</v>
      </c>
      <c r="B159" s="19" t="s">
        <v>39</v>
      </c>
      <c r="C159" s="19" t="s">
        <v>40</v>
      </c>
      <c r="D159" s="20">
        <v>40687</v>
      </c>
      <c r="E159" s="19">
        <v>107.259</v>
      </c>
      <c r="F159" s="19" t="s">
        <v>109</v>
      </c>
      <c r="G159" s="19">
        <v>2.8</v>
      </c>
      <c r="H159" s="19">
        <v>104.459</v>
      </c>
      <c r="I159">
        <v>2.585</v>
      </c>
      <c r="J159">
        <v>4.5</v>
      </c>
      <c r="K159">
        <v>102.759</v>
      </c>
      <c r="L159">
        <v>104.67400000000001</v>
      </c>
      <c r="M159">
        <v>1.9050000000000011</v>
      </c>
      <c r="N159">
        <v>60.3155</v>
      </c>
      <c r="O159">
        <v>67.935500000000005</v>
      </c>
      <c r="P159" t="s">
        <v>113</v>
      </c>
    </row>
    <row r="160" spans="1:16">
      <c r="A160" s="19" t="s">
        <v>25</v>
      </c>
      <c r="B160" s="19" t="s">
        <v>39</v>
      </c>
      <c r="C160" s="19" t="s">
        <v>40</v>
      </c>
      <c r="D160" s="20">
        <v>40709</v>
      </c>
      <c r="E160" s="19">
        <v>107.259</v>
      </c>
      <c r="F160" s="19" t="s">
        <v>109</v>
      </c>
      <c r="G160" s="19">
        <v>2.29</v>
      </c>
      <c r="H160" s="19">
        <v>104.96899999999999</v>
      </c>
      <c r="I160">
        <v>2.585</v>
      </c>
      <c r="J160">
        <v>4.5</v>
      </c>
      <c r="K160">
        <v>102.759</v>
      </c>
      <c r="L160">
        <v>104.67400000000001</v>
      </c>
      <c r="M160">
        <v>1.9050000000000011</v>
      </c>
      <c r="N160">
        <v>60.3155</v>
      </c>
      <c r="O160">
        <v>67.935500000000005</v>
      </c>
      <c r="P160" t="s">
        <v>113</v>
      </c>
    </row>
    <row r="161" spans="1:16">
      <c r="A161" s="19" t="s">
        <v>25</v>
      </c>
      <c r="B161" s="19" t="s">
        <v>39</v>
      </c>
      <c r="C161" s="19" t="s">
        <v>40</v>
      </c>
      <c r="D161" s="20">
        <v>40735</v>
      </c>
      <c r="E161" s="19">
        <v>107.259</v>
      </c>
      <c r="F161" s="19" t="s">
        <v>109</v>
      </c>
      <c r="G161" s="19">
        <v>2.83</v>
      </c>
      <c r="H161" s="19">
        <v>104.429</v>
      </c>
      <c r="I161">
        <v>2.585</v>
      </c>
      <c r="J161">
        <v>4.5</v>
      </c>
      <c r="K161">
        <v>102.759</v>
      </c>
      <c r="L161">
        <v>104.67400000000001</v>
      </c>
      <c r="M161">
        <v>1.9050000000000011</v>
      </c>
      <c r="N161">
        <v>60.3155</v>
      </c>
      <c r="O161">
        <v>67.935500000000005</v>
      </c>
      <c r="P161" t="s">
        <v>113</v>
      </c>
    </row>
    <row r="162" spans="1:16">
      <c r="A162" s="19" t="s">
        <v>25</v>
      </c>
      <c r="B162" s="19" t="s">
        <v>39</v>
      </c>
      <c r="C162" s="19" t="s">
        <v>40</v>
      </c>
      <c r="D162" s="20">
        <v>40757</v>
      </c>
      <c r="E162" s="19">
        <v>107.259</v>
      </c>
      <c r="F162" s="19" t="s">
        <v>109</v>
      </c>
      <c r="G162" s="19">
        <v>3.08</v>
      </c>
      <c r="H162" s="19">
        <v>104.179</v>
      </c>
      <c r="I162">
        <v>2.585</v>
      </c>
      <c r="J162">
        <v>4.5</v>
      </c>
      <c r="K162">
        <v>102.759</v>
      </c>
      <c r="L162">
        <v>104.67400000000001</v>
      </c>
      <c r="M162">
        <v>1.9050000000000011</v>
      </c>
      <c r="N162">
        <v>60.3155</v>
      </c>
      <c r="O162">
        <v>67.935500000000005</v>
      </c>
      <c r="P162" t="s">
        <v>113</v>
      </c>
    </row>
    <row r="163" spans="1:16">
      <c r="A163" s="19" t="s">
        <v>25</v>
      </c>
      <c r="B163" s="19" t="s">
        <v>39</v>
      </c>
      <c r="C163" s="19" t="s">
        <v>40</v>
      </c>
      <c r="D163" s="20">
        <v>40802</v>
      </c>
      <c r="E163" s="19">
        <v>107.259</v>
      </c>
      <c r="F163" s="19" t="s">
        <v>109</v>
      </c>
      <c r="G163" s="19">
        <v>4.92</v>
      </c>
      <c r="H163" s="19">
        <v>102.339</v>
      </c>
      <c r="I163">
        <v>2.585</v>
      </c>
      <c r="J163">
        <v>4.5</v>
      </c>
      <c r="K163">
        <v>102.759</v>
      </c>
      <c r="L163">
        <v>104.67400000000001</v>
      </c>
      <c r="M163">
        <v>1.9050000000000011</v>
      </c>
      <c r="N163">
        <v>60.3155</v>
      </c>
      <c r="O163">
        <v>67.935500000000005</v>
      </c>
      <c r="P163" t="s">
        <v>113</v>
      </c>
    </row>
    <row r="164" spans="1:16">
      <c r="A164" s="19" t="s">
        <v>25</v>
      </c>
      <c r="B164" s="19" t="s">
        <v>39</v>
      </c>
      <c r="C164" s="19" t="s">
        <v>40</v>
      </c>
      <c r="D164" s="20">
        <v>40828</v>
      </c>
      <c r="E164" s="19">
        <v>107.259</v>
      </c>
      <c r="F164" s="19" t="s">
        <v>109</v>
      </c>
      <c r="G164" s="19">
        <v>5.53</v>
      </c>
      <c r="H164" s="19">
        <v>101.729</v>
      </c>
      <c r="I164">
        <v>2.585</v>
      </c>
      <c r="J164">
        <v>4.5</v>
      </c>
      <c r="K164">
        <v>102.759</v>
      </c>
      <c r="L164">
        <v>104.67400000000001</v>
      </c>
      <c r="M164">
        <v>1.9050000000000011</v>
      </c>
      <c r="N164">
        <v>60.3155</v>
      </c>
      <c r="O164">
        <v>67.935500000000005</v>
      </c>
      <c r="P164" t="s">
        <v>113</v>
      </c>
    </row>
    <row r="165" spans="1:16">
      <c r="A165" s="19" t="s">
        <v>25</v>
      </c>
      <c r="B165" s="19" t="s">
        <v>39</v>
      </c>
      <c r="C165" s="19" t="s">
        <v>40</v>
      </c>
      <c r="D165" s="20">
        <v>40871</v>
      </c>
      <c r="E165" s="19">
        <v>107.259</v>
      </c>
      <c r="F165" s="19" t="s">
        <v>109</v>
      </c>
      <c r="G165" s="19">
        <v>4.04</v>
      </c>
      <c r="H165" s="19">
        <v>103.21899999999999</v>
      </c>
      <c r="I165">
        <v>2.585</v>
      </c>
      <c r="J165">
        <v>4.5</v>
      </c>
      <c r="K165">
        <v>102.759</v>
      </c>
      <c r="L165">
        <v>104.67400000000001</v>
      </c>
      <c r="M165">
        <v>1.9050000000000011</v>
      </c>
      <c r="N165">
        <v>60.3155</v>
      </c>
      <c r="O165">
        <v>67.935500000000005</v>
      </c>
      <c r="P165" t="s">
        <v>113</v>
      </c>
    </row>
    <row r="166" spans="1:16">
      <c r="A166" s="19" t="s">
        <v>25</v>
      </c>
      <c r="B166" s="19" t="s">
        <v>39</v>
      </c>
      <c r="C166" s="19" t="s">
        <v>40</v>
      </c>
      <c r="D166" s="20">
        <v>40893</v>
      </c>
      <c r="E166" s="19">
        <v>107.259</v>
      </c>
      <c r="F166" s="19" t="s">
        <v>109</v>
      </c>
      <c r="G166" s="19">
        <v>2.8</v>
      </c>
      <c r="H166" s="19">
        <v>104.459</v>
      </c>
      <c r="I166">
        <v>2.585</v>
      </c>
      <c r="J166">
        <v>4.5</v>
      </c>
      <c r="K166">
        <v>102.759</v>
      </c>
      <c r="L166">
        <v>104.67400000000001</v>
      </c>
      <c r="M166">
        <v>1.9050000000000011</v>
      </c>
      <c r="N166">
        <v>60.3155</v>
      </c>
      <c r="O166">
        <v>67.935500000000005</v>
      </c>
      <c r="P166" t="s">
        <v>113</v>
      </c>
    </row>
    <row r="167" spans="1:16">
      <c r="A167" s="19" t="s">
        <v>25</v>
      </c>
      <c r="B167" s="19" t="s">
        <v>39</v>
      </c>
      <c r="C167" s="19" t="s">
        <v>40</v>
      </c>
      <c r="D167" s="20">
        <v>40920</v>
      </c>
      <c r="E167" s="19">
        <v>107.259</v>
      </c>
      <c r="F167" s="19" t="s">
        <v>109</v>
      </c>
      <c r="G167" s="19">
        <v>3.28</v>
      </c>
      <c r="H167" s="19">
        <v>103.979</v>
      </c>
      <c r="I167">
        <v>2.585</v>
      </c>
      <c r="J167">
        <v>4.5</v>
      </c>
      <c r="K167">
        <v>102.759</v>
      </c>
      <c r="L167">
        <v>104.67400000000001</v>
      </c>
      <c r="M167">
        <v>1.9050000000000011</v>
      </c>
      <c r="N167">
        <v>60.3155</v>
      </c>
      <c r="O167">
        <v>67.935500000000005</v>
      </c>
      <c r="P167" t="s">
        <v>113</v>
      </c>
    </row>
    <row r="168" spans="1:16">
      <c r="A168" s="19" t="s">
        <v>25</v>
      </c>
      <c r="B168" s="19" t="s">
        <v>39</v>
      </c>
      <c r="C168" s="19" t="s">
        <v>40</v>
      </c>
      <c r="D168" s="20">
        <v>40968</v>
      </c>
      <c r="E168" s="19">
        <v>107.259</v>
      </c>
      <c r="F168" s="19" t="s">
        <v>109</v>
      </c>
      <c r="G168" s="19">
        <v>2.72</v>
      </c>
      <c r="H168" s="19">
        <v>104.539</v>
      </c>
      <c r="I168">
        <v>2.585</v>
      </c>
      <c r="J168">
        <v>4.5</v>
      </c>
      <c r="K168">
        <v>102.759</v>
      </c>
      <c r="L168">
        <v>104.67400000000001</v>
      </c>
      <c r="M168">
        <v>1.9050000000000011</v>
      </c>
      <c r="N168">
        <v>60.3155</v>
      </c>
      <c r="O168">
        <v>67.935500000000005</v>
      </c>
      <c r="P168" t="s">
        <v>113</v>
      </c>
    </row>
    <row r="169" spans="1:16">
      <c r="A169" s="19" t="s">
        <v>25</v>
      </c>
      <c r="B169" s="19" t="s">
        <v>39</v>
      </c>
      <c r="C169" s="19" t="s">
        <v>40</v>
      </c>
      <c r="D169" s="20">
        <v>40984</v>
      </c>
      <c r="E169" s="19">
        <v>107.259</v>
      </c>
      <c r="F169" s="19" t="s">
        <v>109</v>
      </c>
      <c r="G169" s="19">
        <v>2.67</v>
      </c>
      <c r="H169" s="19">
        <v>104.589</v>
      </c>
      <c r="I169">
        <v>2.585</v>
      </c>
      <c r="J169">
        <v>4.5</v>
      </c>
      <c r="K169">
        <v>102.759</v>
      </c>
      <c r="L169">
        <v>104.67400000000001</v>
      </c>
      <c r="M169">
        <v>1.9050000000000011</v>
      </c>
      <c r="N169">
        <v>60.3155</v>
      </c>
      <c r="O169">
        <v>67.935500000000005</v>
      </c>
      <c r="P169" t="s">
        <v>113</v>
      </c>
    </row>
    <row r="170" spans="1:16">
      <c r="A170" s="19" t="s">
        <v>25</v>
      </c>
      <c r="B170" s="19" t="s">
        <v>39</v>
      </c>
      <c r="C170" s="19" t="s">
        <v>40</v>
      </c>
      <c r="D170" s="20">
        <v>41019</v>
      </c>
      <c r="E170" s="19">
        <v>107.259</v>
      </c>
      <c r="F170" s="19" t="s">
        <v>109</v>
      </c>
      <c r="G170" s="19">
        <v>2.8</v>
      </c>
      <c r="H170" s="19">
        <v>104.459</v>
      </c>
      <c r="I170">
        <v>2.585</v>
      </c>
      <c r="J170">
        <v>4.5</v>
      </c>
      <c r="K170">
        <v>102.759</v>
      </c>
      <c r="L170">
        <v>104.67400000000001</v>
      </c>
      <c r="M170">
        <v>1.9050000000000011</v>
      </c>
      <c r="N170">
        <v>60.3155</v>
      </c>
      <c r="O170">
        <v>67.935500000000005</v>
      </c>
      <c r="P170" t="s">
        <v>113</v>
      </c>
    </row>
    <row r="171" spans="1:16">
      <c r="A171" s="19" t="s">
        <v>25</v>
      </c>
      <c r="B171" s="19" t="s">
        <v>39</v>
      </c>
      <c r="C171" s="19" t="s">
        <v>40</v>
      </c>
      <c r="D171" s="20">
        <v>41038</v>
      </c>
      <c r="E171" s="19">
        <v>107.259</v>
      </c>
      <c r="F171" s="19" t="s">
        <v>109</v>
      </c>
      <c r="G171" s="19">
        <v>2.7</v>
      </c>
      <c r="H171" s="19">
        <v>104.559</v>
      </c>
      <c r="I171">
        <v>2.585</v>
      </c>
      <c r="J171">
        <v>4.5</v>
      </c>
      <c r="K171">
        <v>102.759</v>
      </c>
      <c r="L171">
        <v>104.67400000000001</v>
      </c>
      <c r="M171">
        <v>1.9050000000000011</v>
      </c>
      <c r="N171">
        <v>60.3155</v>
      </c>
      <c r="O171">
        <v>67.935500000000005</v>
      </c>
      <c r="P171" t="s">
        <v>113</v>
      </c>
    </row>
    <row r="172" spans="1:16">
      <c r="A172" s="19" t="s">
        <v>25</v>
      </c>
      <c r="B172" s="19" t="s">
        <v>39</v>
      </c>
      <c r="C172" s="19" t="s">
        <v>40</v>
      </c>
      <c r="D172" s="20">
        <v>41079</v>
      </c>
      <c r="E172" s="19">
        <v>107.259</v>
      </c>
      <c r="F172" s="19" t="s">
        <v>109</v>
      </c>
      <c r="G172" s="19">
        <v>3.14</v>
      </c>
      <c r="H172" s="19">
        <v>104.119</v>
      </c>
      <c r="I172">
        <v>2.585</v>
      </c>
      <c r="J172">
        <v>4.5</v>
      </c>
      <c r="K172">
        <v>102.759</v>
      </c>
      <c r="L172">
        <v>104.67400000000001</v>
      </c>
      <c r="M172">
        <v>1.9050000000000011</v>
      </c>
      <c r="N172">
        <v>60.3155</v>
      </c>
      <c r="O172">
        <v>67.935500000000005</v>
      </c>
      <c r="P172" t="s">
        <v>113</v>
      </c>
    </row>
    <row r="173" spans="1:16">
      <c r="A173" s="19" t="s">
        <v>25</v>
      </c>
      <c r="B173" s="19" t="s">
        <v>39</v>
      </c>
      <c r="C173" s="19" t="s">
        <v>40</v>
      </c>
      <c r="D173" s="20">
        <v>41109</v>
      </c>
      <c r="E173" s="19">
        <v>107.259</v>
      </c>
      <c r="F173" s="19" t="s">
        <v>109</v>
      </c>
      <c r="G173" s="19">
        <v>2.94</v>
      </c>
      <c r="H173" s="19">
        <v>104.319</v>
      </c>
      <c r="I173">
        <v>2.585</v>
      </c>
      <c r="J173">
        <v>4.5</v>
      </c>
      <c r="K173">
        <v>102.759</v>
      </c>
      <c r="L173">
        <v>104.67400000000001</v>
      </c>
      <c r="M173">
        <v>1.9050000000000011</v>
      </c>
      <c r="N173">
        <v>60.3155</v>
      </c>
      <c r="O173">
        <v>67.935500000000005</v>
      </c>
      <c r="P173" t="s">
        <v>113</v>
      </c>
    </row>
    <row r="174" spans="1:16">
      <c r="A174" s="19" t="s">
        <v>25</v>
      </c>
      <c r="B174" s="19" t="s">
        <v>39</v>
      </c>
      <c r="C174" s="19" t="s">
        <v>40</v>
      </c>
      <c r="D174" s="20">
        <v>41149</v>
      </c>
      <c r="E174" s="19">
        <v>107.259</v>
      </c>
      <c r="F174" s="19" t="s">
        <v>109</v>
      </c>
      <c r="G174" s="19">
        <v>5.6</v>
      </c>
      <c r="H174" s="19">
        <v>101.65900000000001</v>
      </c>
      <c r="I174">
        <v>2.585</v>
      </c>
      <c r="J174">
        <v>4.5</v>
      </c>
      <c r="K174">
        <v>102.759</v>
      </c>
      <c r="L174">
        <v>104.67400000000001</v>
      </c>
      <c r="M174">
        <v>1.9050000000000011</v>
      </c>
      <c r="N174">
        <v>60.3155</v>
      </c>
      <c r="O174">
        <v>67.935500000000005</v>
      </c>
      <c r="P174" t="s">
        <v>113</v>
      </c>
    </row>
    <row r="175" spans="1:16">
      <c r="A175" s="19" t="s">
        <v>25</v>
      </c>
      <c r="B175" s="19" t="s">
        <v>39</v>
      </c>
      <c r="C175" s="19" t="s">
        <v>40</v>
      </c>
      <c r="D175" s="20">
        <v>41177</v>
      </c>
      <c r="E175" s="19">
        <v>107.259</v>
      </c>
      <c r="F175" s="19" t="s">
        <v>109</v>
      </c>
      <c r="G175" s="19">
        <v>5.38</v>
      </c>
      <c r="H175" s="19">
        <v>101.879</v>
      </c>
      <c r="I175">
        <v>2.585</v>
      </c>
      <c r="J175">
        <v>4.5</v>
      </c>
      <c r="K175">
        <v>102.759</v>
      </c>
      <c r="L175">
        <v>104.67400000000001</v>
      </c>
      <c r="M175">
        <v>1.9050000000000011</v>
      </c>
      <c r="N175">
        <v>60.3155</v>
      </c>
      <c r="O175">
        <v>67.935500000000005</v>
      </c>
      <c r="P175" t="s">
        <v>113</v>
      </c>
    </row>
    <row r="176" spans="1:16">
      <c r="A176" s="19" t="s">
        <v>25</v>
      </c>
      <c r="B176" s="19" t="s">
        <v>39</v>
      </c>
      <c r="C176" s="19" t="s">
        <v>40</v>
      </c>
      <c r="D176" s="20">
        <v>41201</v>
      </c>
      <c r="E176" s="19">
        <v>107.259</v>
      </c>
      <c r="F176" s="19" t="s">
        <v>109</v>
      </c>
      <c r="G176" s="19">
        <v>5.45</v>
      </c>
      <c r="H176" s="19">
        <v>101.809</v>
      </c>
      <c r="I176">
        <v>2.585</v>
      </c>
      <c r="J176">
        <v>4.5</v>
      </c>
      <c r="K176">
        <v>102.759</v>
      </c>
      <c r="L176">
        <v>104.67400000000001</v>
      </c>
      <c r="M176">
        <v>1.9050000000000011</v>
      </c>
      <c r="N176">
        <v>60.3155</v>
      </c>
      <c r="O176">
        <v>67.935500000000005</v>
      </c>
      <c r="P176" t="s">
        <v>113</v>
      </c>
    </row>
    <row r="177" spans="1:16">
      <c r="A177" s="19" t="s">
        <v>25</v>
      </c>
      <c r="B177" s="19" t="s">
        <v>39</v>
      </c>
      <c r="C177" s="19" t="s">
        <v>40</v>
      </c>
      <c r="D177" s="20">
        <v>41236</v>
      </c>
      <c r="E177" s="19">
        <v>107.259</v>
      </c>
      <c r="F177" s="19" t="s">
        <v>109</v>
      </c>
      <c r="G177" s="19">
        <v>2.5</v>
      </c>
      <c r="H177" s="19">
        <v>104.759</v>
      </c>
      <c r="I177">
        <v>2.585</v>
      </c>
      <c r="J177">
        <v>4.5</v>
      </c>
      <c r="K177">
        <v>102.759</v>
      </c>
      <c r="L177">
        <v>104.67400000000001</v>
      </c>
      <c r="M177">
        <v>1.9050000000000011</v>
      </c>
      <c r="N177">
        <v>60.3155</v>
      </c>
      <c r="O177">
        <v>67.935500000000005</v>
      </c>
      <c r="P177" t="s">
        <v>113</v>
      </c>
    </row>
    <row r="178" spans="1:16">
      <c r="A178" s="19" t="s">
        <v>25</v>
      </c>
      <c r="B178" s="19" t="s">
        <v>39</v>
      </c>
      <c r="C178" s="19" t="s">
        <v>40</v>
      </c>
      <c r="D178" s="20">
        <v>41255</v>
      </c>
      <c r="E178" s="19">
        <v>107.259</v>
      </c>
      <c r="F178" s="19" t="s">
        <v>109</v>
      </c>
      <c r="G178" s="19">
        <v>2.38</v>
      </c>
      <c r="H178" s="19">
        <v>104.879</v>
      </c>
      <c r="I178">
        <v>2.585</v>
      </c>
      <c r="J178">
        <v>4.5</v>
      </c>
      <c r="K178">
        <v>102.759</v>
      </c>
      <c r="L178">
        <v>104.67400000000001</v>
      </c>
      <c r="M178">
        <v>1.9050000000000011</v>
      </c>
      <c r="N178">
        <v>60.3155</v>
      </c>
      <c r="O178">
        <v>67.935500000000005</v>
      </c>
      <c r="P178" t="s">
        <v>113</v>
      </c>
    </row>
    <row r="179" spans="1:16">
      <c r="A179" s="19" t="s">
        <v>25</v>
      </c>
      <c r="B179" s="19" t="s">
        <v>39</v>
      </c>
      <c r="C179" s="19" t="s">
        <v>40</v>
      </c>
      <c r="D179" s="20">
        <v>41303</v>
      </c>
      <c r="E179" s="19">
        <v>107.259</v>
      </c>
      <c r="F179" s="19" t="s">
        <v>109</v>
      </c>
      <c r="G179" s="19">
        <v>2.57</v>
      </c>
      <c r="H179" s="19">
        <v>104.68899999999999</v>
      </c>
      <c r="I179">
        <v>2.585</v>
      </c>
      <c r="J179">
        <v>4.5</v>
      </c>
      <c r="K179">
        <v>102.759</v>
      </c>
      <c r="L179">
        <v>104.67400000000001</v>
      </c>
      <c r="M179">
        <v>1.9050000000000011</v>
      </c>
      <c r="N179">
        <v>60.3155</v>
      </c>
      <c r="O179">
        <v>67.935500000000005</v>
      </c>
      <c r="P179" t="s">
        <v>113</v>
      </c>
    </row>
    <row r="180" spans="1:16">
      <c r="A180" s="19" t="s">
        <v>25</v>
      </c>
      <c r="B180" s="19" t="s">
        <v>39</v>
      </c>
      <c r="C180" s="19" t="s">
        <v>40</v>
      </c>
      <c r="D180" s="20">
        <v>41330</v>
      </c>
      <c r="E180" s="19">
        <v>107.259</v>
      </c>
      <c r="F180" s="19" t="s">
        <v>109</v>
      </c>
      <c r="G180" s="19">
        <v>2.2999999999999998</v>
      </c>
      <c r="H180" s="19">
        <v>104.959</v>
      </c>
      <c r="I180">
        <v>2.585</v>
      </c>
      <c r="J180">
        <v>4.5</v>
      </c>
      <c r="K180">
        <v>102.759</v>
      </c>
      <c r="L180">
        <v>104.67400000000001</v>
      </c>
      <c r="M180">
        <v>1.9050000000000011</v>
      </c>
      <c r="N180">
        <v>60.3155</v>
      </c>
      <c r="O180">
        <v>67.935500000000005</v>
      </c>
      <c r="P180" t="s">
        <v>113</v>
      </c>
    </row>
    <row r="181" spans="1:16">
      <c r="A181" s="19" t="s">
        <v>25</v>
      </c>
      <c r="B181" s="19" t="s">
        <v>39</v>
      </c>
      <c r="C181" s="19" t="s">
        <v>40</v>
      </c>
      <c r="D181" s="20">
        <v>41359</v>
      </c>
      <c r="E181" s="19">
        <v>107.259</v>
      </c>
      <c r="F181" s="19" t="s">
        <v>109</v>
      </c>
      <c r="G181" s="19">
        <v>2</v>
      </c>
      <c r="H181" s="19">
        <v>105.259</v>
      </c>
      <c r="I181">
        <v>2.585</v>
      </c>
      <c r="J181">
        <v>4.5</v>
      </c>
      <c r="K181">
        <v>102.759</v>
      </c>
      <c r="L181">
        <v>104.67400000000001</v>
      </c>
      <c r="M181">
        <v>1.9050000000000011</v>
      </c>
      <c r="N181">
        <v>60.3155</v>
      </c>
      <c r="O181">
        <v>67.935500000000005</v>
      </c>
      <c r="P181" t="s">
        <v>113</v>
      </c>
    </row>
    <row r="182" spans="1:16">
      <c r="A182" s="19" t="s">
        <v>25</v>
      </c>
      <c r="B182" s="19" t="s">
        <v>39</v>
      </c>
      <c r="C182" s="19" t="s">
        <v>40</v>
      </c>
      <c r="D182" s="20">
        <v>41388</v>
      </c>
      <c r="E182" s="19">
        <v>107.259</v>
      </c>
      <c r="F182" s="19" t="s">
        <v>109</v>
      </c>
      <c r="G182" s="19">
        <v>1.95</v>
      </c>
      <c r="H182" s="19">
        <v>105.309</v>
      </c>
      <c r="I182">
        <v>2.585</v>
      </c>
      <c r="J182">
        <v>4.5</v>
      </c>
      <c r="K182">
        <v>102.759</v>
      </c>
      <c r="L182">
        <v>104.67400000000001</v>
      </c>
      <c r="M182">
        <v>1.9050000000000011</v>
      </c>
      <c r="N182">
        <v>60.3155</v>
      </c>
      <c r="O182">
        <v>67.935500000000005</v>
      </c>
      <c r="P182" t="s">
        <v>113</v>
      </c>
    </row>
    <row r="183" spans="1:16">
      <c r="A183" s="19" t="s">
        <v>25</v>
      </c>
      <c r="B183" s="19" t="s">
        <v>39</v>
      </c>
      <c r="C183" s="19" t="s">
        <v>40</v>
      </c>
      <c r="D183" s="20">
        <v>41422</v>
      </c>
      <c r="E183" s="19">
        <v>107.259</v>
      </c>
      <c r="F183" s="19" t="s">
        <v>109</v>
      </c>
      <c r="G183" s="19">
        <v>2.2400000000000002</v>
      </c>
      <c r="H183" s="19">
        <v>105.01900000000001</v>
      </c>
      <c r="I183">
        <v>2.585</v>
      </c>
      <c r="J183">
        <v>4.5</v>
      </c>
      <c r="K183">
        <v>102.759</v>
      </c>
      <c r="L183">
        <v>104.67400000000001</v>
      </c>
      <c r="M183">
        <v>1.9050000000000011</v>
      </c>
      <c r="N183">
        <v>60.3155</v>
      </c>
      <c r="O183">
        <v>67.935500000000005</v>
      </c>
      <c r="P183" t="s">
        <v>113</v>
      </c>
    </row>
    <row r="184" spans="1:16">
      <c r="A184" s="19" t="s">
        <v>25</v>
      </c>
      <c r="B184" s="19" t="s">
        <v>39</v>
      </c>
      <c r="C184" s="19" t="s">
        <v>40</v>
      </c>
      <c r="D184" s="20">
        <v>41439</v>
      </c>
      <c r="E184" s="19">
        <v>107.259</v>
      </c>
      <c r="F184" s="19" t="s">
        <v>109</v>
      </c>
      <c r="G184" s="19">
        <v>2.4500000000000002</v>
      </c>
      <c r="H184" s="19">
        <v>104.809</v>
      </c>
      <c r="I184">
        <v>2.585</v>
      </c>
      <c r="J184">
        <v>4.5</v>
      </c>
      <c r="K184">
        <v>102.759</v>
      </c>
      <c r="L184">
        <v>104.67400000000001</v>
      </c>
      <c r="M184">
        <v>1.9050000000000011</v>
      </c>
      <c r="N184">
        <v>60.3155</v>
      </c>
      <c r="O184">
        <v>67.935500000000005</v>
      </c>
      <c r="P184" t="s">
        <v>113</v>
      </c>
    </row>
    <row r="185" spans="1:16">
      <c r="A185" s="19" t="s">
        <v>25</v>
      </c>
      <c r="B185" s="19" t="s">
        <v>39</v>
      </c>
      <c r="C185" s="19" t="s">
        <v>40</v>
      </c>
      <c r="D185" s="20">
        <v>41466</v>
      </c>
      <c r="E185" s="19">
        <v>107.259</v>
      </c>
      <c r="F185" s="19" t="s">
        <v>109</v>
      </c>
      <c r="G185" s="19">
        <v>2.65</v>
      </c>
      <c r="H185" s="19">
        <v>104.60899999999999</v>
      </c>
      <c r="I185">
        <v>2.585</v>
      </c>
      <c r="J185">
        <v>4.5</v>
      </c>
      <c r="K185">
        <v>102.759</v>
      </c>
      <c r="L185">
        <v>104.67400000000001</v>
      </c>
      <c r="M185">
        <v>1.9050000000000011</v>
      </c>
      <c r="N185">
        <v>60.3155</v>
      </c>
      <c r="O185">
        <v>67.935500000000005</v>
      </c>
      <c r="P185" t="s">
        <v>113</v>
      </c>
    </row>
    <row r="186" spans="1:16">
      <c r="A186" s="19" t="s">
        <v>25</v>
      </c>
      <c r="B186" s="19" t="s">
        <v>39</v>
      </c>
      <c r="C186" s="19" t="s">
        <v>40</v>
      </c>
      <c r="D186" s="20">
        <v>41506</v>
      </c>
      <c r="E186" s="19">
        <v>107.259</v>
      </c>
      <c r="F186" s="19" t="s">
        <v>109</v>
      </c>
      <c r="G186" s="19">
        <v>3.86</v>
      </c>
      <c r="H186" s="19">
        <v>103.399</v>
      </c>
      <c r="I186">
        <v>2.585</v>
      </c>
      <c r="J186">
        <v>4.5</v>
      </c>
      <c r="K186">
        <v>102.759</v>
      </c>
      <c r="L186">
        <v>104.67400000000001</v>
      </c>
      <c r="M186">
        <v>1.9050000000000011</v>
      </c>
      <c r="N186">
        <v>60.3155</v>
      </c>
      <c r="O186">
        <v>67.935500000000005</v>
      </c>
      <c r="P186" t="s">
        <v>113</v>
      </c>
    </row>
    <row r="187" spans="1:16">
      <c r="A187" s="19" t="s">
        <v>25</v>
      </c>
      <c r="B187" s="19" t="s">
        <v>39</v>
      </c>
      <c r="C187" s="19" t="s">
        <v>40</v>
      </c>
      <c r="D187" s="20">
        <v>41535</v>
      </c>
      <c r="E187" s="19">
        <v>107.259</v>
      </c>
      <c r="F187" s="19" t="s">
        <v>109</v>
      </c>
      <c r="G187" s="19">
        <v>4.3499999999999996</v>
      </c>
      <c r="H187" s="19">
        <v>102.90900000000001</v>
      </c>
      <c r="I187">
        <v>2.585</v>
      </c>
      <c r="J187">
        <v>4.5</v>
      </c>
      <c r="K187">
        <v>102.759</v>
      </c>
      <c r="L187">
        <v>104.67400000000001</v>
      </c>
      <c r="M187">
        <v>1.9050000000000011</v>
      </c>
      <c r="N187">
        <v>60.3155</v>
      </c>
      <c r="O187">
        <v>67.935500000000005</v>
      </c>
      <c r="P187" t="s">
        <v>113</v>
      </c>
    </row>
    <row r="188" spans="1:16">
      <c r="A188" s="19" t="s">
        <v>25</v>
      </c>
      <c r="B188" s="19" t="s">
        <v>39</v>
      </c>
      <c r="C188" s="19" t="s">
        <v>40</v>
      </c>
      <c r="D188" s="20">
        <v>41563</v>
      </c>
      <c r="E188" s="19">
        <v>107.259</v>
      </c>
      <c r="F188" s="19" t="s">
        <v>109</v>
      </c>
      <c r="G188" s="19">
        <v>3.21</v>
      </c>
      <c r="H188" s="19">
        <v>104.04900000000001</v>
      </c>
      <c r="I188">
        <v>2.585</v>
      </c>
      <c r="J188">
        <v>4.5</v>
      </c>
      <c r="K188">
        <v>102.759</v>
      </c>
      <c r="L188">
        <v>104.67400000000001</v>
      </c>
      <c r="M188">
        <v>1.9050000000000011</v>
      </c>
      <c r="N188">
        <v>60.3155</v>
      </c>
      <c r="O188">
        <v>67.935500000000005</v>
      </c>
      <c r="P188" t="s">
        <v>113</v>
      </c>
    </row>
    <row r="189" spans="1:16">
      <c r="A189" s="19" t="s">
        <v>25</v>
      </c>
      <c r="B189" s="19" t="s">
        <v>39</v>
      </c>
      <c r="C189" s="19" t="s">
        <v>40</v>
      </c>
      <c r="D189" s="20">
        <v>41599</v>
      </c>
      <c r="E189" s="19">
        <v>107.259</v>
      </c>
      <c r="F189" s="19" t="s">
        <v>109</v>
      </c>
      <c r="G189" s="19">
        <v>2.68</v>
      </c>
      <c r="H189" s="19">
        <v>104.57899999999999</v>
      </c>
      <c r="I189">
        <v>2.585</v>
      </c>
      <c r="J189">
        <v>4.5</v>
      </c>
      <c r="K189">
        <v>102.759</v>
      </c>
      <c r="L189">
        <v>104.67400000000001</v>
      </c>
      <c r="M189">
        <v>1.9050000000000011</v>
      </c>
      <c r="N189">
        <v>60.3155</v>
      </c>
      <c r="O189">
        <v>67.935500000000005</v>
      </c>
      <c r="P189" t="s">
        <v>113</v>
      </c>
    </row>
    <row r="190" spans="1:16">
      <c r="A190" s="19" t="s">
        <v>25</v>
      </c>
      <c r="B190" s="19" t="s">
        <v>39</v>
      </c>
      <c r="C190" s="19" t="s">
        <v>40</v>
      </c>
      <c r="D190" s="20">
        <v>41626</v>
      </c>
      <c r="E190" s="19">
        <v>107.259</v>
      </c>
      <c r="F190" s="19" t="s">
        <v>109</v>
      </c>
      <c r="G190" s="19">
        <v>2.76</v>
      </c>
      <c r="H190" s="19">
        <v>104.499</v>
      </c>
      <c r="I190">
        <v>2.585</v>
      </c>
      <c r="J190">
        <v>4.5</v>
      </c>
      <c r="K190">
        <v>102.759</v>
      </c>
      <c r="L190">
        <v>104.67400000000001</v>
      </c>
      <c r="M190">
        <v>1.9050000000000011</v>
      </c>
      <c r="N190">
        <v>60.3155</v>
      </c>
      <c r="O190">
        <v>67.935500000000005</v>
      </c>
      <c r="P190" t="s">
        <v>113</v>
      </c>
    </row>
    <row r="191" spans="1:16">
      <c r="A191" s="19" t="s">
        <v>25</v>
      </c>
      <c r="B191" s="19" t="s">
        <v>39</v>
      </c>
      <c r="C191" s="19" t="s">
        <v>40</v>
      </c>
      <c r="D191" s="20">
        <v>41668</v>
      </c>
      <c r="E191" s="19">
        <v>107.259</v>
      </c>
      <c r="F191" s="19" t="s">
        <v>109</v>
      </c>
      <c r="G191" s="19">
        <v>2.54</v>
      </c>
      <c r="H191" s="19">
        <v>104.71899999999999</v>
      </c>
      <c r="I191">
        <v>2.585</v>
      </c>
      <c r="J191">
        <v>4.5</v>
      </c>
      <c r="K191">
        <v>102.759</v>
      </c>
      <c r="L191">
        <v>104.67400000000001</v>
      </c>
      <c r="M191">
        <v>1.9050000000000011</v>
      </c>
      <c r="N191">
        <v>60.3155</v>
      </c>
      <c r="O191">
        <v>67.935500000000005</v>
      </c>
      <c r="P191" t="s">
        <v>113</v>
      </c>
    </row>
    <row r="192" spans="1:16">
      <c r="A192" s="19" t="s">
        <v>25</v>
      </c>
      <c r="B192" s="19" t="s">
        <v>39</v>
      </c>
      <c r="C192" s="19" t="s">
        <v>40</v>
      </c>
      <c r="D192" s="20">
        <v>41694</v>
      </c>
      <c r="E192" s="19">
        <v>107.259</v>
      </c>
      <c r="F192" s="19" t="s">
        <v>109</v>
      </c>
      <c r="G192" s="19">
        <v>2.27</v>
      </c>
      <c r="H192" s="19">
        <v>104.989</v>
      </c>
      <c r="I192">
        <v>2.585</v>
      </c>
      <c r="J192">
        <v>4.5</v>
      </c>
      <c r="K192">
        <v>102.759</v>
      </c>
      <c r="L192">
        <v>104.67400000000001</v>
      </c>
      <c r="M192">
        <v>1.9050000000000011</v>
      </c>
      <c r="N192">
        <v>60.3155</v>
      </c>
      <c r="O192">
        <v>67.935500000000005</v>
      </c>
      <c r="P192" t="s">
        <v>113</v>
      </c>
    </row>
    <row r="193" spans="1:16">
      <c r="A193" s="19" t="s">
        <v>25</v>
      </c>
      <c r="B193" s="19" t="s">
        <v>39</v>
      </c>
      <c r="C193" s="19" t="s">
        <v>40</v>
      </c>
      <c r="D193" s="20">
        <v>41724</v>
      </c>
      <c r="E193" s="19">
        <v>107.259</v>
      </c>
      <c r="F193" s="19" t="s">
        <v>109</v>
      </c>
      <c r="G193" s="19">
        <v>2.48</v>
      </c>
      <c r="H193" s="19">
        <v>104.779</v>
      </c>
      <c r="I193">
        <v>2.585</v>
      </c>
      <c r="J193">
        <v>4.5</v>
      </c>
      <c r="K193">
        <v>102.759</v>
      </c>
      <c r="L193">
        <v>104.67400000000001</v>
      </c>
      <c r="M193">
        <v>1.9050000000000011</v>
      </c>
      <c r="N193">
        <v>60.3155</v>
      </c>
      <c r="O193">
        <v>67.935500000000005</v>
      </c>
      <c r="P193" t="s">
        <v>113</v>
      </c>
    </row>
    <row r="194" spans="1:16">
      <c r="A194" s="19" t="s">
        <v>25</v>
      </c>
      <c r="B194" s="19" t="s">
        <v>39</v>
      </c>
      <c r="C194" s="19" t="s">
        <v>40</v>
      </c>
      <c r="D194" s="20">
        <v>41743</v>
      </c>
      <c r="E194" s="19">
        <v>107.259</v>
      </c>
      <c r="F194" s="19" t="s">
        <v>109</v>
      </c>
      <c r="G194" s="19">
        <v>2.61</v>
      </c>
      <c r="H194" s="19">
        <v>104.649</v>
      </c>
      <c r="I194">
        <v>2.585</v>
      </c>
      <c r="J194">
        <v>4.5</v>
      </c>
      <c r="K194">
        <v>102.759</v>
      </c>
      <c r="L194">
        <v>104.67400000000001</v>
      </c>
      <c r="M194">
        <v>1.9050000000000011</v>
      </c>
      <c r="N194">
        <v>60.3155</v>
      </c>
      <c r="O194">
        <v>67.935500000000005</v>
      </c>
      <c r="P194" t="s">
        <v>113</v>
      </c>
    </row>
    <row r="195" spans="1:16">
      <c r="A195" s="19" t="s">
        <v>25</v>
      </c>
      <c r="B195" s="19" t="s">
        <v>39</v>
      </c>
      <c r="C195" s="19" t="s">
        <v>40</v>
      </c>
      <c r="D195" s="20">
        <v>41785</v>
      </c>
      <c r="E195" s="19">
        <v>107.259</v>
      </c>
      <c r="F195" s="19" t="s">
        <v>109</v>
      </c>
      <c r="G195" s="19">
        <v>2.6</v>
      </c>
      <c r="H195" s="19">
        <v>104.65900000000001</v>
      </c>
      <c r="I195">
        <v>2.585</v>
      </c>
      <c r="J195">
        <v>4.5</v>
      </c>
      <c r="K195">
        <v>102.759</v>
      </c>
      <c r="L195">
        <v>104.67400000000001</v>
      </c>
      <c r="M195">
        <v>1.9050000000000011</v>
      </c>
      <c r="N195">
        <v>60.3155</v>
      </c>
      <c r="O195">
        <v>67.935500000000005</v>
      </c>
      <c r="P195" t="s">
        <v>113</v>
      </c>
    </row>
    <row r="196" spans="1:16">
      <c r="A196" s="19" t="s">
        <v>25</v>
      </c>
      <c r="B196" s="19" t="s">
        <v>39</v>
      </c>
      <c r="C196" s="19" t="s">
        <v>40</v>
      </c>
      <c r="D196" s="20">
        <v>41806</v>
      </c>
      <c r="E196" s="19">
        <v>107.259</v>
      </c>
      <c r="F196" s="19" t="s">
        <v>109</v>
      </c>
      <c r="G196" s="19">
        <v>2.72</v>
      </c>
      <c r="H196" s="19">
        <v>104.539</v>
      </c>
      <c r="I196">
        <v>2.585</v>
      </c>
      <c r="J196">
        <v>4.5</v>
      </c>
      <c r="K196">
        <v>102.759</v>
      </c>
      <c r="L196">
        <v>104.67400000000001</v>
      </c>
      <c r="M196">
        <v>1.9050000000000011</v>
      </c>
      <c r="N196">
        <v>60.3155</v>
      </c>
      <c r="O196">
        <v>67.935500000000005</v>
      </c>
      <c r="P196" t="s">
        <v>113</v>
      </c>
    </row>
    <row r="197" spans="1:16">
      <c r="A197" s="19" t="s">
        <v>25</v>
      </c>
      <c r="B197" s="19" t="s">
        <v>39</v>
      </c>
      <c r="C197" s="19" t="s">
        <v>40</v>
      </c>
      <c r="D197" s="20">
        <v>41836</v>
      </c>
      <c r="E197" s="19">
        <v>107.259</v>
      </c>
      <c r="F197" s="19" t="s">
        <v>109</v>
      </c>
      <c r="G197" s="19">
        <v>3.06</v>
      </c>
      <c r="H197" s="19">
        <v>104.199</v>
      </c>
      <c r="I197">
        <v>2.585</v>
      </c>
      <c r="J197">
        <v>4.5</v>
      </c>
      <c r="K197">
        <v>102.759</v>
      </c>
      <c r="L197">
        <v>104.67400000000001</v>
      </c>
      <c r="M197">
        <v>1.9050000000000011</v>
      </c>
      <c r="N197">
        <v>60.3155</v>
      </c>
      <c r="O197">
        <v>67.935500000000005</v>
      </c>
      <c r="P197" t="s">
        <v>113</v>
      </c>
    </row>
    <row r="198" spans="1:16">
      <c r="A198" s="19" t="s">
        <v>25</v>
      </c>
      <c r="B198" s="19" t="s">
        <v>39</v>
      </c>
      <c r="C198" s="19" t="s">
        <v>40</v>
      </c>
      <c r="D198" s="20">
        <v>41877</v>
      </c>
      <c r="E198" s="19">
        <v>107.259</v>
      </c>
      <c r="F198" s="19" t="s">
        <v>109</v>
      </c>
      <c r="G198" s="19">
        <v>3.58</v>
      </c>
      <c r="H198" s="19">
        <v>103.679</v>
      </c>
      <c r="I198">
        <v>2.585</v>
      </c>
      <c r="J198">
        <v>4.5</v>
      </c>
      <c r="K198">
        <v>102.759</v>
      </c>
      <c r="L198">
        <v>104.67400000000001</v>
      </c>
      <c r="M198">
        <v>1.9050000000000011</v>
      </c>
      <c r="N198">
        <v>60.3155</v>
      </c>
      <c r="O198">
        <v>67.935500000000005</v>
      </c>
      <c r="P198" t="s">
        <v>113</v>
      </c>
    </row>
    <row r="199" spans="1:16">
      <c r="A199" s="19" t="s">
        <v>25</v>
      </c>
      <c r="B199" s="19" t="s">
        <v>39</v>
      </c>
      <c r="C199" s="19" t="s">
        <v>40</v>
      </c>
      <c r="D199" s="20">
        <v>41897</v>
      </c>
      <c r="E199" s="19">
        <v>107.259</v>
      </c>
      <c r="F199" s="19" t="s">
        <v>109</v>
      </c>
      <c r="G199" s="19">
        <v>3.82</v>
      </c>
      <c r="H199" s="19">
        <v>103.43899999999999</v>
      </c>
      <c r="I199">
        <v>2.585</v>
      </c>
      <c r="J199">
        <v>4.5</v>
      </c>
      <c r="K199">
        <v>102.759</v>
      </c>
      <c r="L199">
        <v>104.67400000000001</v>
      </c>
      <c r="M199">
        <v>1.9050000000000011</v>
      </c>
      <c r="N199">
        <v>60.3155</v>
      </c>
      <c r="O199">
        <v>67.935500000000005</v>
      </c>
      <c r="P199" t="s">
        <v>113</v>
      </c>
    </row>
    <row r="200" spans="1:16">
      <c r="A200" s="19" t="s">
        <v>25</v>
      </c>
      <c r="B200" s="19" t="s">
        <v>39</v>
      </c>
      <c r="C200" s="19" t="s">
        <v>40</v>
      </c>
      <c r="D200" s="20">
        <v>41932</v>
      </c>
      <c r="E200" s="19">
        <v>107.259</v>
      </c>
      <c r="F200" s="19" t="s">
        <v>109</v>
      </c>
      <c r="G200" s="19">
        <v>3.2</v>
      </c>
      <c r="H200" s="19">
        <v>104.059</v>
      </c>
      <c r="I200">
        <v>2.585</v>
      </c>
      <c r="J200">
        <v>4.5</v>
      </c>
      <c r="K200">
        <v>102.759</v>
      </c>
      <c r="L200">
        <v>104.67400000000001</v>
      </c>
      <c r="M200">
        <v>1.9050000000000011</v>
      </c>
      <c r="N200">
        <v>60.3155</v>
      </c>
      <c r="O200">
        <v>67.935500000000005</v>
      </c>
      <c r="P200" t="s">
        <v>113</v>
      </c>
    </row>
    <row r="201" spans="1:16">
      <c r="A201" s="19" t="s">
        <v>25</v>
      </c>
      <c r="B201" s="19" t="s">
        <v>39</v>
      </c>
      <c r="C201" s="19" t="s">
        <v>40</v>
      </c>
      <c r="D201" s="20">
        <v>41967</v>
      </c>
      <c r="E201" s="19">
        <v>107.259</v>
      </c>
      <c r="F201" s="19" t="s">
        <v>109</v>
      </c>
      <c r="G201" s="19">
        <v>2.4</v>
      </c>
      <c r="H201" s="19">
        <v>104.85899999999999</v>
      </c>
      <c r="I201">
        <v>2.585</v>
      </c>
      <c r="J201">
        <v>4.5</v>
      </c>
      <c r="K201">
        <v>102.759</v>
      </c>
      <c r="L201">
        <v>104.67400000000001</v>
      </c>
      <c r="M201">
        <v>1.9050000000000011</v>
      </c>
      <c r="N201">
        <v>60.3155</v>
      </c>
      <c r="O201">
        <v>67.935500000000005</v>
      </c>
      <c r="P201" t="s">
        <v>113</v>
      </c>
    </row>
    <row r="202" spans="1:16">
      <c r="A202" s="19" t="s">
        <v>25</v>
      </c>
      <c r="B202" s="19" t="s">
        <v>39</v>
      </c>
      <c r="C202" s="19" t="s">
        <v>40</v>
      </c>
      <c r="D202" s="20">
        <v>41989</v>
      </c>
      <c r="E202" s="19">
        <v>107.259</v>
      </c>
      <c r="F202" s="19" t="s">
        <v>109</v>
      </c>
      <c r="G202" s="19">
        <v>2.2200000000000002</v>
      </c>
      <c r="H202" s="19">
        <v>105.039</v>
      </c>
      <c r="I202">
        <v>2.585</v>
      </c>
      <c r="J202">
        <v>4.5</v>
      </c>
      <c r="K202">
        <v>102.759</v>
      </c>
      <c r="L202">
        <v>104.67400000000001</v>
      </c>
      <c r="M202">
        <v>1.9050000000000011</v>
      </c>
      <c r="N202">
        <v>60.3155</v>
      </c>
      <c r="O202">
        <v>67.935500000000005</v>
      </c>
      <c r="P202" t="s">
        <v>113</v>
      </c>
    </row>
    <row r="203" spans="1:16">
      <c r="A203" s="19" t="s">
        <v>25</v>
      </c>
      <c r="B203" s="19" t="s">
        <v>39</v>
      </c>
      <c r="C203" s="19" t="s">
        <v>40</v>
      </c>
      <c r="D203" s="20">
        <v>42026</v>
      </c>
      <c r="E203" s="19">
        <v>107.259</v>
      </c>
      <c r="F203" s="19" t="s">
        <v>109</v>
      </c>
      <c r="G203" s="19">
        <v>2.57</v>
      </c>
      <c r="H203" s="19">
        <v>104.68899999999999</v>
      </c>
      <c r="I203">
        <v>2.585</v>
      </c>
      <c r="J203">
        <v>4.5</v>
      </c>
      <c r="K203">
        <v>102.759</v>
      </c>
      <c r="L203">
        <v>104.67400000000001</v>
      </c>
      <c r="M203">
        <v>1.9050000000000011</v>
      </c>
      <c r="N203">
        <v>60.3155</v>
      </c>
      <c r="O203">
        <v>67.935500000000005</v>
      </c>
      <c r="P203" t="s">
        <v>113</v>
      </c>
    </row>
    <row r="204" spans="1:16">
      <c r="A204" s="19" t="s">
        <v>25</v>
      </c>
      <c r="B204" s="19" t="s">
        <v>39</v>
      </c>
      <c r="C204" s="19" t="s">
        <v>40</v>
      </c>
      <c r="D204" s="20">
        <v>42047</v>
      </c>
      <c r="E204" s="19">
        <v>107.259</v>
      </c>
      <c r="F204" s="19" t="s">
        <v>109</v>
      </c>
      <c r="G204" s="19">
        <v>2.29</v>
      </c>
      <c r="H204" s="19">
        <v>104.96899999999999</v>
      </c>
      <c r="I204">
        <v>2.585</v>
      </c>
      <c r="J204">
        <v>4.5</v>
      </c>
      <c r="K204">
        <v>102.759</v>
      </c>
      <c r="L204">
        <v>104.67400000000001</v>
      </c>
      <c r="M204">
        <v>1.9050000000000011</v>
      </c>
      <c r="N204">
        <v>60.3155</v>
      </c>
      <c r="O204">
        <v>67.935500000000005</v>
      </c>
      <c r="P204" t="s">
        <v>113</v>
      </c>
    </row>
    <row r="205" spans="1:16">
      <c r="A205" s="19" t="s">
        <v>25</v>
      </c>
      <c r="B205" s="19" t="s">
        <v>39</v>
      </c>
      <c r="C205" s="19" t="s">
        <v>40</v>
      </c>
      <c r="D205" s="20">
        <v>42075</v>
      </c>
      <c r="E205" s="19">
        <v>107.259</v>
      </c>
      <c r="F205" s="19" t="s">
        <v>109</v>
      </c>
      <c r="G205" s="19">
        <v>2.41</v>
      </c>
      <c r="H205" s="19">
        <v>104.849</v>
      </c>
      <c r="I205">
        <v>2.585</v>
      </c>
      <c r="J205">
        <v>4.5</v>
      </c>
      <c r="K205">
        <v>102.759</v>
      </c>
      <c r="L205">
        <v>104.67400000000001</v>
      </c>
      <c r="M205">
        <v>1.9050000000000011</v>
      </c>
      <c r="N205">
        <v>60.3155</v>
      </c>
      <c r="O205">
        <v>67.935500000000005</v>
      </c>
      <c r="P205" t="s">
        <v>113</v>
      </c>
    </row>
    <row r="206" spans="1:16">
      <c r="A206" s="19" t="s">
        <v>25</v>
      </c>
      <c r="B206" s="19" t="s">
        <v>39</v>
      </c>
      <c r="C206" s="19" t="s">
        <v>40</v>
      </c>
      <c r="D206" s="20">
        <v>42102</v>
      </c>
      <c r="E206" s="19">
        <v>107.259</v>
      </c>
      <c r="F206" s="19" t="s">
        <v>109</v>
      </c>
      <c r="G206" s="19">
        <v>2.44</v>
      </c>
      <c r="H206" s="19">
        <v>104.819</v>
      </c>
      <c r="I206">
        <v>2.585</v>
      </c>
      <c r="J206">
        <v>4.5</v>
      </c>
      <c r="K206">
        <v>102.759</v>
      </c>
      <c r="L206">
        <v>104.67400000000001</v>
      </c>
      <c r="M206">
        <v>1.9050000000000011</v>
      </c>
      <c r="N206">
        <v>60.3155</v>
      </c>
      <c r="O206">
        <v>67.935500000000005</v>
      </c>
      <c r="P206" t="s">
        <v>113</v>
      </c>
    </row>
    <row r="207" spans="1:16">
      <c r="A207" s="19" t="s">
        <v>25</v>
      </c>
      <c r="B207" s="19" t="s">
        <v>39</v>
      </c>
      <c r="C207" s="19" t="s">
        <v>40</v>
      </c>
      <c r="D207" s="20">
        <v>42145</v>
      </c>
      <c r="E207" s="19">
        <v>107.259</v>
      </c>
      <c r="F207" s="19" t="s">
        <v>109</v>
      </c>
      <c r="G207" s="19">
        <v>2.87</v>
      </c>
      <c r="H207" s="19">
        <v>104.389</v>
      </c>
      <c r="I207">
        <v>2.585</v>
      </c>
      <c r="J207">
        <v>4.5</v>
      </c>
      <c r="K207">
        <v>102.759</v>
      </c>
      <c r="L207">
        <v>104.67400000000001</v>
      </c>
      <c r="M207">
        <v>1.9050000000000011</v>
      </c>
      <c r="N207">
        <v>60.3155</v>
      </c>
      <c r="O207">
        <v>67.935500000000005</v>
      </c>
      <c r="P207" t="s">
        <v>113</v>
      </c>
    </row>
    <row r="208" spans="1:16">
      <c r="A208" s="19" t="s">
        <v>25</v>
      </c>
      <c r="B208" s="19" t="s">
        <v>39</v>
      </c>
      <c r="C208" s="19" t="s">
        <v>40</v>
      </c>
      <c r="D208" s="20">
        <v>42179</v>
      </c>
      <c r="E208" s="19">
        <v>107.259</v>
      </c>
      <c r="F208" s="19" t="s">
        <v>109</v>
      </c>
      <c r="G208" s="19">
        <v>2.93</v>
      </c>
      <c r="H208" s="19">
        <v>104.32899999999999</v>
      </c>
      <c r="I208">
        <v>2.585</v>
      </c>
      <c r="J208">
        <v>4.5</v>
      </c>
      <c r="K208">
        <v>102.759</v>
      </c>
      <c r="L208">
        <v>104.67400000000001</v>
      </c>
      <c r="M208">
        <v>1.9050000000000011</v>
      </c>
      <c r="N208">
        <v>60.3155</v>
      </c>
      <c r="O208">
        <v>67.935500000000005</v>
      </c>
      <c r="P208" t="s">
        <v>113</v>
      </c>
    </row>
    <row r="209" spans="1:16">
      <c r="A209" s="19" t="s">
        <v>25</v>
      </c>
      <c r="B209" s="19" t="s">
        <v>39</v>
      </c>
      <c r="C209" s="19" t="s">
        <v>40</v>
      </c>
      <c r="D209" s="20">
        <v>42206</v>
      </c>
      <c r="E209" s="19">
        <v>107.259</v>
      </c>
      <c r="F209" s="19" t="s">
        <v>109</v>
      </c>
      <c r="G209" s="19">
        <v>3.5</v>
      </c>
      <c r="H209" s="19">
        <v>103.759</v>
      </c>
      <c r="I209">
        <v>2.585</v>
      </c>
      <c r="J209">
        <v>4.5</v>
      </c>
      <c r="K209">
        <v>102.759</v>
      </c>
      <c r="L209">
        <v>104.67400000000001</v>
      </c>
      <c r="M209">
        <v>1.9050000000000011</v>
      </c>
      <c r="N209">
        <v>60.3155</v>
      </c>
      <c r="O209">
        <v>67.935500000000005</v>
      </c>
      <c r="P209" t="s">
        <v>113</v>
      </c>
    </row>
    <row r="210" spans="1:16">
      <c r="A210" s="19" t="s">
        <v>25</v>
      </c>
      <c r="B210" s="19" t="s">
        <v>39</v>
      </c>
      <c r="C210" s="19" t="s">
        <v>40</v>
      </c>
      <c r="D210" s="20">
        <v>42236</v>
      </c>
      <c r="E210" s="19">
        <v>107.259</v>
      </c>
      <c r="F210" s="19" t="s">
        <v>109</v>
      </c>
      <c r="G210" s="19">
        <v>4.6399999999999997</v>
      </c>
      <c r="H210" s="19">
        <v>102.619</v>
      </c>
      <c r="I210">
        <v>2.585</v>
      </c>
      <c r="J210">
        <v>4.5</v>
      </c>
      <c r="K210">
        <v>102.759</v>
      </c>
      <c r="L210">
        <v>104.67400000000001</v>
      </c>
      <c r="M210">
        <v>1.9050000000000011</v>
      </c>
      <c r="N210">
        <v>60.3155</v>
      </c>
      <c r="O210">
        <v>67.935500000000005</v>
      </c>
      <c r="P210" t="s">
        <v>113</v>
      </c>
    </row>
    <row r="211" spans="1:16">
      <c r="A211" s="19" t="s">
        <v>25</v>
      </c>
      <c r="B211" s="19" t="s">
        <v>39</v>
      </c>
      <c r="C211" s="19" t="s">
        <v>40</v>
      </c>
      <c r="D211" s="20">
        <v>42261</v>
      </c>
      <c r="E211" s="19">
        <v>107.259</v>
      </c>
      <c r="F211" s="19" t="s">
        <v>109</v>
      </c>
      <c r="G211" s="19">
        <v>5.07</v>
      </c>
      <c r="H211" s="19">
        <v>102.18899999999999</v>
      </c>
      <c r="I211">
        <v>2.585</v>
      </c>
      <c r="J211">
        <v>4.5</v>
      </c>
      <c r="K211">
        <v>102.759</v>
      </c>
      <c r="L211">
        <v>104.67400000000001</v>
      </c>
      <c r="M211">
        <v>1.9050000000000011</v>
      </c>
      <c r="N211">
        <v>60.3155</v>
      </c>
      <c r="O211">
        <v>67.935500000000005</v>
      </c>
      <c r="P211" t="s">
        <v>113</v>
      </c>
    </row>
    <row r="212" spans="1:16">
      <c r="A212" s="19" t="s">
        <v>25</v>
      </c>
      <c r="B212" s="19" t="s">
        <v>39</v>
      </c>
      <c r="C212" s="19" t="s">
        <v>40</v>
      </c>
      <c r="D212" s="20">
        <v>42285</v>
      </c>
      <c r="E212" s="19">
        <v>107.259</v>
      </c>
      <c r="F212" s="19" t="s">
        <v>109</v>
      </c>
      <c r="G212" s="19">
        <v>5.57</v>
      </c>
      <c r="H212" s="19">
        <v>101.68899999999999</v>
      </c>
      <c r="I212">
        <v>2.585</v>
      </c>
      <c r="J212">
        <v>4.5</v>
      </c>
      <c r="K212">
        <v>102.759</v>
      </c>
      <c r="L212">
        <v>104.67400000000001</v>
      </c>
      <c r="M212">
        <v>1.9050000000000011</v>
      </c>
      <c r="N212">
        <v>60.3155</v>
      </c>
      <c r="O212">
        <v>67.935500000000005</v>
      </c>
      <c r="P212" t="s">
        <v>113</v>
      </c>
    </row>
    <row r="213" spans="1:16">
      <c r="A213" s="19" t="s">
        <v>25</v>
      </c>
      <c r="B213" s="19" t="s">
        <v>39</v>
      </c>
      <c r="C213" s="19" t="s">
        <v>40</v>
      </c>
      <c r="D213" s="20">
        <v>42331</v>
      </c>
      <c r="E213" s="19">
        <v>107.259</v>
      </c>
      <c r="F213" s="19" t="s">
        <v>109</v>
      </c>
      <c r="G213" s="19">
        <v>5.54</v>
      </c>
      <c r="H213" s="19">
        <v>101.71899999999999</v>
      </c>
      <c r="I213">
        <v>2.585</v>
      </c>
      <c r="J213">
        <v>4.5</v>
      </c>
      <c r="K213">
        <v>102.759</v>
      </c>
      <c r="L213">
        <v>104.67400000000001</v>
      </c>
      <c r="M213">
        <v>1.9050000000000011</v>
      </c>
      <c r="N213">
        <v>60.3155</v>
      </c>
      <c r="O213">
        <v>67.935500000000005</v>
      </c>
      <c r="P213" t="s">
        <v>113</v>
      </c>
    </row>
    <row r="214" spans="1:16">
      <c r="A214" s="19" t="s">
        <v>25</v>
      </c>
      <c r="B214" s="19" t="s">
        <v>39</v>
      </c>
      <c r="C214" s="19" t="s">
        <v>40</v>
      </c>
      <c r="D214" s="20">
        <v>42340</v>
      </c>
      <c r="E214" s="19">
        <v>107.259</v>
      </c>
      <c r="F214" s="19" t="s">
        <v>109</v>
      </c>
      <c r="G214" s="19">
        <v>4.6900000000000004</v>
      </c>
      <c r="H214" s="19">
        <v>102.569</v>
      </c>
      <c r="I214">
        <v>2.585</v>
      </c>
      <c r="J214">
        <v>4.5</v>
      </c>
      <c r="K214">
        <v>102.759</v>
      </c>
      <c r="L214">
        <v>104.67400000000001</v>
      </c>
      <c r="M214">
        <v>1.9050000000000011</v>
      </c>
      <c r="N214">
        <v>60.3155</v>
      </c>
      <c r="O214">
        <v>67.935500000000005</v>
      </c>
      <c r="P214" t="s">
        <v>113</v>
      </c>
    </row>
    <row r="215" spans="1:16">
      <c r="A215" s="19" t="s">
        <v>25</v>
      </c>
      <c r="B215" s="19" t="s">
        <v>39</v>
      </c>
      <c r="C215" s="19" t="s">
        <v>40</v>
      </c>
      <c r="D215" s="20">
        <v>42395</v>
      </c>
      <c r="E215" s="19">
        <v>107.259</v>
      </c>
      <c r="F215" s="19" t="s">
        <v>109</v>
      </c>
      <c r="G215" s="19">
        <v>3.49</v>
      </c>
      <c r="H215" s="19">
        <v>103.76900000000001</v>
      </c>
      <c r="I215">
        <v>2.585</v>
      </c>
      <c r="J215">
        <v>4.5</v>
      </c>
      <c r="K215">
        <v>102.759</v>
      </c>
      <c r="L215">
        <v>104.67400000000001</v>
      </c>
      <c r="M215">
        <v>1.9050000000000011</v>
      </c>
      <c r="N215">
        <v>60.3155</v>
      </c>
      <c r="O215">
        <v>67.935500000000005</v>
      </c>
      <c r="P215" t="s">
        <v>113</v>
      </c>
    </row>
    <row r="216" spans="1:16">
      <c r="A216" s="19" t="s">
        <v>25</v>
      </c>
      <c r="B216" s="19" t="s">
        <v>39</v>
      </c>
      <c r="C216" s="19" t="s">
        <v>40</v>
      </c>
      <c r="D216" s="20">
        <v>42424</v>
      </c>
      <c r="E216" s="19">
        <v>107.259</v>
      </c>
      <c r="F216" s="19" t="s">
        <v>109</v>
      </c>
      <c r="G216" s="19">
        <v>2.77</v>
      </c>
      <c r="H216" s="19">
        <v>104.489</v>
      </c>
      <c r="I216">
        <v>2.585</v>
      </c>
      <c r="J216">
        <v>4.5</v>
      </c>
      <c r="K216">
        <v>102.759</v>
      </c>
      <c r="L216">
        <v>104.67400000000001</v>
      </c>
      <c r="M216">
        <v>1.9050000000000011</v>
      </c>
      <c r="N216">
        <v>60.3155</v>
      </c>
      <c r="O216">
        <v>67.935500000000005</v>
      </c>
      <c r="P216" t="s">
        <v>113</v>
      </c>
    </row>
    <row r="217" spans="1:16">
      <c r="A217" s="19" t="s">
        <v>25</v>
      </c>
      <c r="B217" s="19" t="s">
        <v>39</v>
      </c>
      <c r="C217" s="19" t="s">
        <v>40</v>
      </c>
      <c r="D217" s="20">
        <v>42459</v>
      </c>
      <c r="E217" s="19">
        <v>107.259</v>
      </c>
      <c r="F217" s="19" t="s">
        <v>109</v>
      </c>
      <c r="G217" s="19">
        <v>2.64</v>
      </c>
      <c r="H217" s="19">
        <v>104.619</v>
      </c>
      <c r="I217">
        <v>2.585</v>
      </c>
      <c r="J217">
        <v>4.5</v>
      </c>
      <c r="K217">
        <v>102.759</v>
      </c>
      <c r="L217">
        <v>104.67400000000001</v>
      </c>
      <c r="M217">
        <v>1.9050000000000011</v>
      </c>
      <c r="N217">
        <v>60.3155</v>
      </c>
      <c r="O217">
        <v>67.935500000000005</v>
      </c>
      <c r="P217" t="s">
        <v>113</v>
      </c>
    </row>
    <row r="218" spans="1:16">
      <c r="A218" s="19" t="s">
        <v>25</v>
      </c>
      <c r="B218" s="19" t="s">
        <v>39</v>
      </c>
      <c r="C218" s="19" t="s">
        <v>40</v>
      </c>
      <c r="D218" s="20">
        <v>42486</v>
      </c>
      <c r="E218" s="19">
        <v>107.259</v>
      </c>
      <c r="F218" s="19" t="s">
        <v>109</v>
      </c>
      <c r="G218" s="19">
        <v>2.69</v>
      </c>
      <c r="H218" s="19">
        <v>104.569</v>
      </c>
      <c r="I218">
        <v>2.585</v>
      </c>
      <c r="J218">
        <v>4.5</v>
      </c>
      <c r="K218">
        <v>102.759</v>
      </c>
      <c r="L218">
        <v>104.67400000000001</v>
      </c>
      <c r="M218">
        <v>1.9050000000000011</v>
      </c>
      <c r="N218">
        <v>60.3155</v>
      </c>
      <c r="O218">
        <v>67.935500000000005</v>
      </c>
      <c r="P218" t="s">
        <v>113</v>
      </c>
    </row>
    <row r="219" spans="1:16">
      <c r="A219" s="19" t="s">
        <v>25</v>
      </c>
      <c r="B219" s="19" t="s">
        <v>39</v>
      </c>
      <c r="C219" s="19" t="s">
        <v>40</v>
      </c>
      <c r="D219" s="20">
        <v>42491</v>
      </c>
      <c r="E219" s="19">
        <v>107.259</v>
      </c>
      <c r="F219" s="19" t="s">
        <v>109</v>
      </c>
      <c r="G219" s="19">
        <v>2.71</v>
      </c>
      <c r="H219" s="19">
        <v>104.54900000000001</v>
      </c>
      <c r="I219">
        <v>2.585</v>
      </c>
      <c r="J219">
        <v>4.5</v>
      </c>
      <c r="K219">
        <v>102.759</v>
      </c>
      <c r="L219">
        <v>104.67400000000001</v>
      </c>
      <c r="M219">
        <v>1.9050000000000011</v>
      </c>
      <c r="N219">
        <v>60.3155</v>
      </c>
      <c r="O219">
        <v>67.935500000000005</v>
      </c>
      <c r="P219" t="s">
        <v>113</v>
      </c>
    </row>
    <row r="220" spans="1:16">
      <c r="A220" s="19" t="s">
        <v>25</v>
      </c>
      <c r="B220" s="19" t="s">
        <v>39</v>
      </c>
      <c r="C220" s="19" t="s">
        <v>40</v>
      </c>
      <c r="D220" s="20">
        <v>42550</v>
      </c>
      <c r="E220" s="19">
        <v>107.259</v>
      </c>
      <c r="F220" s="19" t="s">
        <v>109</v>
      </c>
      <c r="G220" s="19">
        <v>3</v>
      </c>
      <c r="H220" s="19">
        <v>104.259</v>
      </c>
      <c r="I220">
        <v>2.585</v>
      </c>
      <c r="J220">
        <v>4.5</v>
      </c>
      <c r="K220">
        <v>102.759</v>
      </c>
      <c r="L220">
        <v>104.67400000000001</v>
      </c>
      <c r="M220">
        <v>1.9050000000000011</v>
      </c>
      <c r="N220">
        <v>60.3155</v>
      </c>
      <c r="O220">
        <v>67.935500000000005</v>
      </c>
      <c r="P220" t="s">
        <v>113</v>
      </c>
    </row>
    <row r="221" spans="1:16">
      <c r="A221" s="19" t="s">
        <v>25</v>
      </c>
      <c r="B221" s="19" t="s">
        <v>39</v>
      </c>
      <c r="C221" s="19" t="s">
        <v>40</v>
      </c>
      <c r="D221" s="20">
        <v>42571</v>
      </c>
      <c r="E221" s="19">
        <v>107.259</v>
      </c>
      <c r="F221" s="19" t="s">
        <v>109</v>
      </c>
      <c r="G221" s="19">
        <v>4.05</v>
      </c>
      <c r="H221" s="19">
        <v>103.209</v>
      </c>
      <c r="I221">
        <v>2.585</v>
      </c>
      <c r="J221">
        <v>4.5</v>
      </c>
      <c r="K221">
        <v>102.759</v>
      </c>
      <c r="L221">
        <v>104.67400000000001</v>
      </c>
      <c r="M221">
        <v>1.9050000000000011</v>
      </c>
      <c r="N221">
        <v>60.3155</v>
      </c>
      <c r="O221">
        <v>67.935500000000005</v>
      </c>
      <c r="P221" t="s">
        <v>113</v>
      </c>
    </row>
    <row r="222" spans="1:16">
      <c r="A222" s="19" t="s">
        <v>25</v>
      </c>
      <c r="B222" s="19" t="s">
        <v>39</v>
      </c>
      <c r="C222" s="19" t="s">
        <v>40</v>
      </c>
      <c r="D222" s="20">
        <v>42606</v>
      </c>
      <c r="E222" s="19">
        <v>107.259</v>
      </c>
      <c r="F222" s="19" t="s">
        <v>109</v>
      </c>
      <c r="G222" s="19">
        <v>5.73</v>
      </c>
      <c r="H222" s="19">
        <v>101.529</v>
      </c>
      <c r="I222">
        <v>2.585</v>
      </c>
      <c r="J222">
        <v>4.5</v>
      </c>
      <c r="K222">
        <v>102.759</v>
      </c>
      <c r="L222">
        <v>104.67400000000001</v>
      </c>
      <c r="M222">
        <v>1.9050000000000011</v>
      </c>
      <c r="N222">
        <v>60.3155</v>
      </c>
      <c r="O222">
        <v>67.935500000000005</v>
      </c>
      <c r="P222" t="s">
        <v>113</v>
      </c>
    </row>
    <row r="223" spans="1:16">
      <c r="A223" s="19" t="s">
        <v>25</v>
      </c>
      <c r="B223" s="19" t="s">
        <v>39</v>
      </c>
      <c r="C223" s="19" t="s">
        <v>40</v>
      </c>
      <c r="D223" s="20">
        <v>42636</v>
      </c>
      <c r="E223" s="19">
        <v>107.259</v>
      </c>
      <c r="F223" s="19" t="s">
        <v>109</v>
      </c>
      <c r="G223" s="19">
        <v>5.7</v>
      </c>
      <c r="H223" s="19">
        <v>101.559</v>
      </c>
      <c r="I223">
        <v>2.585</v>
      </c>
      <c r="J223">
        <v>4.5</v>
      </c>
      <c r="K223">
        <v>102.759</v>
      </c>
      <c r="L223">
        <v>104.67400000000001</v>
      </c>
      <c r="M223">
        <v>1.9050000000000011</v>
      </c>
      <c r="N223">
        <v>60.3155</v>
      </c>
      <c r="O223">
        <v>67.935500000000005</v>
      </c>
      <c r="P223" t="s">
        <v>113</v>
      </c>
    </row>
    <row r="224" spans="1:16">
      <c r="A224" s="19" t="s">
        <v>25</v>
      </c>
      <c r="B224" s="19" t="s">
        <v>39</v>
      </c>
      <c r="C224" s="19" t="s">
        <v>40</v>
      </c>
      <c r="D224" s="20">
        <v>42668</v>
      </c>
      <c r="E224" s="19">
        <v>107.259</v>
      </c>
      <c r="F224" s="19" t="s">
        <v>109</v>
      </c>
      <c r="G224" s="19">
        <v>5.67</v>
      </c>
      <c r="H224" s="19">
        <v>101.589</v>
      </c>
      <c r="I224">
        <v>2.585</v>
      </c>
      <c r="J224">
        <v>4.5</v>
      </c>
      <c r="K224">
        <v>102.759</v>
      </c>
      <c r="L224">
        <v>104.67400000000001</v>
      </c>
      <c r="M224">
        <v>1.9050000000000011</v>
      </c>
      <c r="N224">
        <v>60.3155</v>
      </c>
      <c r="O224">
        <v>67.935500000000005</v>
      </c>
      <c r="P224" t="s">
        <v>113</v>
      </c>
    </row>
    <row r="225" spans="1:16">
      <c r="A225" s="19" t="s">
        <v>25</v>
      </c>
      <c r="B225" s="19" t="s">
        <v>39</v>
      </c>
      <c r="C225" s="19" t="s">
        <v>40</v>
      </c>
      <c r="D225" s="20">
        <v>42691</v>
      </c>
      <c r="E225" s="19">
        <v>107.259</v>
      </c>
      <c r="F225" s="19" t="s">
        <v>109</v>
      </c>
      <c r="G225" s="19">
        <v>3.61</v>
      </c>
      <c r="H225" s="19">
        <v>103.649</v>
      </c>
      <c r="I225">
        <v>2.585</v>
      </c>
      <c r="J225">
        <v>4.5</v>
      </c>
      <c r="K225">
        <v>102.759</v>
      </c>
      <c r="L225">
        <v>104.67400000000001</v>
      </c>
      <c r="M225">
        <v>1.9050000000000011</v>
      </c>
      <c r="N225">
        <v>60.3155</v>
      </c>
      <c r="O225">
        <v>67.935500000000005</v>
      </c>
      <c r="P225" t="s">
        <v>113</v>
      </c>
    </row>
    <row r="226" spans="1:16">
      <c r="A226" s="19" t="s">
        <v>25</v>
      </c>
      <c r="B226" s="19" t="s">
        <v>39</v>
      </c>
      <c r="C226" s="19" t="s">
        <v>40</v>
      </c>
      <c r="D226" s="20">
        <v>42719</v>
      </c>
      <c r="E226" s="19">
        <v>107.259</v>
      </c>
      <c r="F226" s="19" t="s">
        <v>109</v>
      </c>
      <c r="G226" s="19">
        <v>3.05</v>
      </c>
      <c r="H226" s="19">
        <v>104.209</v>
      </c>
      <c r="I226">
        <v>2.585</v>
      </c>
      <c r="J226">
        <v>4.5</v>
      </c>
      <c r="K226">
        <v>102.759</v>
      </c>
      <c r="L226">
        <v>104.67400000000001</v>
      </c>
      <c r="M226">
        <v>1.9050000000000011</v>
      </c>
      <c r="N226">
        <v>60.3155</v>
      </c>
      <c r="O226">
        <v>67.935500000000005</v>
      </c>
      <c r="P226" t="s">
        <v>113</v>
      </c>
    </row>
    <row r="227" spans="1:16">
      <c r="A227" s="19" t="s">
        <v>25</v>
      </c>
      <c r="B227" s="19" t="s">
        <v>39</v>
      </c>
      <c r="C227" s="19" t="s">
        <v>40</v>
      </c>
      <c r="D227" s="20">
        <v>42758</v>
      </c>
      <c r="E227" s="19">
        <v>107.259</v>
      </c>
      <c r="F227" s="19" t="s">
        <v>109</v>
      </c>
      <c r="G227" s="19">
        <v>3</v>
      </c>
      <c r="H227" s="19">
        <v>104.259</v>
      </c>
      <c r="I227">
        <v>2.585</v>
      </c>
      <c r="J227">
        <v>4.5</v>
      </c>
      <c r="K227">
        <v>102.759</v>
      </c>
      <c r="L227">
        <v>104.67400000000001</v>
      </c>
      <c r="M227">
        <v>1.9050000000000011</v>
      </c>
      <c r="N227">
        <v>60.3155</v>
      </c>
      <c r="O227">
        <v>67.935500000000005</v>
      </c>
      <c r="P227" t="s">
        <v>113</v>
      </c>
    </row>
    <row r="228" spans="1:16">
      <c r="A228" s="19" t="s">
        <v>25</v>
      </c>
      <c r="B228" s="19" t="s">
        <v>39</v>
      </c>
      <c r="C228" s="19" t="s">
        <v>40</v>
      </c>
      <c r="D228" s="20">
        <v>42787</v>
      </c>
      <c r="E228" s="19">
        <v>107.259</v>
      </c>
      <c r="F228" s="19" t="s">
        <v>109</v>
      </c>
      <c r="G228" s="19">
        <v>3.12</v>
      </c>
      <c r="H228" s="19">
        <v>104.139</v>
      </c>
      <c r="I228">
        <v>2.585</v>
      </c>
      <c r="J228">
        <v>4.5</v>
      </c>
      <c r="K228">
        <v>102.759</v>
      </c>
      <c r="L228">
        <v>104.67400000000001</v>
      </c>
      <c r="M228">
        <v>1.9050000000000011</v>
      </c>
      <c r="N228">
        <v>60.3155</v>
      </c>
      <c r="O228">
        <v>67.935500000000005</v>
      </c>
      <c r="P228" t="s">
        <v>113</v>
      </c>
    </row>
    <row r="229" spans="1:16">
      <c r="A229" s="19" t="s">
        <v>25</v>
      </c>
      <c r="B229" s="19" t="s">
        <v>39</v>
      </c>
      <c r="C229" s="19" t="s">
        <v>40</v>
      </c>
      <c r="D229" s="20">
        <v>42817</v>
      </c>
      <c r="E229" s="19">
        <v>107.259</v>
      </c>
      <c r="F229" s="19" t="s">
        <v>109</v>
      </c>
      <c r="G229" s="19">
        <v>3.44</v>
      </c>
      <c r="H229" s="19">
        <v>103.819</v>
      </c>
      <c r="I229">
        <v>2.585</v>
      </c>
      <c r="J229">
        <v>4.5</v>
      </c>
      <c r="K229">
        <v>102.759</v>
      </c>
      <c r="L229">
        <v>104.67400000000001</v>
      </c>
      <c r="M229">
        <v>1.9050000000000011</v>
      </c>
      <c r="N229">
        <v>60.3155</v>
      </c>
      <c r="O229">
        <v>67.935500000000005</v>
      </c>
      <c r="P229" t="s">
        <v>113</v>
      </c>
    </row>
    <row r="230" spans="1:16">
      <c r="A230" s="19" t="s">
        <v>25</v>
      </c>
      <c r="B230" s="19" t="s">
        <v>39</v>
      </c>
      <c r="C230" s="19" t="s">
        <v>40</v>
      </c>
      <c r="D230" s="20">
        <v>42846</v>
      </c>
      <c r="E230" s="19">
        <v>107.259</v>
      </c>
      <c r="F230" s="19" t="s">
        <v>109</v>
      </c>
      <c r="G230" s="19">
        <v>3.49</v>
      </c>
      <c r="H230" s="19">
        <v>103.76900000000001</v>
      </c>
      <c r="I230">
        <v>2.585</v>
      </c>
      <c r="J230">
        <v>4.5</v>
      </c>
      <c r="K230">
        <v>102.759</v>
      </c>
      <c r="L230">
        <v>104.67400000000001</v>
      </c>
      <c r="M230">
        <v>1.9050000000000011</v>
      </c>
      <c r="N230">
        <v>60.3155</v>
      </c>
      <c r="O230">
        <v>67.935500000000005</v>
      </c>
      <c r="P230" t="s">
        <v>113</v>
      </c>
    </row>
    <row r="231" spans="1:16">
      <c r="A231" s="19" t="s">
        <v>25</v>
      </c>
      <c r="B231" s="19" t="s">
        <v>39</v>
      </c>
      <c r="C231" s="19" t="s">
        <v>40</v>
      </c>
      <c r="D231" s="20">
        <v>42877</v>
      </c>
      <c r="E231" s="19">
        <v>107.259</v>
      </c>
      <c r="F231" s="19" t="s">
        <v>109</v>
      </c>
      <c r="G231" s="19">
        <v>2.63</v>
      </c>
      <c r="H231" s="19">
        <v>104.629</v>
      </c>
      <c r="I231">
        <v>2.585</v>
      </c>
      <c r="J231">
        <v>4.5</v>
      </c>
      <c r="K231">
        <v>102.759</v>
      </c>
      <c r="L231">
        <v>104.67400000000001</v>
      </c>
      <c r="M231">
        <v>1.9050000000000011</v>
      </c>
      <c r="N231">
        <v>60.3155</v>
      </c>
      <c r="O231">
        <v>67.935500000000005</v>
      </c>
      <c r="P231" t="s">
        <v>113</v>
      </c>
    </row>
    <row r="232" spans="1:16">
      <c r="A232" s="19" t="s">
        <v>25</v>
      </c>
      <c r="B232" s="19" t="s">
        <v>39</v>
      </c>
      <c r="C232" s="19" t="s">
        <v>40</v>
      </c>
      <c r="D232" s="20">
        <v>42914</v>
      </c>
      <c r="E232" s="19">
        <v>107.259</v>
      </c>
      <c r="F232" s="19" t="s">
        <v>109</v>
      </c>
      <c r="G232" s="19">
        <v>4.2</v>
      </c>
      <c r="H232" s="19">
        <v>103.059</v>
      </c>
      <c r="I232">
        <v>2.585</v>
      </c>
      <c r="J232">
        <v>4.5</v>
      </c>
      <c r="K232">
        <v>102.759</v>
      </c>
      <c r="L232">
        <v>104.67400000000001</v>
      </c>
      <c r="M232">
        <v>1.9050000000000011</v>
      </c>
      <c r="N232">
        <v>60.3155</v>
      </c>
      <c r="O232">
        <v>67.935500000000005</v>
      </c>
      <c r="P232" t="s">
        <v>113</v>
      </c>
    </row>
    <row r="233" spans="1:16">
      <c r="A233" s="19" t="s">
        <v>25</v>
      </c>
      <c r="B233" s="19" t="s">
        <v>39</v>
      </c>
      <c r="C233" s="19" t="s">
        <v>40</v>
      </c>
      <c r="D233" s="20">
        <v>42941</v>
      </c>
      <c r="E233" s="19">
        <v>107.259</v>
      </c>
      <c r="F233" s="19" t="s">
        <v>109</v>
      </c>
      <c r="G233" s="19">
        <v>5.74</v>
      </c>
      <c r="H233" s="19">
        <v>101.51900000000001</v>
      </c>
      <c r="I233">
        <v>2.585</v>
      </c>
      <c r="J233">
        <v>4.5</v>
      </c>
      <c r="K233">
        <v>102.759</v>
      </c>
      <c r="L233">
        <v>104.67400000000001</v>
      </c>
      <c r="M233">
        <v>1.9050000000000011</v>
      </c>
      <c r="N233">
        <v>60.3155</v>
      </c>
      <c r="O233">
        <v>67.935500000000005</v>
      </c>
      <c r="P233" t="s">
        <v>113</v>
      </c>
    </row>
    <row r="234" spans="1:16">
      <c r="A234" s="19" t="s">
        <v>25</v>
      </c>
      <c r="B234" s="19" t="s">
        <v>39</v>
      </c>
      <c r="C234" s="19" t="s">
        <v>40</v>
      </c>
      <c r="D234" s="20">
        <v>42975</v>
      </c>
      <c r="E234" s="19">
        <v>107.259</v>
      </c>
      <c r="F234" s="19" t="s">
        <v>109</v>
      </c>
      <c r="G234" s="19">
        <v>5.91</v>
      </c>
      <c r="H234" s="19">
        <v>101.349</v>
      </c>
      <c r="I234">
        <v>2.585</v>
      </c>
      <c r="J234">
        <v>4.5</v>
      </c>
      <c r="K234">
        <v>102.759</v>
      </c>
      <c r="L234">
        <v>104.67400000000001</v>
      </c>
      <c r="M234">
        <v>1.9050000000000011</v>
      </c>
      <c r="N234">
        <v>60.3155</v>
      </c>
      <c r="O234">
        <v>67.935500000000005</v>
      </c>
      <c r="P234" t="s">
        <v>113</v>
      </c>
    </row>
    <row r="235" spans="1:16">
      <c r="A235" s="19" t="s">
        <v>25</v>
      </c>
      <c r="B235" s="19" t="s">
        <v>39</v>
      </c>
      <c r="C235" s="19" t="s">
        <v>40</v>
      </c>
      <c r="D235" s="20">
        <v>43003</v>
      </c>
      <c r="E235" s="19">
        <v>107.259</v>
      </c>
      <c r="F235" s="19" t="s">
        <v>109</v>
      </c>
      <c r="G235" s="19">
        <v>5.9</v>
      </c>
      <c r="H235" s="19">
        <v>101.35899999999999</v>
      </c>
      <c r="I235">
        <v>2.585</v>
      </c>
      <c r="J235">
        <v>4.5</v>
      </c>
      <c r="K235">
        <v>102.759</v>
      </c>
      <c r="L235">
        <v>104.67400000000001</v>
      </c>
      <c r="M235">
        <v>1.9050000000000011</v>
      </c>
      <c r="N235">
        <v>60.3155</v>
      </c>
      <c r="O235">
        <v>67.935500000000005</v>
      </c>
      <c r="P235" t="s">
        <v>113</v>
      </c>
    </row>
    <row r="236" spans="1:16">
      <c r="A236" s="19" t="s">
        <v>25</v>
      </c>
      <c r="B236" s="19" t="s">
        <v>39</v>
      </c>
      <c r="C236" s="19" t="s">
        <v>40</v>
      </c>
      <c r="D236" s="20">
        <v>43031</v>
      </c>
      <c r="E236" s="19">
        <v>107.259</v>
      </c>
      <c r="F236" s="19" t="s">
        <v>109</v>
      </c>
      <c r="G236" s="19">
        <v>5.83</v>
      </c>
      <c r="H236" s="19">
        <v>101.429</v>
      </c>
      <c r="I236">
        <v>2.585</v>
      </c>
      <c r="J236">
        <v>4.5</v>
      </c>
      <c r="K236">
        <v>102.759</v>
      </c>
      <c r="L236">
        <v>104.67400000000001</v>
      </c>
      <c r="M236">
        <v>1.9050000000000011</v>
      </c>
      <c r="N236">
        <v>60.3155</v>
      </c>
      <c r="O236">
        <v>67.935500000000005</v>
      </c>
      <c r="P236" t="s">
        <v>113</v>
      </c>
    </row>
    <row r="237" spans="1:16">
      <c r="A237" s="19" t="s">
        <v>25</v>
      </c>
      <c r="B237" s="19" t="s">
        <v>39</v>
      </c>
      <c r="C237" s="19" t="s">
        <v>40</v>
      </c>
      <c r="D237" s="20">
        <v>43060</v>
      </c>
      <c r="E237" s="19">
        <v>107.259</v>
      </c>
      <c r="F237" s="19" t="s">
        <v>109</v>
      </c>
      <c r="G237" s="19">
        <v>5.73</v>
      </c>
      <c r="H237" s="19">
        <v>101.529</v>
      </c>
      <c r="I237">
        <v>2.585</v>
      </c>
      <c r="J237">
        <v>4.5</v>
      </c>
      <c r="K237">
        <v>102.759</v>
      </c>
      <c r="L237">
        <v>104.67400000000001</v>
      </c>
      <c r="M237">
        <v>1.9050000000000011</v>
      </c>
      <c r="N237">
        <v>60.3155</v>
      </c>
      <c r="O237">
        <v>67.935500000000005</v>
      </c>
      <c r="P237" t="s">
        <v>113</v>
      </c>
    </row>
    <row r="238" spans="1:16">
      <c r="A238" s="19" t="s">
        <v>25</v>
      </c>
      <c r="B238" s="19" t="s">
        <v>39</v>
      </c>
      <c r="C238" s="19" t="s">
        <v>40</v>
      </c>
      <c r="D238" s="20">
        <v>43089</v>
      </c>
      <c r="E238" s="19">
        <v>107.259</v>
      </c>
      <c r="F238" s="19" t="s">
        <v>109</v>
      </c>
      <c r="G238" s="19">
        <v>5.75</v>
      </c>
      <c r="H238" s="19">
        <v>101.509</v>
      </c>
      <c r="I238">
        <v>2.585</v>
      </c>
      <c r="J238">
        <v>4.5</v>
      </c>
      <c r="K238">
        <v>102.759</v>
      </c>
      <c r="L238">
        <v>104.67400000000001</v>
      </c>
      <c r="M238">
        <v>1.9050000000000011</v>
      </c>
      <c r="N238">
        <v>60.3155</v>
      </c>
      <c r="O238">
        <v>67.935500000000005</v>
      </c>
      <c r="P238" t="s">
        <v>113</v>
      </c>
    </row>
    <row r="239" spans="1:16">
      <c r="A239" s="19" t="s">
        <v>25</v>
      </c>
      <c r="B239" s="19" t="s">
        <v>39</v>
      </c>
      <c r="C239" s="19" t="s">
        <v>40</v>
      </c>
      <c r="D239" s="20">
        <v>43123</v>
      </c>
      <c r="E239" s="19">
        <v>107.259</v>
      </c>
      <c r="F239" s="19" t="s">
        <v>109</v>
      </c>
      <c r="G239" s="19">
        <v>5.68</v>
      </c>
      <c r="H239" s="19">
        <v>101.57899999999999</v>
      </c>
      <c r="I239">
        <v>2.585</v>
      </c>
      <c r="J239">
        <v>4.5</v>
      </c>
      <c r="K239">
        <v>102.759</v>
      </c>
      <c r="L239">
        <v>104.67400000000001</v>
      </c>
      <c r="M239">
        <v>1.9050000000000011</v>
      </c>
      <c r="N239">
        <v>60.3155</v>
      </c>
      <c r="O239">
        <v>67.935500000000005</v>
      </c>
      <c r="P239" t="s">
        <v>113</v>
      </c>
    </row>
    <row r="240" spans="1:16">
      <c r="A240" s="19" t="s">
        <v>25</v>
      </c>
      <c r="B240" s="19" t="s">
        <v>39</v>
      </c>
      <c r="C240" s="19" t="s">
        <v>40</v>
      </c>
      <c r="D240" s="20">
        <v>43157</v>
      </c>
      <c r="E240" s="19">
        <v>107.259</v>
      </c>
      <c r="F240" s="19" t="s">
        <v>109</v>
      </c>
      <c r="G240" s="19">
        <v>2.6</v>
      </c>
      <c r="H240" s="19">
        <v>104.65900000000001</v>
      </c>
      <c r="I240">
        <v>2.585</v>
      </c>
      <c r="J240">
        <v>4.5</v>
      </c>
      <c r="K240">
        <v>102.759</v>
      </c>
      <c r="L240">
        <v>104.67400000000001</v>
      </c>
      <c r="M240">
        <v>1.9050000000000011</v>
      </c>
      <c r="N240">
        <v>60.3155</v>
      </c>
      <c r="O240">
        <v>67.935500000000005</v>
      </c>
      <c r="P240" t="s">
        <v>113</v>
      </c>
    </row>
    <row r="241" spans="1:16">
      <c r="A241" s="19" t="s">
        <v>25</v>
      </c>
      <c r="B241" s="19" t="s">
        <v>39</v>
      </c>
      <c r="C241" s="19" t="s">
        <v>40</v>
      </c>
      <c r="D241" s="20">
        <v>43185</v>
      </c>
      <c r="E241" s="19">
        <v>107.259</v>
      </c>
      <c r="F241" s="19" t="s">
        <v>109</v>
      </c>
      <c r="G241" s="19">
        <v>2.54</v>
      </c>
      <c r="H241" s="19">
        <v>104.71899999999999</v>
      </c>
      <c r="I241">
        <v>2.585</v>
      </c>
      <c r="J241">
        <v>4.5</v>
      </c>
      <c r="K241">
        <v>102.759</v>
      </c>
      <c r="L241">
        <v>104.67400000000001</v>
      </c>
      <c r="M241">
        <v>1.9050000000000011</v>
      </c>
      <c r="N241">
        <v>60.3155</v>
      </c>
      <c r="O241">
        <v>67.935500000000005</v>
      </c>
      <c r="P241" t="s">
        <v>113</v>
      </c>
    </row>
    <row r="242" spans="1:16">
      <c r="A242" s="19" t="s">
        <v>25</v>
      </c>
      <c r="B242" s="19" t="s">
        <v>39</v>
      </c>
      <c r="C242" s="19" t="s">
        <v>40</v>
      </c>
      <c r="D242" s="20">
        <v>43213</v>
      </c>
      <c r="E242" s="19">
        <v>107.259</v>
      </c>
      <c r="F242" s="19" t="s">
        <v>109</v>
      </c>
      <c r="G242" s="19">
        <v>2.5499999999999998</v>
      </c>
      <c r="H242" s="19">
        <v>104.709</v>
      </c>
      <c r="I242">
        <v>2.585</v>
      </c>
      <c r="J242">
        <v>4.5</v>
      </c>
      <c r="K242">
        <v>102.759</v>
      </c>
      <c r="L242">
        <v>104.67400000000001</v>
      </c>
      <c r="M242">
        <v>1.9050000000000011</v>
      </c>
      <c r="N242">
        <v>60.3155</v>
      </c>
      <c r="O242">
        <v>67.935500000000005</v>
      </c>
      <c r="P242" t="s">
        <v>113</v>
      </c>
    </row>
    <row r="243" spans="1:16">
      <c r="A243" s="19" t="s">
        <v>25</v>
      </c>
      <c r="B243" s="19" t="s">
        <v>39</v>
      </c>
      <c r="C243" s="19" t="s">
        <v>40</v>
      </c>
      <c r="D243" s="20">
        <v>43242</v>
      </c>
      <c r="E243" s="19">
        <v>107.259</v>
      </c>
      <c r="F243" s="19" t="s">
        <v>109</v>
      </c>
      <c r="G243" s="19">
        <v>2.68</v>
      </c>
      <c r="H243" s="19">
        <v>104.57899999999999</v>
      </c>
      <c r="I243">
        <v>2.585</v>
      </c>
      <c r="J243">
        <v>4.5</v>
      </c>
      <c r="K243">
        <v>102.759</v>
      </c>
      <c r="L243">
        <v>104.67400000000001</v>
      </c>
      <c r="M243">
        <v>1.9050000000000011</v>
      </c>
      <c r="N243">
        <v>60.3155</v>
      </c>
      <c r="O243">
        <v>67.935500000000005</v>
      </c>
      <c r="P243" t="s">
        <v>113</v>
      </c>
    </row>
    <row r="244" spans="1:16">
      <c r="A244" s="19" t="s">
        <v>25</v>
      </c>
      <c r="B244" s="19" t="s">
        <v>39</v>
      </c>
      <c r="C244" s="19" t="s">
        <v>40</v>
      </c>
      <c r="D244" s="20">
        <v>43299</v>
      </c>
      <c r="E244" s="19">
        <v>107.259</v>
      </c>
      <c r="F244" s="19" t="s">
        <v>109</v>
      </c>
      <c r="G244" s="19">
        <v>4.33</v>
      </c>
      <c r="H244" s="19">
        <v>102.929</v>
      </c>
      <c r="I244">
        <v>2.585</v>
      </c>
      <c r="J244">
        <v>4.5</v>
      </c>
      <c r="K244">
        <v>102.759</v>
      </c>
      <c r="L244">
        <v>104.67400000000001</v>
      </c>
      <c r="M244">
        <v>1.9050000000000011</v>
      </c>
      <c r="N244">
        <v>60.3155</v>
      </c>
      <c r="O244">
        <v>67.935500000000005</v>
      </c>
      <c r="P244" t="s">
        <v>113</v>
      </c>
    </row>
    <row r="245" spans="1:16">
      <c r="A245" s="19" t="s">
        <v>25</v>
      </c>
      <c r="B245" s="19" t="s">
        <v>39</v>
      </c>
      <c r="C245" s="19" t="s">
        <v>40</v>
      </c>
      <c r="D245" s="20">
        <v>43339</v>
      </c>
      <c r="E245" s="19">
        <v>107.259</v>
      </c>
      <c r="F245" s="19" t="s">
        <v>109</v>
      </c>
      <c r="G245" s="19">
        <v>5.71</v>
      </c>
      <c r="H245" s="19">
        <v>101.54900000000001</v>
      </c>
      <c r="I245">
        <v>2.585</v>
      </c>
      <c r="J245">
        <v>4.5</v>
      </c>
      <c r="K245">
        <v>102.759</v>
      </c>
      <c r="L245">
        <v>104.67400000000001</v>
      </c>
      <c r="M245">
        <v>1.9050000000000011</v>
      </c>
      <c r="N245">
        <v>60.3155</v>
      </c>
      <c r="O245">
        <v>67.935500000000005</v>
      </c>
      <c r="P245" t="s">
        <v>113</v>
      </c>
    </row>
    <row r="246" spans="1:16">
      <c r="A246" s="19" t="s">
        <v>25</v>
      </c>
      <c r="B246" s="19" t="s">
        <v>39</v>
      </c>
      <c r="C246" s="19" t="s">
        <v>40</v>
      </c>
      <c r="D246" s="20">
        <v>43367</v>
      </c>
      <c r="E246" s="19">
        <v>107.259</v>
      </c>
      <c r="F246" s="19" t="s">
        <v>109</v>
      </c>
      <c r="G246" s="19">
        <v>4.75</v>
      </c>
      <c r="H246" s="19">
        <v>102.509</v>
      </c>
      <c r="I246">
        <v>2.585</v>
      </c>
      <c r="J246">
        <v>4.5</v>
      </c>
      <c r="K246">
        <v>102.759</v>
      </c>
      <c r="L246">
        <v>104.67400000000001</v>
      </c>
      <c r="M246">
        <v>1.9050000000000011</v>
      </c>
      <c r="N246">
        <v>60.3155</v>
      </c>
      <c r="O246">
        <v>67.935500000000005</v>
      </c>
      <c r="P246" t="s">
        <v>113</v>
      </c>
    </row>
    <row r="247" spans="1:16">
      <c r="A247" s="19" t="s">
        <v>25</v>
      </c>
      <c r="B247" s="19" t="s">
        <v>39</v>
      </c>
      <c r="C247" s="19" t="s">
        <v>40</v>
      </c>
      <c r="D247" s="20">
        <v>43403</v>
      </c>
      <c r="E247" s="19">
        <v>107.259</v>
      </c>
      <c r="F247" s="19" t="s">
        <v>109</v>
      </c>
      <c r="G247" s="19">
        <v>5.58</v>
      </c>
      <c r="H247" s="19">
        <v>101.679</v>
      </c>
      <c r="I247">
        <v>2.585</v>
      </c>
      <c r="J247">
        <v>4.5</v>
      </c>
      <c r="K247">
        <v>102.759</v>
      </c>
      <c r="L247">
        <v>104.67400000000001</v>
      </c>
      <c r="M247">
        <v>1.9050000000000011</v>
      </c>
      <c r="N247">
        <v>60.3155</v>
      </c>
      <c r="O247">
        <v>67.935500000000005</v>
      </c>
      <c r="P247" t="s">
        <v>113</v>
      </c>
    </row>
    <row r="248" spans="1:16">
      <c r="A248" s="19" t="s">
        <v>25</v>
      </c>
      <c r="B248" s="19" t="s">
        <v>39</v>
      </c>
      <c r="C248" s="19" t="s">
        <v>40</v>
      </c>
      <c r="D248" s="20">
        <v>43454</v>
      </c>
      <c r="E248" s="19">
        <v>107.259</v>
      </c>
      <c r="F248" s="19" t="s">
        <v>109</v>
      </c>
      <c r="G248" s="19">
        <v>5.43</v>
      </c>
      <c r="H248" s="19">
        <v>101.82899999999999</v>
      </c>
      <c r="I248">
        <v>2.585</v>
      </c>
      <c r="J248">
        <v>4.5</v>
      </c>
      <c r="K248">
        <v>102.759</v>
      </c>
      <c r="L248">
        <v>104.67400000000001</v>
      </c>
      <c r="M248">
        <v>1.9050000000000011</v>
      </c>
      <c r="N248">
        <v>60.3155</v>
      </c>
      <c r="O248">
        <v>67.935500000000005</v>
      </c>
      <c r="P248" t="s">
        <v>113</v>
      </c>
    </row>
    <row r="249" spans="1:16">
      <c r="A249" s="19" t="s">
        <v>25</v>
      </c>
      <c r="B249" s="19" t="s">
        <v>39</v>
      </c>
      <c r="C249" s="19" t="s">
        <v>40</v>
      </c>
      <c r="D249" s="20">
        <v>43493</v>
      </c>
      <c r="E249" s="19">
        <v>107.259</v>
      </c>
      <c r="F249" s="19" t="s">
        <v>109</v>
      </c>
      <c r="G249" s="19">
        <v>3.81</v>
      </c>
      <c r="H249" s="19">
        <v>103.449</v>
      </c>
      <c r="I249">
        <v>2.585</v>
      </c>
      <c r="J249">
        <v>4.5</v>
      </c>
      <c r="K249">
        <v>102.759</v>
      </c>
      <c r="L249">
        <v>104.67400000000001</v>
      </c>
      <c r="M249">
        <v>1.9050000000000011</v>
      </c>
      <c r="N249">
        <v>60.3155</v>
      </c>
      <c r="O249">
        <v>67.935500000000005</v>
      </c>
      <c r="P249" t="s">
        <v>113</v>
      </c>
    </row>
    <row r="250" spans="1:16">
      <c r="A250" s="19" t="s">
        <v>25</v>
      </c>
      <c r="B250" s="19" t="s">
        <v>39</v>
      </c>
      <c r="C250" s="19" t="s">
        <v>40</v>
      </c>
      <c r="D250" s="20">
        <v>43524</v>
      </c>
      <c r="E250" s="19">
        <v>107.259</v>
      </c>
      <c r="F250" s="19" t="s">
        <v>109</v>
      </c>
      <c r="G250" s="19">
        <v>3</v>
      </c>
      <c r="H250" s="19">
        <v>104.259</v>
      </c>
      <c r="I250">
        <v>2.585</v>
      </c>
      <c r="J250">
        <v>4.5</v>
      </c>
      <c r="K250">
        <v>102.759</v>
      </c>
      <c r="L250">
        <v>104.67400000000001</v>
      </c>
      <c r="M250">
        <v>1.9050000000000011</v>
      </c>
      <c r="N250">
        <v>60.3155</v>
      </c>
      <c r="O250">
        <v>67.935500000000005</v>
      </c>
      <c r="P250" t="s">
        <v>113</v>
      </c>
    </row>
    <row r="251" spans="1:16">
      <c r="A251" s="19" t="s">
        <v>25</v>
      </c>
      <c r="B251" s="19" t="s">
        <v>39</v>
      </c>
      <c r="C251" s="19" t="s">
        <v>40</v>
      </c>
      <c r="D251" s="20">
        <v>43545</v>
      </c>
      <c r="E251" s="19">
        <v>107.259</v>
      </c>
      <c r="F251" s="19" t="s">
        <v>109</v>
      </c>
      <c r="G251" s="19">
        <v>3.27</v>
      </c>
      <c r="H251" s="19">
        <v>103.989</v>
      </c>
      <c r="I251">
        <v>2.585</v>
      </c>
      <c r="J251">
        <v>4.5</v>
      </c>
      <c r="K251">
        <v>102.759</v>
      </c>
      <c r="L251">
        <v>104.67400000000001</v>
      </c>
      <c r="M251">
        <v>1.9050000000000011</v>
      </c>
      <c r="N251">
        <v>60.3155</v>
      </c>
      <c r="O251">
        <v>67.935500000000005</v>
      </c>
      <c r="P251" t="s">
        <v>113</v>
      </c>
    </row>
    <row r="252" spans="1:16">
      <c r="A252" s="19" t="s">
        <v>25</v>
      </c>
      <c r="B252" s="19" t="s">
        <v>39</v>
      </c>
      <c r="C252" s="19" t="s">
        <v>40</v>
      </c>
      <c r="D252" s="20">
        <v>43574</v>
      </c>
      <c r="E252" s="19">
        <v>107.259</v>
      </c>
      <c r="F252" s="19" t="s">
        <v>109</v>
      </c>
      <c r="G252" s="19">
        <v>3.34</v>
      </c>
      <c r="H252" s="19">
        <v>103.919</v>
      </c>
      <c r="I252">
        <v>2.585</v>
      </c>
      <c r="J252">
        <v>4.5</v>
      </c>
      <c r="K252">
        <v>102.759</v>
      </c>
      <c r="L252">
        <v>104.67400000000001</v>
      </c>
      <c r="M252">
        <v>1.9050000000000011</v>
      </c>
      <c r="N252">
        <v>60.3155</v>
      </c>
      <c r="O252">
        <v>67.935500000000005</v>
      </c>
      <c r="P252" t="s">
        <v>113</v>
      </c>
    </row>
    <row r="253" spans="1:16">
      <c r="A253" s="19" t="s">
        <v>25</v>
      </c>
      <c r="B253" s="19" t="s">
        <v>39</v>
      </c>
      <c r="C253" s="19" t="s">
        <v>40</v>
      </c>
      <c r="D253" s="20">
        <v>43606</v>
      </c>
      <c r="E253" s="19">
        <v>107.259</v>
      </c>
      <c r="F253" s="19" t="s">
        <v>109</v>
      </c>
      <c r="G253" s="19">
        <v>3.3</v>
      </c>
      <c r="H253" s="19">
        <v>103.959</v>
      </c>
      <c r="I253">
        <v>2.585</v>
      </c>
      <c r="J253">
        <v>4.5</v>
      </c>
      <c r="K253">
        <v>102.759</v>
      </c>
      <c r="L253">
        <v>104.67400000000001</v>
      </c>
      <c r="M253">
        <v>1.9050000000000011</v>
      </c>
      <c r="N253">
        <v>60.3155</v>
      </c>
      <c r="O253">
        <v>67.935500000000005</v>
      </c>
      <c r="P253" t="s">
        <v>113</v>
      </c>
    </row>
    <row r="254" spans="1:16">
      <c r="A254" s="19" t="s">
        <v>25</v>
      </c>
      <c r="B254" s="19" t="s">
        <v>39</v>
      </c>
      <c r="C254" s="19" t="s">
        <v>40</v>
      </c>
      <c r="D254" s="20">
        <v>43767</v>
      </c>
      <c r="E254" s="19">
        <v>107.259</v>
      </c>
      <c r="F254" s="19" t="s">
        <v>109</v>
      </c>
      <c r="G254" s="19">
        <v>5.43</v>
      </c>
      <c r="H254" s="19">
        <v>101.82899999999999</v>
      </c>
      <c r="I254">
        <v>2.585</v>
      </c>
      <c r="J254">
        <v>4.5</v>
      </c>
      <c r="K254">
        <v>102.759</v>
      </c>
      <c r="L254">
        <v>104.67400000000001</v>
      </c>
      <c r="M254">
        <v>1.9050000000000011</v>
      </c>
      <c r="N254">
        <v>60.3155</v>
      </c>
      <c r="O254">
        <v>67.935500000000005</v>
      </c>
      <c r="P254" t="s">
        <v>113</v>
      </c>
    </row>
    <row r="255" spans="1:16">
      <c r="A255" s="19" t="s">
        <v>25</v>
      </c>
      <c r="B255" s="19" t="s">
        <v>44</v>
      </c>
      <c r="C255" s="19" t="s">
        <v>45</v>
      </c>
      <c r="D255" s="20">
        <v>39835</v>
      </c>
      <c r="E255" s="19">
        <v>67.287000000000006</v>
      </c>
      <c r="F255" s="19" t="s">
        <v>109</v>
      </c>
      <c r="G255" s="19">
        <v>6.67</v>
      </c>
      <c r="H255" s="19">
        <v>60.616999999999997</v>
      </c>
      <c r="I255">
        <v>4.9800000000000004</v>
      </c>
      <c r="J255">
        <v>6.62</v>
      </c>
      <c r="K255">
        <v>60.667000000000002</v>
      </c>
      <c r="L255">
        <v>62.307000000000002</v>
      </c>
      <c r="M255">
        <v>1.6400000000000006</v>
      </c>
      <c r="N255">
        <v>58.207000000000001</v>
      </c>
      <c r="O255">
        <v>64.766999999999996</v>
      </c>
      <c r="P255" t="s">
        <v>113</v>
      </c>
    </row>
    <row r="256" spans="1:16">
      <c r="A256" s="19" t="s">
        <v>25</v>
      </c>
      <c r="B256" s="19" t="s">
        <v>44</v>
      </c>
      <c r="C256" s="19" t="s">
        <v>45</v>
      </c>
      <c r="D256" s="20">
        <v>39867</v>
      </c>
      <c r="E256" s="19">
        <v>67.287000000000006</v>
      </c>
      <c r="F256" s="19" t="s">
        <v>109</v>
      </c>
      <c r="G256" s="19">
        <v>5.79</v>
      </c>
      <c r="H256" s="19">
        <v>61.497</v>
      </c>
      <c r="I256">
        <v>4.9800000000000004</v>
      </c>
      <c r="J256">
        <v>6.62</v>
      </c>
      <c r="K256">
        <v>60.667000000000002</v>
      </c>
      <c r="L256">
        <v>62.307000000000002</v>
      </c>
      <c r="M256">
        <v>1.6400000000000006</v>
      </c>
      <c r="N256">
        <v>58.207000000000001</v>
      </c>
      <c r="O256">
        <v>64.766999999999996</v>
      </c>
      <c r="P256" t="s">
        <v>113</v>
      </c>
    </row>
    <row r="257" spans="1:16">
      <c r="A257" s="19" t="s">
        <v>25</v>
      </c>
      <c r="B257" s="19" t="s">
        <v>44</v>
      </c>
      <c r="C257" s="19" t="s">
        <v>45</v>
      </c>
      <c r="D257" s="20">
        <v>39897</v>
      </c>
      <c r="E257" s="19">
        <v>67.287000000000006</v>
      </c>
      <c r="F257" s="19" t="s">
        <v>109</v>
      </c>
      <c r="G257" s="19">
        <v>5.68</v>
      </c>
      <c r="H257" s="19">
        <v>61.606999999999999</v>
      </c>
      <c r="I257">
        <v>4.9800000000000004</v>
      </c>
      <c r="J257">
        <v>6.62</v>
      </c>
      <c r="K257">
        <v>60.667000000000002</v>
      </c>
      <c r="L257">
        <v>62.307000000000002</v>
      </c>
      <c r="M257">
        <v>1.6400000000000006</v>
      </c>
      <c r="N257">
        <v>58.207000000000001</v>
      </c>
      <c r="O257">
        <v>64.766999999999996</v>
      </c>
      <c r="P257" t="s">
        <v>113</v>
      </c>
    </row>
    <row r="258" spans="1:16">
      <c r="A258" s="19" t="s">
        <v>25</v>
      </c>
      <c r="B258" s="19" t="s">
        <v>44</v>
      </c>
      <c r="C258" s="19" t="s">
        <v>45</v>
      </c>
      <c r="D258" s="20">
        <v>40015</v>
      </c>
      <c r="E258" s="19">
        <v>67.287000000000006</v>
      </c>
      <c r="F258" s="19" t="s">
        <v>109</v>
      </c>
      <c r="G258" s="19">
        <v>5.86</v>
      </c>
      <c r="H258" s="19">
        <v>61.427</v>
      </c>
      <c r="I258">
        <v>4.9800000000000004</v>
      </c>
      <c r="J258">
        <v>6.62</v>
      </c>
      <c r="K258">
        <v>60.667000000000002</v>
      </c>
      <c r="L258">
        <v>62.307000000000002</v>
      </c>
      <c r="M258">
        <v>1.6400000000000006</v>
      </c>
      <c r="N258">
        <v>58.207000000000001</v>
      </c>
      <c r="O258">
        <v>64.766999999999996</v>
      </c>
      <c r="P258" t="s">
        <v>113</v>
      </c>
    </row>
    <row r="259" spans="1:16">
      <c r="A259" s="19" t="s">
        <v>25</v>
      </c>
      <c r="B259" s="19" t="s">
        <v>44</v>
      </c>
      <c r="C259" s="19" t="s">
        <v>45</v>
      </c>
      <c r="D259" s="20">
        <v>40051</v>
      </c>
      <c r="E259" s="19">
        <v>67.287000000000006</v>
      </c>
      <c r="F259" s="19" t="s">
        <v>109</v>
      </c>
      <c r="G259" s="19">
        <v>6.04</v>
      </c>
      <c r="H259" s="19">
        <v>61.247</v>
      </c>
      <c r="I259">
        <v>4.9800000000000004</v>
      </c>
      <c r="J259">
        <v>6.62</v>
      </c>
      <c r="K259">
        <v>60.667000000000002</v>
      </c>
      <c r="L259">
        <v>62.307000000000002</v>
      </c>
      <c r="M259">
        <v>1.6400000000000006</v>
      </c>
      <c r="N259">
        <v>58.207000000000001</v>
      </c>
      <c r="O259">
        <v>64.766999999999996</v>
      </c>
      <c r="P259" t="s">
        <v>113</v>
      </c>
    </row>
    <row r="260" spans="1:16">
      <c r="A260" s="19" t="s">
        <v>25</v>
      </c>
      <c r="B260" s="19" t="s">
        <v>44</v>
      </c>
      <c r="C260" s="19" t="s">
        <v>45</v>
      </c>
      <c r="D260" s="20">
        <v>40079</v>
      </c>
      <c r="E260" s="19">
        <v>67.287000000000006</v>
      </c>
      <c r="F260" s="19" t="s">
        <v>109</v>
      </c>
      <c r="G260" s="19">
        <v>6.13</v>
      </c>
      <c r="H260" s="19">
        <v>61.156999999999996</v>
      </c>
      <c r="I260">
        <v>4.9800000000000004</v>
      </c>
      <c r="J260">
        <v>6.62</v>
      </c>
      <c r="K260">
        <v>60.667000000000002</v>
      </c>
      <c r="L260">
        <v>62.307000000000002</v>
      </c>
      <c r="M260">
        <v>1.6400000000000006</v>
      </c>
      <c r="N260">
        <v>58.207000000000001</v>
      </c>
      <c r="O260">
        <v>64.766999999999996</v>
      </c>
      <c r="P260" t="s">
        <v>113</v>
      </c>
    </row>
    <row r="261" spans="1:16">
      <c r="A261" s="19" t="s">
        <v>25</v>
      </c>
      <c r="B261" s="19" t="s">
        <v>44</v>
      </c>
      <c r="C261" s="19" t="s">
        <v>45</v>
      </c>
      <c r="D261" s="20">
        <v>40107</v>
      </c>
      <c r="E261" s="19">
        <v>67.287000000000006</v>
      </c>
      <c r="F261" s="19" t="s">
        <v>109</v>
      </c>
      <c r="G261" s="19">
        <v>6.2</v>
      </c>
      <c r="H261" s="19">
        <v>61.087000000000003</v>
      </c>
      <c r="I261">
        <v>4.9800000000000004</v>
      </c>
      <c r="J261">
        <v>6.62</v>
      </c>
      <c r="K261">
        <v>60.667000000000002</v>
      </c>
      <c r="L261">
        <v>62.307000000000002</v>
      </c>
      <c r="M261">
        <v>1.6400000000000006</v>
      </c>
      <c r="N261">
        <v>58.207000000000001</v>
      </c>
      <c r="O261">
        <v>64.766999999999996</v>
      </c>
      <c r="P261" t="s">
        <v>113</v>
      </c>
    </row>
    <row r="262" spans="1:16">
      <c r="A262" s="19" t="s">
        <v>25</v>
      </c>
      <c r="B262" s="19" t="s">
        <v>44</v>
      </c>
      <c r="C262" s="19" t="s">
        <v>45</v>
      </c>
      <c r="D262" s="20">
        <v>40137</v>
      </c>
      <c r="E262" s="19">
        <v>67.287000000000006</v>
      </c>
      <c r="F262" s="19" t="s">
        <v>109</v>
      </c>
      <c r="G262" s="19">
        <v>6.05</v>
      </c>
      <c r="H262" s="19">
        <v>61.237000000000002</v>
      </c>
      <c r="I262">
        <v>4.9800000000000004</v>
      </c>
      <c r="J262">
        <v>6.62</v>
      </c>
      <c r="K262">
        <v>60.667000000000002</v>
      </c>
      <c r="L262">
        <v>62.307000000000002</v>
      </c>
      <c r="M262">
        <v>1.6400000000000006</v>
      </c>
      <c r="N262">
        <v>58.207000000000001</v>
      </c>
      <c r="O262">
        <v>64.766999999999996</v>
      </c>
      <c r="P262" t="s">
        <v>113</v>
      </c>
    </row>
    <row r="263" spans="1:16">
      <c r="A263" s="19" t="s">
        <v>25</v>
      </c>
      <c r="B263" s="19" t="s">
        <v>44</v>
      </c>
      <c r="C263" s="19" t="s">
        <v>45</v>
      </c>
      <c r="D263" s="20">
        <v>40175</v>
      </c>
      <c r="E263" s="19">
        <v>67.287000000000006</v>
      </c>
      <c r="F263" s="19" t="s">
        <v>109</v>
      </c>
      <c r="G263" s="19">
        <v>5.3</v>
      </c>
      <c r="H263" s="19">
        <v>61.987000000000002</v>
      </c>
      <c r="I263">
        <v>4.9800000000000004</v>
      </c>
      <c r="J263">
        <v>6.62</v>
      </c>
      <c r="K263">
        <v>60.667000000000002</v>
      </c>
      <c r="L263">
        <v>62.307000000000002</v>
      </c>
      <c r="M263">
        <v>1.6400000000000006</v>
      </c>
      <c r="N263">
        <v>58.207000000000001</v>
      </c>
      <c r="O263">
        <v>64.766999999999996</v>
      </c>
      <c r="P263" t="s">
        <v>113</v>
      </c>
    </row>
    <row r="264" spans="1:16">
      <c r="A264" s="19" t="s">
        <v>25</v>
      </c>
      <c r="B264" s="19" t="s">
        <v>44</v>
      </c>
      <c r="C264" s="19" t="s">
        <v>45</v>
      </c>
      <c r="D264" s="20">
        <v>40562</v>
      </c>
      <c r="E264" s="19">
        <v>67.287000000000006</v>
      </c>
      <c r="F264" s="19" t="s">
        <v>109</v>
      </c>
      <c r="G264" s="19">
        <v>3</v>
      </c>
      <c r="H264" s="19">
        <v>64.287000000000006</v>
      </c>
      <c r="I264">
        <v>4.9800000000000004</v>
      </c>
      <c r="J264">
        <v>6.62</v>
      </c>
      <c r="K264">
        <v>60.667000000000002</v>
      </c>
      <c r="L264">
        <v>62.307000000000002</v>
      </c>
      <c r="M264">
        <v>1.9050000000000011</v>
      </c>
      <c r="N264">
        <v>60.3155</v>
      </c>
      <c r="O264">
        <v>67.935500000000005</v>
      </c>
      <c r="P264" t="s">
        <v>113</v>
      </c>
    </row>
    <row r="265" spans="1:16">
      <c r="A265" s="19" t="s">
        <v>25</v>
      </c>
      <c r="B265" s="19" t="s">
        <v>44</v>
      </c>
      <c r="C265" s="19" t="s">
        <v>45</v>
      </c>
      <c r="D265" s="20">
        <v>40588</v>
      </c>
      <c r="E265" s="19">
        <v>67.287000000000006</v>
      </c>
      <c r="F265" s="19" t="s">
        <v>109</v>
      </c>
      <c r="G265" s="19">
        <v>3.4</v>
      </c>
      <c r="H265" s="19">
        <v>63.887</v>
      </c>
      <c r="I265">
        <v>4.9800000000000004</v>
      </c>
      <c r="J265">
        <v>6.62</v>
      </c>
      <c r="K265">
        <v>60.667000000000002</v>
      </c>
      <c r="L265">
        <v>62.307000000000002</v>
      </c>
      <c r="M265">
        <v>1.9050000000000011</v>
      </c>
      <c r="N265">
        <v>60.3155</v>
      </c>
      <c r="O265">
        <v>67.935500000000005</v>
      </c>
      <c r="P265" t="s">
        <v>113</v>
      </c>
    </row>
    <row r="266" spans="1:16">
      <c r="A266" s="19" t="s">
        <v>25</v>
      </c>
      <c r="B266" s="19" t="s">
        <v>44</v>
      </c>
      <c r="C266" s="19" t="s">
        <v>45</v>
      </c>
      <c r="D266" s="20">
        <v>40616</v>
      </c>
      <c r="E266" s="19">
        <v>67.287000000000006</v>
      </c>
      <c r="F266" s="19" t="s">
        <v>109</v>
      </c>
      <c r="G266" s="19">
        <v>3.9</v>
      </c>
      <c r="H266" s="19">
        <v>63.387</v>
      </c>
      <c r="I266">
        <v>4.9800000000000004</v>
      </c>
      <c r="J266">
        <v>6.62</v>
      </c>
      <c r="K266">
        <v>60.667000000000002</v>
      </c>
      <c r="L266">
        <v>62.307000000000002</v>
      </c>
      <c r="M266">
        <v>1.9050000000000011</v>
      </c>
      <c r="N266">
        <v>60.3155</v>
      </c>
      <c r="O266">
        <v>67.935500000000005</v>
      </c>
      <c r="P266" t="s">
        <v>113</v>
      </c>
    </row>
    <row r="267" spans="1:16">
      <c r="A267" s="19" t="s">
        <v>25</v>
      </c>
      <c r="B267" s="19" t="s">
        <v>44</v>
      </c>
      <c r="C267" s="19" t="s">
        <v>45</v>
      </c>
      <c r="D267" s="20">
        <v>40644</v>
      </c>
      <c r="E267" s="19">
        <v>67.287000000000006</v>
      </c>
      <c r="F267" s="19" t="s">
        <v>109</v>
      </c>
      <c r="G267" s="19">
        <v>3.13</v>
      </c>
      <c r="H267" s="19">
        <v>64.156999999999996</v>
      </c>
      <c r="I267">
        <v>4.9800000000000004</v>
      </c>
      <c r="J267">
        <v>6.62</v>
      </c>
      <c r="K267">
        <v>60.667000000000002</v>
      </c>
      <c r="L267">
        <v>62.307000000000002</v>
      </c>
      <c r="M267">
        <v>1.9050000000000011</v>
      </c>
      <c r="N267">
        <v>60.3155</v>
      </c>
      <c r="O267">
        <v>67.935500000000005</v>
      </c>
      <c r="P267" t="s">
        <v>113</v>
      </c>
    </row>
    <row r="268" spans="1:16">
      <c r="A268" s="19" t="s">
        <v>25</v>
      </c>
      <c r="B268" s="19" t="s">
        <v>44</v>
      </c>
      <c r="C268" s="19" t="s">
        <v>45</v>
      </c>
      <c r="D268" s="20">
        <v>40673</v>
      </c>
      <c r="E268" s="19">
        <v>67.287000000000006</v>
      </c>
      <c r="F268" s="19" t="s">
        <v>109</v>
      </c>
      <c r="G268" s="19">
        <v>3.88</v>
      </c>
      <c r="H268" s="19">
        <v>63.406999999999996</v>
      </c>
      <c r="I268">
        <v>4.9800000000000004</v>
      </c>
      <c r="J268">
        <v>6.62</v>
      </c>
      <c r="K268">
        <v>60.667000000000002</v>
      </c>
      <c r="L268">
        <v>62.307000000000002</v>
      </c>
      <c r="M268">
        <v>1.9050000000000011</v>
      </c>
      <c r="N268">
        <v>60.3155</v>
      </c>
      <c r="O268">
        <v>67.935500000000005</v>
      </c>
      <c r="P268" t="s">
        <v>113</v>
      </c>
    </row>
    <row r="269" spans="1:16">
      <c r="A269" s="19" t="s">
        <v>25</v>
      </c>
      <c r="B269" s="19" t="s">
        <v>44</v>
      </c>
      <c r="C269" s="19" t="s">
        <v>45</v>
      </c>
      <c r="D269" s="20">
        <v>40714</v>
      </c>
      <c r="E269" s="19">
        <v>67.287000000000006</v>
      </c>
      <c r="F269" s="19" t="s">
        <v>109</v>
      </c>
      <c r="G269" s="19">
        <v>4.54</v>
      </c>
      <c r="H269" s="19">
        <v>62.747</v>
      </c>
      <c r="I269">
        <v>4.9800000000000004</v>
      </c>
      <c r="J269">
        <v>6.62</v>
      </c>
      <c r="K269">
        <v>60.667000000000002</v>
      </c>
      <c r="L269">
        <v>62.307000000000002</v>
      </c>
      <c r="M269">
        <v>1.9050000000000011</v>
      </c>
      <c r="N269">
        <v>60.3155</v>
      </c>
      <c r="O269">
        <v>67.935500000000005</v>
      </c>
      <c r="P269" t="s">
        <v>113</v>
      </c>
    </row>
    <row r="270" spans="1:16">
      <c r="A270" s="19" t="s">
        <v>25</v>
      </c>
      <c r="B270" s="19" t="s">
        <v>44</v>
      </c>
      <c r="C270" s="19" t="s">
        <v>45</v>
      </c>
      <c r="D270" s="20">
        <v>40843</v>
      </c>
      <c r="E270" s="19">
        <v>67.287000000000006</v>
      </c>
      <c r="F270" s="19" t="s">
        <v>109</v>
      </c>
      <c r="G270" s="19">
        <v>5.65</v>
      </c>
      <c r="H270" s="19">
        <v>61.637</v>
      </c>
      <c r="I270">
        <v>4.9800000000000004</v>
      </c>
      <c r="J270">
        <v>6.62</v>
      </c>
      <c r="K270">
        <v>60.667000000000002</v>
      </c>
      <c r="L270">
        <v>62.307000000000002</v>
      </c>
      <c r="M270">
        <v>1.9050000000000011</v>
      </c>
      <c r="N270">
        <v>60.3155</v>
      </c>
      <c r="O270">
        <v>67.935500000000005</v>
      </c>
      <c r="P270" t="s">
        <v>113</v>
      </c>
    </row>
    <row r="271" spans="1:16">
      <c r="A271" s="19" t="s">
        <v>25</v>
      </c>
      <c r="B271" s="19" t="s">
        <v>44</v>
      </c>
      <c r="C271" s="19" t="s">
        <v>45</v>
      </c>
      <c r="D271" s="20">
        <v>41010</v>
      </c>
      <c r="E271" s="19">
        <v>67.287000000000006</v>
      </c>
      <c r="F271" s="19" t="s">
        <v>109</v>
      </c>
      <c r="G271" s="19">
        <v>3.7</v>
      </c>
      <c r="H271" s="19">
        <v>63.587000000000003</v>
      </c>
      <c r="I271">
        <v>4.9800000000000004</v>
      </c>
      <c r="J271">
        <v>6.62</v>
      </c>
      <c r="K271">
        <v>60.667000000000002</v>
      </c>
      <c r="L271">
        <v>62.307000000000002</v>
      </c>
      <c r="M271">
        <v>1.9050000000000011</v>
      </c>
      <c r="N271">
        <v>60.3155</v>
      </c>
      <c r="O271">
        <v>67.935500000000005</v>
      </c>
      <c r="P271" t="s">
        <v>113</v>
      </c>
    </row>
    <row r="272" spans="1:16">
      <c r="A272" s="19" t="s">
        <v>25</v>
      </c>
      <c r="B272" s="19" t="s">
        <v>44</v>
      </c>
      <c r="C272" s="19" t="s">
        <v>45</v>
      </c>
      <c r="D272" s="20">
        <v>41036</v>
      </c>
      <c r="E272" s="19">
        <v>67.287000000000006</v>
      </c>
      <c r="F272" s="19" t="s">
        <v>109</v>
      </c>
      <c r="G272" s="19">
        <v>5.3</v>
      </c>
      <c r="H272" s="19">
        <v>61.987000000000002</v>
      </c>
      <c r="I272">
        <v>4.9800000000000004</v>
      </c>
      <c r="J272">
        <v>6.62</v>
      </c>
      <c r="K272">
        <v>60.667000000000002</v>
      </c>
      <c r="L272">
        <v>62.307000000000002</v>
      </c>
      <c r="M272">
        <v>1.9050000000000011</v>
      </c>
      <c r="N272">
        <v>60.3155</v>
      </c>
      <c r="O272">
        <v>67.935500000000005</v>
      </c>
      <c r="P272" t="s">
        <v>113</v>
      </c>
    </row>
    <row r="273" spans="1:16">
      <c r="A273" s="19" t="s">
        <v>25</v>
      </c>
      <c r="B273" s="19" t="s">
        <v>44</v>
      </c>
      <c r="C273" s="19" t="s">
        <v>45</v>
      </c>
      <c r="D273" s="20">
        <v>41071</v>
      </c>
      <c r="E273" s="19">
        <v>67.287000000000006</v>
      </c>
      <c r="F273" s="19" t="s">
        <v>109</v>
      </c>
      <c r="G273" s="19">
        <v>5.45</v>
      </c>
      <c r="H273" s="19">
        <v>61.837000000000003</v>
      </c>
      <c r="I273">
        <v>4.9800000000000004</v>
      </c>
      <c r="J273">
        <v>6.62</v>
      </c>
      <c r="K273">
        <v>60.667000000000002</v>
      </c>
      <c r="L273">
        <v>62.307000000000002</v>
      </c>
      <c r="M273">
        <v>1.9050000000000011</v>
      </c>
      <c r="N273">
        <v>60.3155</v>
      </c>
      <c r="O273">
        <v>67.935500000000005</v>
      </c>
      <c r="P273" t="s">
        <v>113</v>
      </c>
    </row>
    <row r="274" spans="1:16">
      <c r="A274" s="19" t="s">
        <v>25</v>
      </c>
      <c r="B274" s="19" t="s">
        <v>44</v>
      </c>
      <c r="C274" s="19" t="s">
        <v>45</v>
      </c>
      <c r="D274" s="20">
        <v>41095</v>
      </c>
      <c r="E274" s="19">
        <v>67.287000000000006</v>
      </c>
      <c r="F274" s="19" t="s">
        <v>109</v>
      </c>
      <c r="G274" s="19">
        <v>5.7</v>
      </c>
      <c r="H274" s="19">
        <v>61.587000000000003</v>
      </c>
      <c r="I274">
        <v>4.9800000000000004</v>
      </c>
      <c r="J274">
        <v>6.62</v>
      </c>
      <c r="K274">
        <v>60.667000000000002</v>
      </c>
      <c r="L274">
        <v>62.307000000000002</v>
      </c>
      <c r="M274">
        <v>1.9050000000000011</v>
      </c>
      <c r="N274">
        <v>60.3155</v>
      </c>
      <c r="O274">
        <v>67.935500000000005</v>
      </c>
      <c r="P274" t="s">
        <v>113</v>
      </c>
    </row>
    <row r="275" spans="1:16">
      <c r="A275" s="19" t="s">
        <v>25</v>
      </c>
      <c r="B275" s="19" t="s">
        <v>44</v>
      </c>
      <c r="C275" s="19" t="s">
        <v>45</v>
      </c>
      <c r="D275" s="20">
        <v>41128</v>
      </c>
      <c r="E275" s="19">
        <v>67.287000000000006</v>
      </c>
      <c r="F275" s="19" t="s">
        <v>109</v>
      </c>
      <c r="G275" s="19">
        <v>6.05</v>
      </c>
      <c r="H275" s="19">
        <v>61.237000000000002</v>
      </c>
      <c r="I275">
        <v>4.9800000000000004</v>
      </c>
      <c r="J275">
        <v>6.62</v>
      </c>
      <c r="K275">
        <v>60.667000000000002</v>
      </c>
      <c r="L275">
        <v>62.307000000000002</v>
      </c>
      <c r="M275">
        <v>1.9050000000000011</v>
      </c>
      <c r="N275">
        <v>60.3155</v>
      </c>
      <c r="O275">
        <v>67.935500000000005</v>
      </c>
      <c r="P275" t="s">
        <v>113</v>
      </c>
    </row>
    <row r="276" spans="1:16">
      <c r="A276" s="19" t="s">
        <v>25</v>
      </c>
      <c r="B276" s="19" t="s">
        <v>44</v>
      </c>
      <c r="C276" s="19" t="s">
        <v>45</v>
      </c>
      <c r="D276" s="20">
        <v>41162</v>
      </c>
      <c r="E276" s="19">
        <v>67.287000000000006</v>
      </c>
      <c r="F276" s="19" t="s">
        <v>109</v>
      </c>
      <c r="G276" s="19">
        <v>6.2</v>
      </c>
      <c r="H276" s="19">
        <v>61.087000000000003</v>
      </c>
      <c r="I276">
        <v>4.9800000000000004</v>
      </c>
      <c r="J276">
        <v>6.62</v>
      </c>
      <c r="K276">
        <v>60.667000000000002</v>
      </c>
      <c r="L276">
        <v>62.307000000000002</v>
      </c>
      <c r="M276">
        <v>1.9050000000000011</v>
      </c>
      <c r="N276">
        <v>60.3155</v>
      </c>
      <c r="O276">
        <v>67.935500000000005</v>
      </c>
      <c r="P276" t="s">
        <v>113</v>
      </c>
    </row>
    <row r="277" spans="1:16">
      <c r="A277" s="19" t="s">
        <v>25</v>
      </c>
      <c r="B277" s="19" t="s">
        <v>44</v>
      </c>
      <c r="C277" s="19" t="s">
        <v>45</v>
      </c>
      <c r="D277" s="20">
        <v>41211</v>
      </c>
      <c r="E277" s="19">
        <v>67.287000000000006</v>
      </c>
      <c r="F277" s="19" t="s">
        <v>109</v>
      </c>
      <c r="G277" s="19">
        <v>6.3</v>
      </c>
      <c r="H277" s="19">
        <v>60.987000000000002</v>
      </c>
      <c r="I277">
        <v>4.9800000000000004</v>
      </c>
      <c r="J277">
        <v>6.62</v>
      </c>
      <c r="K277">
        <v>60.667000000000002</v>
      </c>
      <c r="L277">
        <v>62.307000000000002</v>
      </c>
      <c r="M277">
        <v>1.9050000000000011</v>
      </c>
      <c r="N277">
        <v>60.3155</v>
      </c>
      <c r="O277">
        <v>67.935500000000005</v>
      </c>
      <c r="P277" t="s">
        <v>113</v>
      </c>
    </row>
    <row r="278" spans="1:16">
      <c r="A278" s="19" t="s">
        <v>25</v>
      </c>
      <c r="B278" s="19" t="s">
        <v>44</v>
      </c>
      <c r="C278" s="19" t="s">
        <v>45</v>
      </c>
      <c r="D278" s="20">
        <v>41239</v>
      </c>
      <c r="E278" s="19">
        <v>67.287000000000006</v>
      </c>
      <c r="F278" s="19" t="s">
        <v>109</v>
      </c>
      <c r="G278" s="19">
        <v>9.0299999999999994</v>
      </c>
      <c r="H278" s="19">
        <v>58.256999999999998</v>
      </c>
      <c r="I278">
        <v>4.9800000000000004</v>
      </c>
      <c r="J278">
        <v>6.62</v>
      </c>
      <c r="K278">
        <v>60.667000000000002</v>
      </c>
      <c r="L278">
        <v>62.307000000000002</v>
      </c>
      <c r="M278">
        <v>1.9050000000000011</v>
      </c>
      <c r="N278">
        <v>60.3155</v>
      </c>
      <c r="O278">
        <v>67.935500000000005</v>
      </c>
      <c r="P278" t="s">
        <v>113</v>
      </c>
    </row>
    <row r="279" spans="1:16">
      <c r="A279" s="19" t="s">
        <v>25</v>
      </c>
      <c r="B279" s="19" t="s">
        <v>44</v>
      </c>
      <c r="C279" s="19" t="s">
        <v>45</v>
      </c>
      <c r="D279" s="20">
        <v>41262</v>
      </c>
      <c r="E279" s="19">
        <v>67.287000000000006</v>
      </c>
      <c r="F279" s="19" t="s">
        <v>109</v>
      </c>
      <c r="G279" s="19">
        <v>5.9</v>
      </c>
      <c r="H279" s="19">
        <v>61.387</v>
      </c>
      <c r="I279">
        <v>4.9800000000000004</v>
      </c>
      <c r="J279">
        <v>6.62</v>
      </c>
      <c r="K279">
        <v>60.667000000000002</v>
      </c>
      <c r="L279">
        <v>62.307000000000002</v>
      </c>
      <c r="M279">
        <v>1.9050000000000011</v>
      </c>
      <c r="N279">
        <v>60.3155</v>
      </c>
      <c r="O279">
        <v>67.935500000000005</v>
      </c>
      <c r="P279" t="s">
        <v>113</v>
      </c>
    </row>
    <row r="280" spans="1:16">
      <c r="A280" s="19" t="s">
        <v>25</v>
      </c>
      <c r="B280" s="19" t="s">
        <v>44</v>
      </c>
      <c r="C280" s="19" t="s">
        <v>45</v>
      </c>
      <c r="D280" s="20">
        <v>41288</v>
      </c>
      <c r="E280" s="19">
        <v>67.287000000000006</v>
      </c>
      <c r="F280" s="19" t="s">
        <v>109</v>
      </c>
      <c r="G280" s="19">
        <v>5.9</v>
      </c>
      <c r="H280" s="19">
        <v>61.387</v>
      </c>
      <c r="I280">
        <v>4.9800000000000004</v>
      </c>
      <c r="J280">
        <v>6.62</v>
      </c>
      <c r="K280">
        <v>60.667000000000002</v>
      </c>
      <c r="L280">
        <v>62.307000000000002</v>
      </c>
      <c r="M280">
        <v>1.9050000000000011</v>
      </c>
      <c r="N280">
        <v>60.3155</v>
      </c>
      <c r="O280">
        <v>67.935500000000005</v>
      </c>
      <c r="P280" t="s">
        <v>113</v>
      </c>
    </row>
    <row r="281" spans="1:16">
      <c r="A281" s="19" t="s">
        <v>25</v>
      </c>
      <c r="B281" s="19" t="s">
        <v>44</v>
      </c>
      <c r="C281" s="19" t="s">
        <v>45</v>
      </c>
      <c r="D281" s="20">
        <v>41309</v>
      </c>
      <c r="E281" s="19">
        <v>67.287000000000006</v>
      </c>
      <c r="F281" s="19" t="s">
        <v>109</v>
      </c>
      <c r="G281" s="19">
        <v>5.4</v>
      </c>
      <c r="H281" s="19">
        <v>61.887</v>
      </c>
      <c r="I281">
        <v>4.9800000000000004</v>
      </c>
      <c r="J281">
        <v>6.62</v>
      </c>
      <c r="K281">
        <v>60.667000000000002</v>
      </c>
      <c r="L281">
        <v>62.307000000000002</v>
      </c>
      <c r="M281">
        <v>1.9050000000000011</v>
      </c>
      <c r="N281">
        <v>60.3155</v>
      </c>
      <c r="O281">
        <v>67.935500000000005</v>
      </c>
      <c r="P281" t="s">
        <v>113</v>
      </c>
    </row>
    <row r="282" spans="1:16">
      <c r="A282" s="19" t="s">
        <v>25</v>
      </c>
      <c r="B282" s="19" t="s">
        <v>44</v>
      </c>
      <c r="C282" s="19" t="s">
        <v>45</v>
      </c>
      <c r="D282" s="20">
        <v>41346</v>
      </c>
      <c r="E282" s="19">
        <v>67.287000000000006</v>
      </c>
      <c r="F282" s="19" t="s">
        <v>109</v>
      </c>
      <c r="G282" s="19">
        <v>4.55</v>
      </c>
      <c r="H282" s="19">
        <v>62.737000000000002</v>
      </c>
      <c r="I282">
        <v>4.9800000000000004</v>
      </c>
      <c r="J282">
        <v>6.62</v>
      </c>
      <c r="K282">
        <v>60.667000000000002</v>
      </c>
      <c r="L282">
        <v>62.307000000000002</v>
      </c>
      <c r="M282">
        <v>1.9050000000000011</v>
      </c>
      <c r="N282">
        <v>60.3155</v>
      </c>
      <c r="O282">
        <v>67.935500000000005</v>
      </c>
      <c r="P282" t="s">
        <v>113</v>
      </c>
    </row>
    <row r="283" spans="1:16">
      <c r="A283" s="19" t="s">
        <v>25</v>
      </c>
      <c r="B283" s="19" t="s">
        <v>44</v>
      </c>
      <c r="C283" s="19" t="s">
        <v>45</v>
      </c>
      <c r="D283" s="20">
        <v>41388</v>
      </c>
      <c r="E283" s="19">
        <v>67.287000000000006</v>
      </c>
      <c r="F283" s="19" t="s">
        <v>109</v>
      </c>
      <c r="G283" s="19">
        <v>3</v>
      </c>
      <c r="H283" s="19">
        <v>64.287000000000006</v>
      </c>
      <c r="I283">
        <v>4.9800000000000004</v>
      </c>
      <c r="J283">
        <v>6.62</v>
      </c>
      <c r="K283">
        <v>60.667000000000002</v>
      </c>
      <c r="L283">
        <v>62.307000000000002</v>
      </c>
      <c r="M283">
        <v>1.9050000000000011</v>
      </c>
      <c r="N283">
        <v>60.3155</v>
      </c>
      <c r="O283">
        <v>67.935500000000005</v>
      </c>
      <c r="P283" t="s">
        <v>113</v>
      </c>
    </row>
    <row r="284" spans="1:16">
      <c r="A284" s="19" t="s">
        <v>25</v>
      </c>
      <c r="B284" s="19" t="s">
        <v>44</v>
      </c>
      <c r="C284" s="19" t="s">
        <v>45</v>
      </c>
      <c r="D284" s="20">
        <v>41403</v>
      </c>
      <c r="E284" s="19">
        <v>67.287000000000006</v>
      </c>
      <c r="F284" s="19" t="s">
        <v>109</v>
      </c>
      <c r="G284" s="19">
        <v>2.9</v>
      </c>
      <c r="H284" s="19">
        <v>64.387</v>
      </c>
      <c r="I284">
        <v>4.9800000000000004</v>
      </c>
      <c r="J284">
        <v>6.62</v>
      </c>
      <c r="K284">
        <v>60.667000000000002</v>
      </c>
      <c r="L284">
        <v>62.307000000000002</v>
      </c>
      <c r="M284">
        <v>1.9050000000000011</v>
      </c>
      <c r="N284">
        <v>60.3155</v>
      </c>
      <c r="O284">
        <v>67.935500000000005</v>
      </c>
      <c r="P284" t="s">
        <v>113</v>
      </c>
    </row>
    <row r="285" spans="1:16">
      <c r="A285" s="19" t="s">
        <v>25</v>
      </c>
      <c r="B285" s="19" t="s">
        <v>44</v>
      </c>
      <c r="C285" s="19" t="s">
        <v>45</v>
      </c>
      <c r="D285" s="20">
        <v>41435</v>
      </c>
      <c r="E285" s="19">
        <v>67.287000000000006</v>
      </c>
      <c r="F285" s="19" t="s">
        <v>109</v>
      </c>
      <c r="G285" s="19">
        <v>3.45</v>
      </c>
      <c r="H285" s="19">
        <v>63.837000000000003</v>
      </c>
      <c r="I285">
        <v>4.9800000000000004</v>
      </c>
      <c r="J285">
        <v>6.62</v>
      </c>
      <c r="K285">
        <v>60.667000000000002</v>
      </c>
      <c r="L285">
        <v>62.307000000000002</v>
      </c>
      <c r="M285">
        <v>1.9050000000000011</v>
      </c>
      <c r="N285">
        <v>60.3155</v>
      </c>
      <c r="O285">
        <v>67.935500000000005</v>
      </c>
      <c r="P285" t="s">
        <v>113</v>
      </c>
    </row>
    <row r="286" spans="1:16">
      <c r="A286" s="19" t="s">
        <v>25</v>
      </c>
      <c r="B286" s="19" t="s">
        <v>44</v>
      </c>
      <c r="C286" s="19" t="s">
        <v>45</v>
      </c>
      <c r="D286" s="20">
        <v>41470</v>
      </c>
      <c r="E286" s="19">
        <v>67.287000000000006</v>
      </c>
      <c r="F286" s="19" t="s">
        <v>109</v>
      </c>
      <c r="G286" s="19">
        <v>7.58</v>
      </c>
      <c r="H286" s="19">
        <v>59.707000000000001</v>
      </c>
      <c r="I286">
        <v>4.9800000000000004</v>
      </c>
      <c r="J286">
        <v>6.62</v>
      </c>
      <c r="K286">
        <v>60.667000000000002</v>
      </c>
      <c r="L286">
        <v>62.307000000000002</v>
      </c>
      <c r="M286">
        <v>1.9050000000000011</v>
      </c>
      <c r="N286">
        <v>60.3155</v>
      </c>
      <c r="O286">
        <v>67.935500000000005</v>
      </c>
      <c r="P286" t="s">
        <v>113</v>
      </c>
    </row>
    <row r="287" spans="1:16">
      <c r="A287" s="19" t="s">
        <v>25</v>
      </c>
      <c r="B287" s="19" t="s">
        <v>44</v>
      </c>
      <c r="C287" s="19" t="s">
        <v>45</v>
      </c>
      <c r="D287" s="20">
        <v>41506</v>
      </c>
      <c r="E287" s="19">
        <v>67.287000000000006</v>
      </c>
      <c r="F287" s="19" t="s">
        <v>109</v>
      </c>
      <c r="G287" s="19">
        <v>3.38</v>
      </c>
      <c r="H287" s="19">
        <v>63.906999999999996</v>
      </c>
      <c r="I287">
        <v>4.9800000000000004</v>
      </c>
      <c r="J287">
        <v>6.62</v>
      </c>
      <c r="K287">
        <v>60.667000000000002</v>
      </c>
      <c r="L287">
        <v>62.307000000000002</v>
      </c>
      <c r="M287">
        <v>1.9050000000000011</v>
      </c>
      <c r="N287">
        <v>60.3155</v>
      </c>
      <c r="O287">
        <v>67.935500000000005</v>
      </c>
      <c r="P287" t="s">
        <v>113</v>
      </c>
    </row>
    <row r="288" spans="1:16">
      <c r="A288" s="19" t="s">
        <v>25</v>
      </c>
      <c r="B288" s="19" t="s">
        <v>44</v>
      </c>
      <c r="C288" s="19" t="s">
        <v>45</v>
      </c>
      <c r="D288" s="20">
        <v>41535</v>
      </c>
      <c r="E288" s="19">
        <v>67.287000000000006</v>
      </c>
      <c r="F288" s="19" t="s">
        <v>109</v>
      </c>
      <c r="G288" s="19">
        <v>5.5</v>
      </c>
      <c r="H288" s="19">
        <v>61.786999999999999</v>
      </c>
      <c r="I288">
        <v>4.9800000000000004</v>
      </c>
      <c r="J288">
        <v>6.62</v>
      </c>
      <c r="K288">
        <v>60.667000000000002</v>
      </c>
      <c r="L288">
        <v>62.307000000000002</v>
      </c>
      <c r="M288">
        <v>1.9050000000000011</v>
      </c>
      <c r="N288">
        <v>60.3155</v>
      </c>
      <c r="O288">
        <v>67.935500000000005</v>
      </c>
      <c r="P288" t="s">
        <v>113</v>
      </c>
    </row>
    <row r="289" spans="1:16">
      <c r="A289" s="19" t="s">
        <v>25</v>
      </c>
      <c r="B289" s="19" t="s">
        <v>44</v>
      </c>
      <c r="C289" s="19" t="s">
        <v>45</v>
      </c>
      <c r="D289" s="20">
        <v>41564</v>
      </c>
      <c r="E289" s="19">
        <v>67.287000000000006</v>
      </c>
      <c r="F289" s="19" t="s">
        <v>109</v>
      </c>
      <c r="G289" s="19">
        <v>5.55</v>
      </c>
      <c r="H289" s="19">
        <v>61.737000000000002</v>
      </c>
      <c r="I289">
        <v>4.9800000000000004</v>
      </c>
      <c r="J289">
        <v>6.62</v>
      </c>
      <c r="K289">
        <v>60.667000000000002</v>
      </c>
      <c r="L289">
        <v>62.307000000000002</v>
      </c>
      <c r="M289">
        <v>1.9050000000000011</v>
      </c>
      <c r="N289">
        <v>60.3155</v>
      </c>
      <c r="O289">
        <v>67.935500000000005</v>
      </c>
      <c r="P289" t="s">
        <v>113</v>
      </c>
    </row>
    <row r="290" spans="1:16">
      <c r="A290" s="19" t="s">
        <v>25</v>
      </c>
      <c r="B290" s="19" t="s">
        <v>44</v>
      </c>
      <c r="C290" s="19" t="s">
        <v>45</v>
      </c>
      <c r="D290" s="20">
        <v>41589</v>
      </c>
      <c r="E290" s="19">
        <v>67.287000000000006</v>
      </c>
      <c r="F290" s="19" t="s">
        <v>109</v>
      </c>
      <c r="G290" s="19">
        <v>5.65</v>
      </c>
      <c r="H290" s="19">
        <v>61.637</v>
      </c>
      <c r="I290">
        <v>4.9800000000000004</v>
      </c>
      <c r="J290">
        <v>6.62</v>
      </c>
      <c r="K290">
        <v>60.667000000000002</v>
      </c>
      <c r="L290">
        <v>62.307000000000002</v>
      </c>
      <c r="M290">
        <v>1.9050000000000011</v>
      </c>
      <c r="N290">
        <v>60.3155</v>
      </c>
      <c r="O290">
        <v>67.935500000000005</v>
      </c>
      <c r="P290" t="s">
        <v>113</v>
      </c>
    </row>
    <row r="291" spans="1:16">
      <c r="A291" s="19" t="s">
        <v>25</v>
      </c>
      <c r="B291" s="19" t="s">
        <v>44</v>
      </c>
      <c r="C291" s="19" t="s">
        <v>45</v>
      </c>
      <c r="D291" s="20">
        <v>41610</v>
      </c>
      <c r="E291" s="19">
        <v>67.287000000000006</v>
      </c>
      <c r="F291" s="19" t="s">
        <v>109</v>
      </c>
      <c r="G291" s="19">
        <v>5.7</v>
      </c>
      <c r="H291" s="19">
        <v>61.587000000000003</v>
      </c>
      <c r="I291">
        <v>4.9800000000000004</v>
      </c>
      <c r="J291">
        <v>6.62</v>
      </c>
      <c r="K291">
        <v>60.667000000000002</v>
      </c>
      <c r="L291">
        <v>62.307000000000002</v>
      </c>
      <c r="M291">
        <v>1.9050000000000011</v>
      </c>
      <c r="N291">
        <v>60.3155</v>
      </c>
      <c r="O291">
        <v>67.935500000000005</v>
      </c>
      <c r="P291" t="s">
        <v>113</v>
      </c>
    </row>
    <row r="292" spans="1:16">
      <c r="A292" s="19" t="s">
        <v>25</v>
      </c>
      <c r="B292" s="19" t="s">
        <v>44</v>
      </c>
      <c r="C292" s="19" t="s">
        <v>45</v>
      </c>
      <c r="D292" s="20">
        <v>41654</v>
      </c>
      <c r="E292" s="19">
        <v>67.287000000000006</v>
      </c>
      <c r="F292" s="19" t="s">
        <v>109</v>
      </c>
      <c r="G292" s="19">
        <v>5</v>
      </c>
      <c r="H292" s="19">
        <v>62.286999999999999</v>
      </c>
      <c r="I292">
        <v>4.9800000000000004</v>
      </c>
      <c r="J292">
        <v>6.62</v>
      </c>
      <c r="K292">
        <v>60.667000000000002</v>
      </c>
      <c r="L292">
        <v>62.307000000000002</v>
      </c>
      <c r="M292">
        <v>1.9050000000000011</v>
      </c>
      <c r="N292">
        <v>60.3155</v>
      </c>
      <c r="O292">
        <v>67.935500000000005</v>
      </c>
      <c r="P292" t="s">
        <v>113</v>
      </c>
    </row>
    <row r="293" spans="1:16">
      <c r="A293" s="19" t="s">
        <v>25</v>
      </c>
      <c r="B293" s="19" t="s">
        <v>44</v>
      </c>
      <c r="C293" s="19" t="s">
        <v>45</v>
      </c>
      <c r="D293" s="20">
        <v>41674</v>
      </c>
      <c r="E293" s="19">
        <v>67.287000000000006</v>
      </c>
      <c r="F293" s="19" t="s">
        <v>109</v>
      </c>
      <c r="G293" s="19">
        <v>3.4</v>
      </c>
      <c r="H293" s="19">
        <v>63.887</v>
      </c>
      <c r="I293">
        <v>4.9800000000000004</v>
      </c>
      <c r="J293">
        <v>6.62</v>
      </c>
      <c r="K293">
        <v>60.667000000000002</v>
      </c>
      <c r="L293">
        <v>62.307000000000002</v>
      </c>
      <c r="M293">
        <v>1.9050000000000011</v>
      </c>
      <c r="N293">
        <v>60.3155</v>
      </c>
      <c r="O293">
        <v>67.935500000000005</v>
      </c>
      <c r="P293" t="s">
        <v>113</v>
      </c>
    </row>
    <row r="294" spans="1:16">
      <c r="A294" s="19" t="s">
        <v>25</v>
      </c>
      <c r="B294" s="19" t="s">
        <v>44</v>
      </c>
      <c r="C294" s="19" t="s">
        <v>45</v>
      </c>
      <c r="D294" s="20">
        <v>41703</v>
      </c>
      <c r="E294" s="19">
        <v>67.287000000000006</v>
      </c>
      <c r="F294" s="19" t="s">
        <v>109</v>
      </c>
      <c r="G294" s="19">
        <v>3.5</v>
      </c>
      <c r="H294" s="19">
        <v>63.786999999999999</v>
      </c>
      <c r="I294">
        <v>4.9800000000000004</v>
      </c>
      <c r="J294">
        <v>6.62</v>
      </c>
      <c r="K294">
        <v>60.667000000000002</v>
      </c>
      <c r="L294">
        <v>62.307000000000002</v>
      </c>
      <c r="M294">
        <v>1.9050000000000011</v>
      </c>
      <c r="N294">
        <v>60.3155</v>
      </c>
      <c r="O294">
        <v>67.935500000000005</v>
      </c>
      <c r="P294" t="s">
        <v>113</v>
      </c>
    </row>
    <row r="295" spans="1:16">
      <c r="A295" s="19" t="s">
        <v>25</v>
      </c>
      <c r="B295" s="19" t="s">
        <v>44</v>
      </c>
      <c r="C295" s="19" t="s">
        <v>45</v>
      </c>
      <c r="D295" s="20">
        <v>41730</v>
      </c>
      <c r="E295" s="19">
        <v>67.287000000000006</v>
      </c>
      <c r="F295" s="19" t="s">
        <v>109</v>
      </c>
      <c r="G295" s="19">
        <v>2.6</v>
      </c>
      <c r="H295" s="19">
        <v>64.686999999999998</v>
      </c>
      <c r="I295">
        <v>4.9800000000000004</v>
      </c>
      <c r="J295">
        <v>6.62</v>
      </c>
      <c r="K295">
        <v>60.667000000000002</v>
      </c>
      <c r="L295">
        <v>62.307000000000002</v>
      </c>
      <c r="M295">
        <v>1.9050000000000011</v>
      </c>
      <c r="N295">
        <v>60.3155</v>
      </c>
      <c r="O295">
        <v>67.935500000000005</v>
      </c>
      <c r="P295" t="s">
        <v>113</v>
      </c>
    </row>
    <row r="296" spans="1:16">
      <c r="A296" s="19" t="s">
        <v>25</v>
      </c>
      <c r="B296" s="19" t="s">
        <v>44</v>
      </c>
      <c r="C296" s="19" t="s">
        <v>45</v>
      </c>
      <c r="D296" s="20">
        <v>41788</v>
      </c>
      <c r="E296" s="19">
        <v>67.287000000000006</v>
      </c>
      <c r="F296" s="19" t="s">
        <v>109</v>
      </c>
      <c r="G296" s="19">
        <v>2.9</v>
      </c>
      <c r="H296" s="19">
        <v>64.387</v>
      </c>
      <c r="I296">
        <v>4.9800000000000004</v>
      </c>
      <c r="J296">
        <v>6.62</v>
      </c>
      <c r="K296">
        <v>60.667000000000002</v>
      </c>
      <c r="L296">
        <v>62.307000000000002</v>
      </c>
      <c r="M296">
        <v>1.9050000000000011</v>
      </c>
      <c r="N296">
        <v>60.3155</v>
      </c>
      <c r="O296">
        <v>67.935500000000005</v>
      </c>
      <c r="P296" t="s">
        <v>113</v>
      </c>
    </row>
    <row r="297" spans="1:16">
      <c r="A297" s="19" t="s">
        <v>25</v>
      </c>
      <c r="B297" s="19" t="s">
        <v>44</v>
      </c>
      <c r="C297" s="19" t="s">
        <v>45</v>
      </c>
      <c r="D297" s="20">
        <v>41801</v>
      </c>
      <c r="E297" s="19">
        <v>67.287000000000006</v>
      </c>
      <c r="F297" s="19" t="s">
        <v>109</v>
      </c>
      <c r="G297" s="19">
        <v>6.3</v>
      </c>
      <c r="H297" s="19">
        <v>60.987000000000002</v>
      </c>
      <c r="I297">
        <v>4.9800000000000004</v>
      </c>
      <c r="J297">
        <v>6.62</v>
      </c>
      <c r="K297">
        <v>60.667000000000002</v>
      </c>
      <c r="L297">
        <v>62.307000000000002</v>
      </c>
      <c r="M297">
        <v>1.9050000000000011</v>
      </c>
      <c r="N297">
        <v>60.3155</v>
      </c>
      <c r="O297">
        <v>67.935500000000005</v>
      </c>
      <c r="P297" t="s">
        <v>113</v>
      </c>
    </row>
    <row r="298" spans="1:16">
      <c r="A298" s="19" t="s">
        <v>25</v>
      </c>
      <c r="B298" s="19" t="s">
        <v>44</v>
      </c>
      <c r="C298" s="19" t="s">
        <v>45</v>
      </c>
      <c r="D298" s="20">
        <v>41828</v>
      </c>
      <c r="E298" s="19">
        <v>67.287000000000006</v>
      </c>
      <c r="F298" s="19" t="s">
        <v>109</v>
      </c>
      <c r="G298" s="19">
        <v>4.28</v>
      </c>
      <c r="H298" s="19">
        <v>63.006999999999998</v>
      </c>
      <c r="I298">
        <v>4.9800000000000004</v>
      </c>
      <c r="J298">
        <v>6.62</v>
      </c>
      <c r="K298">
        <v>60.667000000000002</v>
      </c>
      <c r="L298">
        <v>62.307000000000002</v>
      </c>
      <c r="M298">
        <v>1.9050000000000011</v>
      </c>
      <c r="N298">
        <v>60.3155</v>
      </c>
      <c r="O298">
        <v>67.935500000000005</v>
      </c>
      <c r="P298" t="s">
        <v>113</v>
      </c>
    </row>
    <row r="299" spans="1:16">
      <c r="A299" s="19" t="s">
        <v>25</v>
      </c>
      <c r="B299" s="19" t="s">
        <v>44</v>
      </c>
      <c r="C299" s="19" t="s">
        <v>45</v>
      </c>
      <c r="D299" s="20">
        <v>41855</v>
      </c>
      <c r="E299" s="19">
        <v>67.287000000000006</v>
      </c>
      <c r="F299" s="19" t="s">
        <v>109</v>
      </c>
      <c r="G299" s="19">
        <v>4.53</v>
      </c>
      <c r="H299" s="19">
        <v>62.756999999999998</v>
      </c>
      <c r="I299">
        <v>4.9800000000000004</v>
      </c>
      <c r="J299">
        <v>6.62</v>
      </c>
      <c r="K299">
        <v>60.667000000000002</v>
      </c>
      <c r="L299">
        <v>62.307000000000002</v>
      </c>
      <c r="M299">
        <v>1.9050000000000011</v>
      </c>
      <c r="N299">
        <v>60.3155</v>
      </c>
      <c r="O299">
        <v>67.935500000000005</v>
      </c>
      <c r="P299" t="s">
        <v>113</v>
      </c>
    </row>
    <row r="300" spans="1:16">
      <c r="A300" s="19" t="s">
        <v>25</v>
      </c>
      <c r="B300" s="19" t="s">
        <v>44</v>
      </c>
      <c r="C300" s="19" t="s">
        <v>45</v>
      </c>
      <c r="D300" s="20">
        <v>41890</v>
      </c>
      <c r="E300" s="19">
        <v>67.287000000000006</v>
      </c>
      <c r="F300" s="19" t="s">
        <v>109</v>
      </c>
      <c r="G300" s="19">
        <v>4.91</v>
      </c>
      <c r="H300" s="19">
        <v>62.377000000000002</v>
      </c>
      <c r="I300">
        <v>4.9800000000000004</v>
      </c>
      <c r="J300">
        <v>6.62</v>
      </c>
      <c r="K300">
        <v>60.667000000000002</v>
      </c>
      <c r="L300">
        <v>62.307000000000002</v>
      </c>
      <c r="M300">
        <v>1.9050000000000011</v>
      </c>
      <c r="N300">
        <v>60.3155</v>
      </c>
      <c r="O300">
        <v>67.935500000000005</v>
      </c>
      <c r="P300" t="s">
        <v>113</v>
      </c>
    </row>
    <row r="301" spans="1:16">
      <c r="A301" s="19" t="s">
        <v>25</v>
      </c>
      <c r="B301" s="19" t="s">
        <v>44</v>
      </c>
      <c r="C301" s="19" t="s">
        <v>45</v>
      </c>
      <c r="D301" s="20">
        <v>41918</v>
      </c>
      <c r="E301" s="19">
        <v>67.287000000000006</v>
      </c>
      <c r="F301" s="19" t="s">
        <v>109</v>
      </c>
      <c r="G301" s="19">
        <v>5.15</v>
      </c>
      <c r="H301" s="19">
        <v>62.137</v>
      </c>
      <c r="I301">
        <v>4.9800000000000004</v>
      </c>
      <c r="J301">
        <v>6.62</v>
      </c>
      <c r="K301">
        <v>60.667000000000002</v>
      </c>
      <c r="L301">
        <v>62.307000000000002</v>
      </c>
      <c r="M301">
        <v>1.9050000000000011</v>
      </c>
      <c r="N301">
        <v>60.3155</v>
      </c>
      <c r="O301">
        <v>67.935500000000005</v>
      </c>
      <c r="P301" t="s">
        <v>113</v>
      </c>
    </row>
    <row r="302" spans="1:16">
      <c r="A302" s="19" t="s">
        <v>25</v>
      </c>
      <c r="B302" s="19" t="s">
        <v>44</v>
      </c>
      <c r="C302" s="19" t="s">
        <v>45</v>
      </c>
      <c r="D302" s="20">
        <v>41963</v>
      </c>
      <c r="E302" s="19">
        <v>67.287000000000006</v>
      </c>
      <c r="F302" s="19" t="s">
        <v>109</v>
      </c>
      <c r="G302" s="19">
        <v>3.53</v>
      </c>
      <c r="H302" s="19">
        <v>63.756999999999998</v>
      </c>
      <c r="I302">
        <v>4.9800000000000004</v>
      </c>
      <c r="J302">
        <v>6.62</v>
      </c>
      <c r="K302">
        <v>60.667000000000002</v>
      </c>
      <c r="L302">
        <v>62.307000000000002</v>
      </c>
      <c r="M302">
        <v>1.9050000000000011</v>
      </c>
      <c r="N302">
        <v>60.3155</v>
      </c>
      <c r="O302">
        <v>67.935500000000005</v>
      </c>
      <c r="P302" t="s">
        <v>113</v>
      </c>
    </row>
    <row r="303" spans="1:16">
      <c r="A303" s="19" t="s">
        <v>25</v>
      </c>
      <c r="B303" s="19" t="s">
        <v>44</v>
      </c>
      <c r="C303" s="19" t="s">
        <v>45</v>
      </c>
      <c r="D303" s="20">
        <v>41984</v>
      </c>
      <c r="E303" s="19">
        <v>67.287000000000006</v>
      </c>
      <c r="F303" s="19" t="s">
        <v>109</v>
      </c>
      <c r="G303" s="19">
        <v>3</v>
      </c>
      <c r="H303" s="19">
        <v>64.287000000000006</v>
      </c>
      <c r="I303">
        <v>4.9800000000000004</v>
      </c>
      <c r="J303">
        <v>6.62</v>
      </c>
      <c r="K303">
        <v>60.667000000000002</v>
      </c>
      <c r="L303">
        <v>62.307000000000002</v>
      </c>
      <c r="M303">
        <v>1.9050000000000011</v>
      </c>
      <c r="N303">
        <v>60.3155</v>
      </c>
      <c r="O303">
        <v>67.935500000000005</v>
      </c>
      <c r="P303" t="s">
        <v>113</v>
      </c>
    </row>
    <row r="304" spans="1:16">
      <c r="A304" s="19" t="s">
        <v>25</v>
      </c>
      <c r="B304" s="19" t="s">
        <v>44</v>
      </c>
      <c r="C304" s="19" t="s">
        <v>45</v>
      </c>
      <c r="D304" s="20">
        <v>42031</v>
      </c>
      <c r="E304" s="19">
        <v>67.287000000000006</v>
      </c>
      <c r="F304" s="19" t="s">
        <v>109</v>
      </c>
      <c r="G304" s="19">
        <v>3.74</v>
      </c>
      <c r="H304" s="19">
        <v>63.546999999999997</v>
      </c>
      <c r="I304">
        <v>4.9800000000000004</v>
      </c>
      <c r="J304">
        <v>6.62</v>
      </c>
      <c r="K304">
        <v>60.667000000000002</v>
      </c>
      <c r="L304">
        <v>62.307000000000002</v>
      </c>
      <c r="M304">
        <v>1.9050000000000011</v>
      </c>
      <c r="N304">
        <v>60.3155</v>
      </c>
      <c r="O304">
        <v>67.935500000000005</v>
      </c>
      <c r="P304" t="s">
        <v>113</v>
      </c>
    </row>
    <row r="305" spans="1:16">
      <c r="A305" s="19" t="s">
        <v>25</v>
      </c>
      <c r="B305" s="19" t="s">
        <v>44</v>
      </c>
      <c r="C305" s="19" t="s">
        <v>45</v>
      </c>
      <c r="D305" s="20">
        <v>42055</v>
      </c>
      <c r="E305" s="19">
        <v>67.287000000000006</v>
      </c>
      <c r="F305" s="19" t="s">
        <v>109</v>
      </c>
      <c r="G305" s="19">
        <v>3.07</v>
      </c>
      <c r="H305" s="19">
        <v>64.216999999999999</v>
      </c>
      <c r="I305">
        <v>4.9800000000000004</v>
      </c>
      <c r="J305">
        <v>6.62</v>
      </c>
      <c r="K305">
        <v>60.667000000000002</v>
      </c>
      <c r="L305">
        <v>62.307000000000002</v>
      </c>
      <c r="M305">
        <v>1.9050000000000011</v>
      </c>
      <c r="N305">
        <v>60.3155</v>
      </c>
      <c r="O305">
        <v>67.935500000000005</v>
      </c>
      <c r="P305" t="s">
        <v>113</v>
      </c>
    </row>
    <row r="306" spans="1:16">
      <c r="A306" s="19" t="s">
        <v>25</v>
      </c>
      <c r="B306" s="19" t="s">
        <v>44</v>
      </c>
      <c r="C306" s="19" t="s">
        <v>45</v>
      </c>
      <c r="D306" s="20">
        <v>42086</v>
      </c>
      <c r="E306" s="19">
        <v>67.287000000000006</v>
      </c>
      <c r="F306" s="19" t="s">
        <v>109</v>
      </c>
      <c r="G306" s="19">
        <v>3.2</v>
      </c>
      <c r="H306" s="19">
        <v>64.087000000000003</v>
      </c>
      <c r="I306">
        <v>4.9800000000000004</v>
      </c>
      <c r="J306">
        <v>6.62</v>
      </c>
      <c r="K306">
        <v>60.667000000000002</v>
      </c>
      <c r="L306">
        <v>62.307000000000002</v>
      </c>
      <c r="M306">
        <v>1.9050000000000011</v>
      </c>
      <c r="N306">
        <v>60.3155</v>
      </c>
      <c r="O306">
        <v>67.935500000000005</v>
      </c>
      <c r="P306" t="s">
        <v>113</v>
      </c>
    </row>
    <row r="307" spans="1:16">
      <c r="A307" s="19" t="s">
        <v>25</v>
      </c>
      <c r="B307" s="19" t="s">
        <v>44</v>
      </c>
      <c r="C307" s="19" t="s">
        <v>45</v>
      </c>
      <c r="D307" s="20">
        <v>42116</v>
      </c>
      <c r="E307" s="19">
        <v>67.287000000000006</v>
      </c>
      <c r="F307" s="19" t="s">
        <v>109</v>
      </c>
      <c r="G307" s="19">
        <v>3.64</v>
      </c>
      <c r="H307" s="19">
        <v>63.646999999999998</v>
      </c>
      <c r="I307">
        <v>4.9800000000000004</v>
      </c>
      <c r="J307">
        <v>6.62</v>
      </c>
      <c r="K307">
        <v>60.667000000000002</v>
      </c>
      <c r="L307">
        <v>62.307000000000002</v>
      </c>
      <c r="M307">
        <v>1.9050000000000011</v>
      </c>
      <c r="N307">
        <v>60.3155</v>
      </c>
      <c r="O307">
        <v>67.935500000000005</v>
      </c>
      <c r="P307" t="s">
        <v>113</v>
      </c>
    </row>
    <row r="308" spans="1:16">
      <c r="A308" s="19" t="s">
        <v>25</v>
      </c>
      <c r="B308" s="19" t="s">
        <v>44</v>
      </c>
      <c r="C308" s="19" t="s">
        <v>45</v>
      </c>
      <c r="D308" s="20">
        <v>42152</v>
      </c>
      <c r="E308" s="19">
        <v>67.287000000000006</v>
      </c>
      <c r="F308" s="19" t="s">
        <v>109</v>
      </c>
      <c r="G308" s="19">
        <v>4.2</v>
      </c>
      <c r="H308" s="19">
        <v>63.087000000000003</v>
      </c>
      <c r="I308">
        <v>4.9800000000000004</v>
      </c>
      <c r="J308">
        <v>6.62</v>
      </c>
      <c r="K308">
        <v>60.667000000000002</v>
      </c>
      <c r="L308">
        <v>62.307000000000002</v>
      </c>
      <c r="M308">
        <v>1.9050000000000011</v>
      </c>
      <c r="N308">
        <v>60.3155</v>
      </c>
      <c r="O308">
        <v>67.935500000000005</v>
      </c>
      <c r="P308" t="s">
        <v>113</v>
      </c>
    </row>
    <row r="309" spans="1:16">
      <c r="A309" s="19" t="s">
        <v>25</v>
      </c>
      <c r="B309" s="19" t="s">
        <v>44</v>
      </c>
      <c r="C309" s="19" t="s">
        <v>45</v>
      </c>
      <c r="D309" s="20">
        <v>42184</v>
      </c>
      <c r="E309" s="19">
        <v>67.287000000000006</v>
      </c>
      <c r="F309" s="19" t="s">
        <v>109</v>
      </c>
      <c r="G309" s="19">
        <v>4.67</v>
      </c>
      <c r="H309" s="19">
        <v>62.616999999999997</v>
      </c>
      <c r="I309">
        <v>4.9800000000000004</v>
      </c>
      <c r="J309">
        <v>6.62</v>
      </c>
      <c r="K309">
        <v>60.667000000000002</v>
      </c>
      <c r="L309">
        <v>62.307000000000002</v>
      </c>
      <c r="M309">
        <v>1.9050000000000011</v>
      </c>
      <c r="N309">
        <v>60.3155</v>
      </c>
      <c r="O309">
        <v>67.935500000000005</v>
      </c>
      <c r="P309" t="s">
        <v>113</v>
      </c>
    </row>
    <row r="310" spans="1:16">
      <c r="A310" s="19" t="s">
        <v>25</v>
      </c>
      <c r="B310" s="19" t="s">
        <v>44</v>
      </c>
      <c r="C310" s="19" t="s">
        <v>45</v>
      </c>
      <c r="D310" s="20">
        <v>42205</v>
      </c>
      <c r="E310" s="19">
        <v>67.287000000000006</v>
      </c>
      <c r="F310" s="19" t="s">
        <v>109</v>
      </c>
      <c r="G310" s="19">
        <v>5.1100000000000003</v>
      </c>
      <c r="H310" s="19">
        <v>62.177</v>
      </c>
      <c r="I310">
        <v>4.9800000000000004</v>
      </c>
      <c r="J310">
        <v>6.62</v>
      </c>
      <c r="K310">
        <v>60.667000000000002</v>
      </c>
      <c r="L310">
        <v>62.307000000000002</v>
      </c>
      <c r="M310">
        <v>1.9050000000000011</v>
      </c>
      <c r="N310">
        <v>60.3155</v>
      </c>
      <c r="O310">
        <v>67.935500000000005</v>
      </c>
      <c r="P310" t="s">
        <v>113</v>
      </c>
    </row>
    <row r="311" spans="1:16">
      <c r="A311" s="19" t="s">
        <v>25</v>
      </c>
      <c r="B311" s="19" t="s">
        <v>44</v>
      </c>
      <c r="C311" s="19" t="s">
        <v>45</v>
      </c>
      <c r="D311" s="20">
        <v>42236</v>
      </c>
      <c r="E311" s="19">
        <v>67.287000000000006</v>
      </c>
      <c r="F311" s="19" t="s">
        <v>109</v>
      </c>
      <c r="G311" s="19">
        <v>5.4</v>
      </c>
      <c r="H311" s="19">
        <v>61.887</v>
      </c>
      <c r="I311">
        <v>4.9800000000000004</v>
      </c>
      <c r="J311">
        <v>6.62</v>
      </c>
      <c r="K311">
        <v>60.667000000000002</v>
      </c>
      <c r="L311">
        <v>62.307000000000002</v>
      </c>
      <c r="M311">
        <v>1.9050000000000011</v>
      </c>
      <c r="N311">
        <v>60.3155</v>
      </c>
      <c r="O311">
        <v>67.935500000000005</v>
      </c>
      <c r="P311" t="s">
        <v>113</v>
      </c>
    </row>
    <row r="312" spans="1:16">
      <c r="A312" s="19" t="s">
        <v>25</v>
      </c>
      <c r="B312" s="19" t="s">
        <v>44</v>
      </c>
      <c r="C312" s="19" t="s">
        <v>45</v>
      </c>
      <c r="D312" s="20">
        <v>42268</v>
      </c>
      <c r="E312" s="19">
        <v>67.287000000000006</v>
      </c>
      <c r="F312" s="19" t="s">
        <v>109</v>
      </c>
      <c r="G312" s="19">
        <v>5.58</v>
      </c>
      <c r="H312" s="19">
        <v>61.707000000000001</v>
      </c>
      <c r="I312">
        <v>4.9800000000000004</v>
      </c>
      <c r="J312">
        <v>6.62</v>
      </c>
      <c r="K312">
        <v>60.667000000000002</v>
      </c>
      <c r="L312">
        <v>62.307000000000002</v>
      </c>
      <c r="M312">
        <v>1.9050000000000011</v>
      </c>
      <c r="N312">
        <v>60.3155</v>
      </c>
      <c r="O312">
        <v>67.935500000000005</v>
      </c>
      <c r="P312" t="s">
        <v>113</v>
      </c>
    </row>
    <row r="313" spans="1:16">
      <c r="A313" s="19" t="s">
        <v>25</v>
      </c>
      <c r="B313" s="19" t="s">
        <v>44</v>
      </c>
      <c r="C313" s="19" t="s">
        <v>45</v>
      </c>
      <c r="D313" s="20">
        <v>42297</v>
      </c>
      <c r="E313" s="19">
        <v>67.287000000000006</v>
      </c>
      <c r="F313" s="19" t="s">
        <v>109</v>
      </c>
      <c r="G313" s="19">
        <v>5.64</v>
      </c>
      <c r="H313" s="19">
        <v>61.646999999999998</v>
      </c>
      <c r="I313">
        <v>4.9800000000000004</v>
      </c>
      <c r="J313">
        <v>6.62</v>
      </c>
      <c r="K313">
        <v>60.667000000000002</v>
      </c>
      <c r="L313">
        <v>62.307000000000002</v>
      </c>
      <c r="M313">
        <v>1.9050000000000011</v>
      </c>
      <c r="N313">
        <v>60.3155</v>
      </c>
      <c r="O313">
        <v>67.935500000000005</v>
      </c>
      <c r="P313" t="s">
        <v>113</v>
      </c>
    </row>
    <row r="314" spans="1:16">
      <c r="A314" s="19" t="s">
        <v>25</v>
      </c>
      <c r="B314" s="19" t="s">
        <v>44</v>
      </c>
      <c r="C314" s="19" t="s">
        <v>45</v>
      </c>
      <c r="D314" s="20">
        <v>42334</v>
      </c>
      <c r="E314" s="19">
        <v>67.287000000000006</v>
      </c>
      <c r="F314" s="19" t="s">
        <v>109</v>
      </c>
      <c r="G314" s="19">
        <v>5.7</v>
      </c>
      <c r="H314" s="19">
        <v>61.587000000000003</v>
      </c>
      <c r="I314">
        <v>4.9800000000000004</v>
      </c>
      <c r="J314">
        <v>6.62</v>
      </c>
      <c r="K314">
        <v>60.667000000000002</v>
      </c>
      <c r="L314">
        <v>62.307000000000002</v>
      </c>
      <c r="M314">
        <v>1.9050000000000011</v>
      </c>
      <c r="N314">
        <v>60.3155</v>
      </c>
      <c r="O314">
        <v>67.935500000000005</v>
      </c>
      <c r="P314" t="s">
        <v>113</v>
      </c>
    </row>
    <row r="315" spans="1:16">
      <c r="A315" s="19" t="s">
        <v>25</v>
      </c>
      <c r="B315" s="19" t="s">
        <v>44</v>
      </c>
      <c r="C315" s="19" t="s">
        <v>45</v>
      </c>
      <c r="D315" s="20">
        <v>42352</v>
      </c>
      <c r="E315" s="19">
        <v>67.287000000000006</v>
      </c>
      <c r="F315" s="19" t="s">
        <v>109</v>
      </c>
      <c r="G315" s="19">
        <v>5.77</v>
      </c>
      <c r="H315" s="19">
        <v>61.517000000000003</v>
      </c>
      <c r="I315">
        <v>4.9800000000000004</v>
      </c>
      <c r="J315">
        <v>6.62</v>
      </c>
      <c r="K315">
        <v>60.667000000000002</v>
      </c>
      <c r="L315">
        <v>62.307000000000002</v>
      </c>
      <c r="M315">
        <v>1.9050000000000011</v>
      </c>
      <c r="N315">
        <v>60.3155</v>
      </c>
      <c r="O315">
        <v>67.935500000000005</v>
      </c>
      <c r="P315" t="s">
        <v>113</v>
      </c>
    </row>
    <row r="316" spans="1:16">
      <c r="A316" s="19" t="s">
        <v>25</v>
      </c>
      <c r="B316" s="19" t="s">
        <v>44</v>
      </c>
      <c r="C316" s="19" t="s">
        <v>45</v>
      </c>
      <c r="D316" s="20">
        <v>42395</v>
      </c>
      <c r="E316" s="19">
        <v>67.287000000000006</v>
      </c>
      <c r="F316" s="19" t="s">
        <v>109</v>
      </c>
      <c r="G316" s="19">
        <v>5.91</v>
      </c>
      <c r="H316" s="19">
        <v>61.377000000000002</v>
      </c>
      <c r="I316">
        <v>4.9800000000000004</v>
      </c>
      <c r="J316">
        <v>6.62</v>
      </c>
      <c r="K316">
        <v>60.667000000000002</v>
      </c>
      <c r="L316">
        <v>62.307000000000002</v>
      </c>
      <c r="M316">
        <v>1.9050000000000011</v>
      </c>
      <c r="N316">
        <v>60.3155</v>
      </c>
      <c r="O316">
        <v>67.935500000000005</v>
      </c>
      <c r="P316" t="s">
        <v>113</v>
      </c>
    </row>
    <row r="317" spans="1:16">
      <c r="A317" s="19" t="s">
        <v>25</v>
      </c>
      <c r="B317" s="19" t="s">
        <v>44</v>
      </c>
      <c r="C317" s="19" t="s">
        <v>45</v>
      </c>
      <c r="D317" s="20">
        <v>42417</v>
      </c>
      <c r="E317" s="19">
        <v>67.287000000000006</v>
      </c>
      <c r="F317" s="19" t="s">
        <v>109</v>
      </c>
      <c r="G317" s="19">
        <v>5.77</v>
      </c>
      <c r="H317" s="19">
        <v>61.517000000000003</v>
      </c>
      <c r="I317">
        <v>4.9800000000000004</v>
      </c>
      <c r="J317">
        <v>6.62</v>
      </c>
      <c r="K317">
        <v>60.667000000000002</v>
      </c>
      <c r="L317">
        <v>62.307000000000002</v>
      </c>
      <c r="M317">
        <v>1.9050000000000011</v>
      </c>
      <c r="N317">
        <v>60.3155</v>
      </c>
      <c r="O317">
        <v>67.935500000000005</v>
      </c>
      <c r="P317" t="s">
        <v>113</v>
      </c>
    </row>
    <row r="318" spans="1:16">
      <c r="A318" s="19" t="s">
        <v>25</v>
      </c>
      <c r="B318" s="19" t="s">
        <v>44</v>
      </c>
      <c r="C318" s="19" t="s">
        <v>45</v>
      </c>
      <c r="D318" s="20">
        <v>42451</v>
      </c>
      <c r="E318" s="19">
        <v>67.287000000000006</v>
      </c>
      <c r="F318" s="19" t="s">
        <v>109</v>
      </c>
      <c r="G318" s="19">
        <v>5.21</v>
      </c>
      <c r="H318" s="19">
        <v>62.076999999999998</v>
      </c>
      <c r="I318">
        <v>4.9800000000000004</v>
      </c>
      <c r="J318">
        <v>6.62</v>
      </c>
      <c r="K318">
        <v>60.667000000000002</v>
      </c>
      <c r="L318">
        <v>62.307000000000002</v>
      </c>
      <c r="M318">
        <v>1.9050000000000011</v>
      </c>
      <c r="N318">
        <v>60.3155</v>
      </c>
      <c r="O318">
        <v>67.935500000000005</v>
      </c>
      <c r="P318" t="s">
        <v>113</v>
      </c>
    </row>
    <row r="319" spans="1:16">
      <c r="A319" s="19" t="s">
        <v>25</v>
      </c>
      <c r="B319" s="19" t="s">
        <v>44</v>
      </c>
      <c r="C319" s="19" t="s">
        <v>45</v>
      </c>
      <c r="D319" s="20">
        <v>42475</v>
      </c>
      <c r="E319" s="19">
        <v>67.287000000000006</v>
      </c>
      <c r="F319" s="19" t="s">
        <v>109</v>
      </c>
      <c r="G319" s="19">
        <v>5.44</v>
      </c>
      <c r="H319" s="19">
        <v>61.847000000000001</v>
      </c>
      <c r="I319">
        <v>4.9800000000000004</v>
      </c>
      <c r="J319">
        <v>6.62</v>
      </c>
      <c r="K319">
        <v>60.667000000000002</v>
      </c>
      <c r="L319">
        <v>62.307000000000002</v>
      </c>
      <c r="M319">
        <v>1.9050000000000011</v>
      </c>
      <c r="N319">
        <v>60.3155</v>
      </c>
      <c r="O319">
        <v>67.935500000000005</v>
      </c>
      <c r="P319" t="s">
        <v>113</v>
      </c>
    </row>
    <row r="320" spans="1:16">
      <c r="A320" s="19" t="s">
        <v>25</v>
      </c>
      <c r="B320" s="19" t="s">
        <v>44</v>
      </c>
      <c r="C320" s="19" t="s">
        <v>45</v>
      </c>
      <c r="D320" s="20">
        <v>42515</v>
      </c>
      <c r="E320" s="19">
        <v>67.287000000000006</v>
      </c>
      <c r="F320" s="19" t="s">
        <v>109</v>
      </c>
      <c r="G320" s="19">
        <v>5.62</v>
      </c>
      <c r="H320" s="19">
        <v>61.667000000000002</v>
      </c>
      <c r="I320">
        <v>4.9800000000000004</v>
      </c>
      <c r="J320">
        <v>6.62</v>
      </c>
      <c r="K320">
        <v>60.667000000000002</v>
      </c>
      <c r="L320">
        <v>62.307000000000002</v>
      </c>
      <c r="M320">
        <v>1.9050000000000011</v>
      </c>
      <c r="N320">
        <v>60.3155</v>
      </c>
      <c r="O320">
        <v>67.935500000000005</v>
      </c>
      <c r="P320" t="s">
        <v>113</v>
      </c>
    </row>
    <row r="321" spans="1:16">
      <c r="A321" s="19" t="s">
        <v>25</v>
      </c>
      <c r="B321" s="19" t="s">
        <v>44</v>
      </c>
      <c r="C321" s="19" t="s">
        <v>45</v>
      </c>
      <c r="D321" s="20">
        <v>42543</v>
      </c>
      <c r="E321" s="19">
        <v>67.287000000000006</v>
      </c>
      <c r="F321" s="19" t="s">
        <v>109</v>
      </c>
      <c r="G321" s="19">
        <v>5.74</v>
      </c>
      <c r="H321" s="19">
        <v>61.546999999999997</v>
      </c>
      <c r="I321">
        <v>4.9800000000000004</v>
      </c>
      <c r="J321">
        <v>6.62</v>
      </c>
      <c r="K321">
        <v>60.667000000000002</v>
      </c>
      <c r="L321">
        <v>62.307000000000002</v>
      </c>
      <c r="M321">
        <v>1.9050000000000011</v>
      </c>
      <c r="N321">
        <v>60.3155</v>
      </c>
      <c r="O321">
        <v>67.935500000000005</v>
      </c>
      <c r="P321" t="s">
        <v>113</v>
      </c>
    </row>
    <row r="322" spans="1:16">
      <c r="A322" s="19" t="s">
        <v>25</v>
      </c>
      <c r="B322" s="19" t="s">
        <v>44</v>
      </c>
      <c r="C322" s="19" t="s">
        <v>45</v>
      </c>
      <c r="D322" s="20">
        <v>42572</v>
      </c>
      <c r="E322" s="19">
        <v>67.287000000000006</v>
      </c>
      <c r="F322" s="19" t="s">
        <v>109</v>
      </c>
      <c r="G322" s="19">
        <v>6</v>
      </c>
      <c r="H322" s="19">
        <v>61.286999999999999</v>
      </c>
      <c r="I322">
        <v>4.9800000000000004</v>
      </c>
      <c r="J322">
        <v>6.62</v>
      </c>
      <c r="K322">
        <v>60.667000000000002</v>
      </c>
      <c r="L322">
        <v>62.307000000000002</v>
      </c>
      <c r="M322">
        <v>1.9050000000000011</v>
      </c>
      <c r="N322">
        <v>60.3155</v>
      </c>
      <c r="O322">
        <v>67.935500000000005</v>
      </c>
      <c r="P322" t="s">
        <v>113</v>
      </c>
    </row>
    <row r="323" spans="1:16">
      <c r="A323" s="19" t="s">
        <v>25</v>
      </c>
      <c r="B323" s="19" t="s">
        <v>44</v>
      </c>
      <c r="C323" s="19" t="s">
        <v>45</v>
      </c>
      <c r="D323" s="20">
        <v>42592</v>
      </c>
      <c r="E323" s="19">
        <v>67.287000000000006</v>
      </c>
      <c r="F323" s="19" t="s">
        <v>109</v>
      </c>
      <c r="G323" s="19">
        <v>6.18</v>
      </c>
      <c r="H323" s="19">
        <v>61.106999999999999</v>
      </c>
      <c r="I323">
        <v>4.9800000000000004</v>
      </c>
      <c r="J323">
        <v>6.62</v>
      </c>
      <c r="K323">
        <v>60.667000000000002</v>
      </c>
      <c r="L323">
        <v>62.307000000000002</v>
      </c>
      <c r="M323">
        <v>1.9050000000000011</v>
      </c>
      <c r="N323">
        <v>60.3155</v>
      </c>
      <c r="O323">
        <v>67.935500000000005</v>
      </c>
      <c r="P323" t="s">
        <v>113</v>
      </c>
    </row>
    <row r="324" spans="1:16">
      <c r="A324" s="19" t="s">
        <v>25</v>
      </c>
      <c r="B324" s="19" t="s">
        <v>44</v>
      </c>
      <c r="C324" s="19" t="s">
        <v>45</v>
      </c>
      <c r="D324" s="20">
        <v>42656</v>
      </c>
      <c r="E324" s="19">
        <v>67.287000000000006</v>
      </c>
      <c r="F324" s="19" t="s">
        <v>109</v>
      </c>
      <c r="G324" s="19">
        <v>6.43</v>
      </c>
      <c r="H324" s="19">
        <v>60.856999999999999</v>
      </c>
      <c r="I324">
        <v>4.9800000000000004</v>
      </c>
      <c r="J324">
        <v>6.62</v>
      </c>
      <c r="K324">
        <v>60.667000000000002</v>
      </c>
      <c r="L324">
        <v>62.307000000000002</v>
      </c>
      <c r="M324">
        <v>1.9050000000000011</v>
      </c>
      <c r="N324">
        <v>60.3155</v>
      </c>
      <c r="O324">
        <v>67.935500000000005</v>
      </c>
      <c r="P324" t="s">
        <v>113</v>
      </c>
    </row>
    <row r="325" spans="1:16">
      <c r="A325" s="19" t="s">
        <v>25</v>
      </c>
      <c r="B325" s="19" t="s">
        <v>44</v>
      </c>
      <c r="C325" s="19" t="s">
        <v>45</v>
      </c>
      <c r="D325" s="20">
        <v>42698</v>
      </c>
      <c r="E325" s="19">
        <v>67.287000000000006</v>
      </c>
      <c r="F325" s="19" t="s">
        <v>109</v>
      </c>
      <c r="G325" s="19">
        <v>6.42</v>
      </c>
      <c r="H325" s="19">
        <v>60.866999999999997</v>
      </c>
      <c r="I325">
        <v>4.9800000000000004</v>
      </c>
      <c r="J325">
        <v>6.62</v>
      </c>
      <c r="K325">
        <v>60.667000000000002</v>
      </c>
      <c r="L325">
        <v>62.307000000000002</v>
      </c>
      <c r="M325">
        <v>1.9050000000000011</v>
      </c>
      <c r="N325">
        <v>60.3155</v>
      </c>
      <c r="O325">
        <v>67.935500000000005</v>
      </c>
      <c r="P325" t="s">
        <v>113</v>
      </c>
    </row>
    <row r="326" spans="1:16">
      <c r="A326" s="19" t="s">
        <v>25</v>
      </c>
      <c r="B326" s="19" t="s">
        <v>44</v>
      </c>
      <c r="C326" s="19" t="s">
        <v>45</v>
      </c>
      <c r="D326" s="20">
        <v>42724</v>
      </c>
      <c r="E326" s="19">
        <v>67.287000000000006</v>
      </c>
      <c r="F326" s="19" t="s">
        <v>109</v>
      </c>
      <c r="G326" s="19">
        <v>6.37</v>
      </c>
      <c r="H326" s="19">
        <v>60.917000000000002</v>
      </c>
      <c r="I326">
        <v>4.9800000000000004</v>
      </c>
      <c r="J326">
        <v>6.62</v>
      </c>
      <c r="K326">
        <v>60.667000000000002</v>
      </c>
      <c r="L326">
        <v>62.307000000000002</v>
      </c>
      <c r="M326">
        <v>1.9050000000000011</v>
      </c>
      <c r="N326">
        <v>60.3155</v>
      </c>
      <c r="O326">
        <v>67.935500000000005</v>
      </c>
      <c r="P326" t="s">
        <v>113</v>
      </c>
    </row>
    <row r="327" spans="1:16">
      <c r="A327" s="19" t="s">
        <v>25</v>
      </c>
      <c r="B327" s="19" t="s">
        <v>44</v>
      </c>
      <c r="C327" s="19" t="s">
        <v>45</v>
      </c>
      <c r="D327" s="20">
        <v>42766</v>
      </c>
      <c r="E327" s="19">
        <v>67.287000000000006</v>
      </c>
      <c r="F327" s="19" t="s">
        <v>109</v>
      </c>
      <c r="G327" s="19">
        <v>6.44</v>
      </c>
      <c r="H327" s="19">
        <v>60.847000000000001</v>
      </c>
      <c r="I327">
        <v>4.9800000000000004</v>
      </c>
      <c r="J327">
        <v>6.62</v>
      </c>
      <c r="K327">
        <v>60.667000000000002</v>
      </c>
      <c r="L327">
        <v>62.307000000000002</v>
      </c>
      <c r="M327">
        <v>1.9050000000000011</v>
      </c>
      <c r="N327">
        <v>60.3155</v>
      </c>
      <c r="O327">
        <v>67.935500000000005</v>
      </c>
      <c r="P327" t="s">
        <v>113</v>
      </c>
    </row>
    <row r="328" spans="1:16">
      <c r="A328" s="19" t="s">
        <v>25</v>
      </c>
      <c r="B328" s="19" t="s">
        <v>44</v>
      </c>
      <c r="C328" s="19" t="s">
        <v>45</v>
      </c>
      <c r="D328" s="20">
        <v>42789</v>
      </c>
      <c r="E328" s="19">
        <v>67.287000000000006</v>
      </c>
      <c r="F328" s="19" t="s">
        <v>109</v>
      </c>
      <c r="G328" s="19">
        <v>6.4</v>
      </c>
      <c r="H328" s="19">
        <v>60.887</v>
      </c>
      <c r="I328">
        <v>4.9800000000000004</v>
      </c>
      <c r="J328">
        <v>6.62</v>
      </c>
      <c r="K328">
        <v>60.667000000000002</v>
      </c>
      <c r="L328">
        <v>62.307000000000002</v>
      </c>
      <c r="M328">
        <v>1.9050000000000011</v>
      </c>
      <c r="N328">
        <v>60.3155</v>
      </c>
      <c r="O328">
        <v>67.935500000000005</v>
      </c>
      <c r="P328" t="s">
        <v>113</v>
      </c>
    </row>
    <row r="329" spans="1:16">
      <c r="A329" s="19" t="s">
        <v>25</v>
      </c>
      <c r="B329" s="19" t="s">
        <v>44</v>
      </c>
      <c r="C329" s="19" t="s">
        <v>45</v>
      </c>
      <c r="D329" s="20">
        <v>42817</v>
      </c>
      <c r="E329" s="19">
        <v>67.287000000000006</v>
      </c>
      <c r="F329" s="19" t="s">
        <v>109</v>
      </c>
      <c r="G329" s="19">
        <v>6.45</v>
      </c>
      <c r="H329" s="19">
        <v>60.837000000000003</v>
      </c>
      <c r="I329">
        <v>4.9800000000000004</v>
      </c>
      <c r="J329">
        <v>6.62</v>
      </c>
      <c r="K329">
        <v>60.667000000000002</v>
      </c>
      <c r="L329">
        <v>62.307000000000002</v>
      </c>
      <c r="M329">
        <v>1.9050000000000011</v>
      </c>
      <c r="N329">
        <v>60.3155</v>
      </c>
      <c r="O329">
        <v>67.935500000000005</v>
      </c>
      <c r="P329" t="s">
        <v>113</v>
      </c>
    </row>
    <row r="330" spans="1:16">
      <c r="A330" s="19" t="s">
        <v>25</v>
      </c>
      <c r="B330" s="19" t="s">
        <v>44</v>
      </c>
      <c r="C330" s="19" t="s">
        <v>45</v>
      </c>
      <c r="D330" s="20">
        <v>42838</v>
      </c>
      <c r="E330" s="19">
        <v>67.287000000000006</v>
      </c>
      <c r="F330" s="19" t="s">
        <v>109</v>
      </c>
      <c r="G330" s="19">
        <v>6.46</v>
      </c>
      <c r="H330" s="19">
        <v>60.826999999999998</v>
      </c>
      <c r="I330">
        <v>4.9800000000000004</v>
      </c>
      <c r="J330">
        <v>6.62</v>
      </c>
      <c r="K330">
        <v>60.667000000000002</v>
      </c>
      <c r="L330">
        <v>62.307000000000002</v>
      </c>
      <c r="M330">
        <v>1.9050000000000011</v>
      </c>
      <c r="N330">
        <v>60.3155</v>
      </c>
      <c r="O330">
        <v>67.935500000000005</v>
      </c>
      <c r="P330" t="s">
        <v>113</v>
      </c>
    </row>
    <row r="331" spans="1:16">
      <c r="A331" s="19" t="s">
        <v>25</v>
      </c>
      <c r="B331" s="19" t="s">
        <v>44</v>
      </c>
      <c r="C331" s="19" t="s">
        <v>45</v>
      </c>
      <c r="D331" s="20">
        <v>42880</v>
      </c>
      <c r="E331" s="19">
        <v>67.287000000000006</v>
      </c>
      <c r="F331" s="19" t="s">
        <v>109</v>
      </c>
      <c r="G331" s="19">
        <v>6.46</v>
      </c>
      <c r="H331" s="19">
        <v>60.826999999999998</v>
      </c>
      <c r="I331">
        <v>4.9800000000000004</v>
      </c>
      <c r="J331">
        <v>6.62</v>
      </c>
      <c r="K331">
        <v>60.667000000000002</v>
      </c>
      <c r="L331">
        <v>62.307000000000002</v>
      </c>
      <c r="M331">
        <v>1.9050000000000011</v>
      </c>
      <c r="N331">
        <v>60.3155</v>
      </c>
      <c r="O331">
        <v>67.935500000000005</v>
      </c>
      <c r="P331" t="s">
        <v>113</v>
      </c>
    </row>
    <row r="332" spans="1:16">
      <c r="A332" s="19" t="s">
        <v>25</v>
      </c>
      <c r="B332" s="19" t="s">
        <v>44</v>
      </c>
      <c r="C332" s="19" t="s">
        <v>45</v>
      </c>
      <c r="D332" s="20">
        <v>42915</v>
      </c>
      <c r="E332" s="19">
        <v>67.287000000000006</v>
      </c>
      <c r="F332" s="19" t="s">
        <v>109</v>
      </c>
      <c r="G332" s="19">
        <v>6.62</v>
      </c>
      <c r="H332" s="19">
        <v>60.667000000000002</v>
      </c>
      <c r="I332">
        <v>4.9800000000000004</v>
      </c>
      <c r="J332">
        <v>6.62</v>
      </c>
      <c r="K332">
        <v>60.667000000000002</v>
      </c>
      <c r="L332">
        <v>62.307000000000002</v>
      </c>
      <c r="M332">
        <v>1.9050000000000011</v>
      </c>
      <c r="N332">
        <v>60.3155</v>
      </c>
      <c r="O332">
        <v>67.935500000000005</v>
      </c>
      <c r="P332" t="s">
        <v>113</v>
      </c>
    </row>
    <row r="333" spans="1:16">
      <c r="A333" s="19" t="s">
        <v>25</v>
      </c>
      <c r="B333" s="19" t="s">
        <v>44</v>
      </c>
      <c r="C333" s="19" t="s">
        <v>45</v>
      </c>
      <c r="D333" s="20">
        <v>42943</v>
      </c>
      <c r="E333" s="19">
        <v>67.287000000000006</v>
      </c>
      <c r="F333" s="19" t="s">
        <v>109</v>
      </c>
      <c r="G333" s="19">
        <v>6.76</v>
      </c>
      <c r="H333" s="19">
        <v>60.527000000000001</v>
      </c>
      <c r="I333">
        <v>4.9800000000000004</v>
      </c>
      <c r="J333">
        <v>6.62</v>
      </c>
      <c r="K333">
        <v>60.667000000000002</v>
      </c>
      <c r="L333">
        <v>62.307000000000002</v>
      </c>
      <c r="M333">
        <v>1.9050000000000011</v>
      </c>
      <c r="N333">
        <v>60.3155</v>
      </c>
      <c r="O333">
        <v>67.935500000000005</v>
      </c>
      <c r="P333" t="s">
        <v>113</v>
      </c>
    </row>
    <row r="334" spans="1:16">
      <c r="A334" s="19" t="s">
        <v>25</v>
      </c>
      <c r="B334" s="19" t="s">
        <v>44</v>
      </c>
      <c r="C334" s="19" t="s">
        <v>45</v>
      </c>
      <c r="D334" s="20">
        <v>42964</v>
      </c>
      <c r="E334" s="19">
        <v>67.287000000000006</v>
      </c>
      <c r="F334" s="19" t="s">
        <v>109</v>
      </c>
      <c r="G334" s="19">
        <v>6.87</v>
      </c>
      <c r="H334" s="19">
        <v>60.417000000000002</v>
      </c>
      <c r="I334">
        <v>4.9800000000000004</v>
      </c>
      <c r="J334">
        <v>6.62</v>
      </c>
      <c r="K334">
        <v>60.667000000000002</v>
      </c>
      <c r="L334">
        <v>62.307000000000002</v>
      </c>
      <c r="M334">
        <v>1.9050000000000011</v>
      </c>
      <c r="N334">
        <v>60.3155</v>
      </c>
      <c r="O334">
        <v>67.935500000000005</v>
      </c>
      <c r="P334" t="s">
        <v>113</v>
      </c>
    </row>
    <row r="335" spans="1:16">
      <c r="A335" s="19" t="s">
        <v>25</v>
      </c>
      <c r="B335" s="19" t="s">
        <v>44</v>
      </c>
      <c r="C335" s="19" t="s">
        <v>45</v>
      </c>
      <c r="D335" s="20">
        <v>43005</v>
      </c>
      <c r="E335" s="19">
        <v>67.287000000000006</v>
      </c>
      <c r="F335" s="19" t="s">
        <v>109</v>
      </c>
      <c r="G335" s="19">
        <v>7.08</v>
      </c>
      <c r="H335" s="19">
        <v>60.207000000000001</v>
      </c>
      <c r="I335">
        <v>4.9800000000000004</v>
      </c>
      <c r="J335">
        <v>6.62</v>
      </c>
      <c r="K335">
        <v>60.667000000000002</v>
      </c>
      <c r="L335">
        <v>62.307000000000002</v>
      </c>
      <c r="M335">
        <v>1.9050000000000011</v>
      </c>
      <c r="N335">
        <v>60.3155</v>
      </c>
      <c r="O335">
        <v>67.935500000000005</v>
      </c>
      <c r="P335" t="s">
        <v>113</v>
      </c>
    </row>
    <row r="336" spans="1:16">
      <c r="A336" s="19" t="s">
        <v>25</v>
      </c>
      <c r="B336" s="19" t="s">
        <v>44</v>
      </c>
      <c r="C336" s="19" t="s">
        <v>45</v>
      </c>
      <c r="D336" s="20">
        <v>43026</v>
      </c>
      <c r="E336" s="19">
        <v>67.287000000000006</v>
      </c>
      <c r="F336" s="19" t="s">
        <v>109</v>
      </c>
      <c r="G336" s="19">
        <v>7.1</v>
      </c>
      <c r="H336" s="19">
        <v>60.186999999999998</v>
      </c>
      <c r="I336">
        <v>4.9800000000000004</v>
      </c>
      <c r="J336">
        <v>6.62</v>
      </c>
      <c r="K336">
        <v>60.667000000000002</v>
      </c>
      <c r="L336">
        <v>62.307000000000002</v>
      </c>
      <c r="M336">
        <v>1.9050000000000011</v>
      </c>
      <c r="N336">
        <v>60.3155</v>
      </c>
      <c r="O336">
        <v>67.935500000000005</v>
      </c>
      <c r="P336" t="s">
        <v>113</v>
      </c>
    </row>
    <row r="337" spans="1:16">
      <c r="A337" s="19" t="s">
        <v>25</v>
      </c>
      <c r="B337" s="19" t="s">
        <v>44</v>
      </c>
      <c r="C337" s="19" t="s">
        <v>45</v>
      </c>
      <c r="D337" s="20">
        <v>43059</v>
      </c>
      <c r="E337" s="19">
        <v>67.287000000000006</v>
      </c>
      <c r="F337" s="19" t="s">
        <v>109</v>
      </c>
      <c r="G337" s="19">
        <v>7.09</v>
      </c>
      <c r="H337" s="19">
        <v>60.197000000000003</v>
      </c>
      <c r="I337">
        <v>4.9800000000000004</v>
      </c>
      <c r="J337">
        <v>6.62</v>
      </c>
      <c r="K337">
        <v>60.667000000000002</v>
      </c>
      <c r="L337">
        <v>62.307000000000002</v>
      </c>
      <c r="M337">
        <v>1.9050000000000011</v>
      </c>
      <c r="N337">
        <v>60.3155</v>
      </c>
      <c r="O337">
        <v>67.935500000000005</v>
      </c>
      <c r="P337" t="s">
        <v>113</v>
      </c>
    </row>
    <row r="338" spans="1:16">
      <c r="A338" s="19" t="s">
        <v>25</v>
      </c>
      <c r="B338" s="19" t="s">
        <v>44</v>
      </c>
      <c r="C338" s="19" t="s">
        <v>45</v>
      </c>
      <c r="D338" s="20">
        <v>43089</v>
      </c>
      <c r="E338" s="19">
        <v>67.287000000000006</v>
      </c>
      <c r="F338" s="19" t="s">
        <v>109</v>
      </c>
      <c r="G338" s="19">
        <v>7.1</v>
      </c>
      <c r="H338" s="19">
        <v>60.186999999999998</v>
      </c>
      <c r="I338">
        <v>4.9800000000000004</v>
      </c>
      <c r="J338">
        <v>6.62</v>
      </c>
      <c r="K338">
        <v>60.667000000000002</v>
      </c>
      <c r="L338">
        <v>62.307000000000002</v>
      </c>
      <c r="M338">
        <v>1.9050000000000011</v>
      </c>
      <c r="N338">
        <v>60.3155</v>
      </c>
      <c r="O338">
        <v>67.935500000000005</v>
      </c>
      <c r="P338" t="s">
        <v>113</v>
      </c>
    </row>
    <row r="339" spans="1:16">
      <c r="A339" s="19" t="s">
        <v>25</v>
      </c>
      <c r="B339" s="19" t="s">
        <v>44</v>
      </c>
      <c r="C339" s="19" t="s">
        <v>45</v>
      </c>
      <c r="D339" s="20">
        <v>43130</v>
      </c>
      <c r="E339" s="19">
        <v>67.287000000000006</v>
      </c>
      <c r="F339" s="19" t="s">
        <v>109</v>
      </c>
      <c r="G339" s="19">
        <v>7.08</v>
      </c>
      <c r="H339" s="19">
        <v>60.207000000000001</v>
      </c>
      <c r="I339">
        <v>4.9800000000000004</v>
      </c>
      <c r="J339">
        <v>6.62</v>
      </c>
      <c r="K339">
        <v>60.667000000000002</v>
      </c>
      <c r="L339">
        <v>62.307000000000002</v>
      </c>
      <c r="M339">
        <v>1.9050000000000011</v>
      </c>
      <c r="N339">
        <v>60.3155</v>
      </c>
      <c r="O339">
        <v>67.935500000000005</v>
      </c>
      <c r="P339" t="s">
        <v>113</v>
      </c>
    </row>
    <row r="340" spans="1:16">
      <c r="A340" s="19" t="s">
        <v>25</v>
      </c>
      <c r="B340" s="19" t="s">
        <v>44</v>
      </c>
      <c r="C340" s="19" t="s">
        <v>45</v>
      </c>
      <c r="D340" s="20">
        <v>43151</v>
      </c>
      <c r="E340" s="19">
        <v>67.287000000000006</v>
      </c>
      <c r="F340" s="19" t="s">
        <v>109</v>
      </c>
      <c r="G340" s="19">
        <v>7.05</v>
      </c>
      <c r="H340" s="19">
        <v>60.237000000000002</v>
      </c>
      <c r="I340">
        <v>4.9800000000000004</v>
      </c>
      <c r="J340">
        <v>6.62</v>
      </c>
      <c r="K340">
        <v>60.667000000000002</v>
      </c>
      <c r="L340">
        <v>62.307000000000002</v>
      </c>
      <c r="M340">
        <v>1.9050000000000011</v>
      </c>
      <c r="N340">
        <v>60.3155</v>
      </c>
      <c r="O340">
        <v>67.935500000000005</v>
      </c>
      <c r="P340" t="s">
        <v>113</v>
      </c>
    </row>
    <row r="341" spans="1:16">
      <c r="A341" s="19" t="s">
        <v>25</v>
      </c>
      <c r="B341" s="19" t="s">
        <v>44</v>
      </c>
      <c r="C341" s="19" t="s">
        <v>45</v>
      </c>
      <c r="D341" s="20">
        <v>43182</v>
      </c>
      <c r="E341" s="19">
        <v>67.287000000000006</v>
      </c>
      <c r="F341" s="19" t="s">
        <v>109</v>
      </c>
      <c r="G341" s="19">
        <v>6.98</v>
      </c>
      <c r="H341" s="19">
        <v>60.307000000000002</v>
      </c>
      <c r="I341">
        <v>4.9800000000000004</v>
      </c>
      <c r="J341">
        <v>6.62</v>
      </c>
      <c r="K341">
        <v>60.667000000000002</v>
      </c>
      <c r="L341">
        <v>62.307000000000002</v>
      </c>
      <c r="M341">
        <v>1.9050000000000011</v>
      </c>
      <c r="N341">
        <v>60.3155</v>
      </c>
      <c r="O341">
        <v>67.935500000000005</v>
      </c>
      <c r="P341" t="s">
        <v>113</v>
      </c>
    </row>
    <row r="342" spans="1:16">
      <c r="A342" s="19" t="s">
        <v>25</v>
      </c>
      <c r="B342" s="19" t="s">
        <v>44</v>
      </c>
      <c r="C342" s="19" t="s">
        <v>45</v>
      </c>
      <c r="D342" s="20">
        <v>43210</v>
      </c>
      <c r="E342" s="19">
        <v>67.287000000000006</v>
      </c>
      <c r="F342" s="19" t="s">
        <v>109</v>
      </c>
      <c r="G342" s="19">
        <v>6.85</v>
      </c>
      <c r="H342" s="19">
        <v>60.436999999999998</v>
      </c>
      <c r="I342">
        <v>4.9800000000000004</v>
      </c>
      <c r="J342">
        <v>6.62</v>
      </c>
      <c r="K342">
        <v>60.667000000000002</v>
      </c>
      <c r="L342">
        <v>62.307000000000002</v>
      </c>
      <c r="M342">
        <v>1.9050000000000011</v>
      </c>
      <c r="N342">
        <v>60.3155</v>
      </c>
      <c r="O342">
        <v>67.935500000000005</v>
      </c>
      <c r="P342" t="s">
        <v>113</v>
      </c>
    </row>
    <row r="343" spans="1:16">
      <c r="A343" s="19" t="s">
        <v>25</v>
      </c>
      <c r="B343" s="19" t="s">
        <v>44</v>
      </c>
      <c r="C343" s="19" t="s">
        <v>45</v>
      </c>
      <c r="D343" s="20">
        <v>43244</v>
      </c>
      <c r="E343" s="19">
        <v>67.287000000000006</v>
      </c>
      <c r="F343" s="19" t="s">
        <v>109</v>
      </c>
      <c r="G343" s="19">
        <v>6.71</v>
      </c>
      <c r="H343" s="19">
        <v>60.576999999999998</v>
      </c>
      <c r="I343">
        <v>4.9800000000000004</v>
      </c>
      <c r="J343">
        <v>6.62</v>
      </c>
      <c r="K343">
        <v>60.667000000000002</v>
      </c>
      <c r="L343">
        <v>62.307000000000002</v>
      </c>
      <c r="M343">
        <v>1.9050000000000011</v>
      </c>
      <c r="N343">
        <v>60.3155</v>
      </c>
      <c r="O343">
        <v>67.935500000000005</v>
      </c>
      <c r="P343" t="s">
        <v>113</v>
      </c>
    </row>
    <row r="344" spans="1:16">
      <c r="A344" s="19" t="s">
        <v>25</v>
      </c>
      <c r="B344" s="19" t="s">
        <v>44</v>
      </c>
      <c r="C344" s="19" t="s">
        <v>45</v>
      </c>
      <c r="D344" s="20">
        <v>43277</v>
      </c>
      <c r="E344" s="19">
        <v>67.287000000000006</v>
      </c>
      <c r="F344" s="19" t="s">
        <v>109</v>
      </c>
      <c r="G344" s="19">
        <v>6.8</v>
      </c>
      <c r="H344" s="19">
        <v>60.487000000000002</v>
      </c>
      <c r="I344">
        <v>4.9800000000000004</v>
      </c>
      <c r="J344">
        <v>6.62</v>
      </c>
      <c r="K344">
        <v>60.667000000000002</v>
      </c>
      <c r="L344">
        <v>62.307000000000002</v>
      </c>
      <c r="M344">
        <v>1.9050000000000011</v>
      </c>
      <c r="N344">
        <v>60.3155</v>
      </c>
      <c r="O344">
        <v>67.935500000000005</v>
      </c>
      <c r="P344" t="s">
        <v>113</v>
      </c>
    </row>
    <row r="345" spans="1:16">
      <c r="A345" s="19" t="s">
        <v>25</v>
      </c>
      <c r="B345" s="19" t="s">
        <v>44</v>
      </c>
      <c r="C345" s="19" t="s">
        <v>45</v>
      </c>
      <c r="D345" s="20">
        <v>43312</v>
      </c>
      <c r="E345" s="19">
        <v>67.287000000000006</v>
      </c>
      <c r="F345" s="19" t="s">
        <v>109</v>
      </c>
      <c r="G345" s="19">
        <v>6.95</v>
      </c>
      <c r="H345" s="19">
        <v>60.337000000000003</v>
      </c>
      <c r="I345">
        <v>4.9800000000000004</v>
      </c>
      <c r="J345">
        <v>6.62</v>
      </c>
      <c r="K345">
        <v>60.667000000000002</v>
      </c>
      <c r="L345">
        <v>62.307000000000002</v>
      </c>
      <c r="M345">
        <v>1.9050000000000011</v>
      </c>
      <c r="N345">
        <v>60.3155</v>
      </c>
      <c r="O345">
        <v>67.935500000000005</v>
      </c>
      <c r="P345" t="s">
        <v>113</v>
      </c>
    </row>
    <row r="346" spans="1:16">
      <c r="A346" s="19" t="s">
        <v>25</v>
      </c>
      <c r="B346" s="19" t="s">
        <v>44</v>
      </c>
      <c r="C346" s="19" t="s">
        <v>45</v>
      </c>
      <c r="D346" s="20">
        <v>43335</v>
      </c>
      <c r="E346" s="19">
        <v>67.287000000000006</v>
      </c>
      <c r="F346" s="19" t="s">
        <v>109</v>
      </c>
      <c r="G346" s="19">
        <v>7.02</v>
      </c>
      <c r="H346" s="19">
        <v>60.267000000000003</v>
      </c>
      <c r="I346">
        <v>4.9800000000000004</v>
      </c>
      <c r="J346">
        <v>6.62</v>
      </c>
      <c r="K346">
        <v>60.667000000000002</v>
      </c>
      <c r="L346">
        <v>62.307000000000002</v>
      </c>
      <c r="M346">
        <v>1.9050000000000011</v>
      </c>
      <c r="N346">
        <v>60.3155</v>
      </c>
      <c r="O346">
        <v>67.935500000000005</v>
      </c>
      <c r="P346" t="s">
        <v>113</v>
      </c>
    </row>
    <row r="347" spans="1:16">
      <c r="A347" s="19" t="s">
        <v>25</v>
      </c>
      <c r="B347" s="19" t="s">
        <v>44</v>
      </c>
      <c r="C347" s="19" t="s">
        <v>45</v>
      </c>
      <c r="D347" s="20">
        <v>43369</v>
      </c>
      <c r="E347" s="19">
        <v>67.287000000000006</v>
      </c>
      <c r="F347" s="19" t="s">
        <v>109</v>
      </c>
      <c r="G347" s="19">
        <v>7.09</v>
      </c>
      <c r="H347" s="19">
        <v>60.197000000000003</v>
      </c>
      <c r="I347">
        <v>4.9800000000000004</v>
      </c>
      <c r="J347">
        <v>6.62</v>
      </c>
      <c r="K347">
        <v>60.667000000000002</v>
      </c>
      <c r="L347">
        <v>62.307000000000002</v>
      </c>
      <c r="M347">
        <v>1.9050000000000011</v>
      </c>
      <c r="N347">
        <v>60.3155</v>
      </c>
      <c r="O347">
        <v>67.935500000000005</v>
      </c>
      <c r="P347" t="s">
        <v>113</v>
      </c>
    </row>
    <row r="348" spans="1:16">
      <c r="A348" s="19" t="s">
        <v>25</v>
      </c>
      <c r="B348" s="19" t="s">
        <v>44</v>
      </c>
      <c r="C348" s="19" t="s">
        <v>45</v>
      </c>
      <c r="D348" s="20">
        <v>43412</v>
      </c>
      <c r="E348" s="19">
        <v>67.287000000000006</v>
      </c>
      <c r="F348" s="19" t="s">
        <v>109</v>
      </c>
      <c r="G348" s="19">
        <v>7.04</v>
      </c>
      <c r="H348" s="19">
        <v>60.247</v>
      </c>
      <c r="I348">
        <v>4.9800000000000004</v>
      </c>
      <c r="J348">
        <v>6.62</v>
      </c>
      <c r="K348">
        <v>60.667000000000002</v>
      </c>
      <c r="L348">
        <v>62.307000000000002</v>
      </c>
      <c r="M348">
        <v>1.9050000000000011</v>
      </c>
      <c r="N348">
        <v>60.3155</v>
      </c>
      <c r="O348">
        <v>67.935500000000005</v>
      </c>
      <c r="P348" t="s">
        <v>113</v>
      </c>
    </row>
    <row r="349" spans="1:16">
      <c r="A349" s="19" t="s">
        <v>25</v>
      </c>
      <c r="B349" s="19" t="s">
        <v>44</v>
      </c>
      <c r="C349" s="19" t="s">
        <v>45</v>
      </c>
      <c r="D349" s="20">
        <v>43439</v>
      </c>
      <c r="E349" s="19">
        <v>67.287000000000006</v>
      </c>
      <c r="F349" s="19" t="s">
        <v>109</v>
      </c>
      <c r="G349" s="19">
        <v>7</v>
      </c>
      <c r="H349" s="19">
        <v>60.286999999999999</v>
      </c>
      <c r="I349">
        <v>4.9800000000000004</v>
      </c>
      <c r="J349">
        <v>6.62</v>
      </c>
      <c r="K349">
        <v>60.667000000000002</v>
      </c>
      <c r="L349">
        <v>62.307000000000002</v>
      </c>
      <c r="M349">
        <v>1.9050000000000011</v>
      </c>
      <c r="N349">
        <v>60.3155</v>
      </c>
      <c r="O349">
        <v>67.935500000000005</v>
      </c>
      <c r="P349" t="s">
        <v>113</v>
      </c>
    </row>
    <row r="350" spans="1:16">
      <c r="A350" s="19" t="s">
        <v>25</v>
      </c>
      <c r="B350" s="19" t="s">
        <v>44</v>
      </c>
      <c r="C350" s="19" t="s">
        <v>45</v>
      </c>
      <c r="D350" s="20">
        <v>43488</v>
      </c>
      <c r="E350" s="19">
        <v>67.287000000000006</v>
      </c>
      <c r="F350" s="19" t="s">
        <v>109</v>
      </c>
      <c r="G350" s="19">
        <v>6.96</v>
      </c>
      <c r="H350" s="19">
        <v>60.326999999999998</v>
      </c>
      <c r="I350">
        <v>4.9800000000000004</v>
      </c>
      <c r="J350">
        <v>6.62</v>
      </c>
      <c r="K350">
        <v>60.667000000000002</v>
      </c>
      <c r="L350">
        <v>62.307000000000002</v>
      </c>
      <c r="M350">
        <v>1.9050000000000011</v>
      </c>
      <c r="N350">
        <v>60.3155</v>
      </c>
      <c r="O350">
        <v>67.935500000000005</v>
      </c>
      <c r="P350" t="s">
        <v>113</v>
      </c>
    </row>
    <row r="351" spans="1:16">
      <c r="A351" s="19" t="s">
        <v>25</v>
      </c>
      <c r="B351" s="19" t="s">
        <v>44</v>
      </c>
      <c r="C351" s="19" t="s">
        <v>45</v>
      </c>
      <c r="D351" s="20">
        <v>43515</v>
      </c>
      <c r="E351" s="19">
        <v>67.287000000000006</v>
      </c>
      <c r="F351" s="19" t="s">
        <v>109</v>
      </c>
      <c r="G351" s="19">
        <v>6.92</v>
      </c>
      <c r="H351" s="19">
        <v>60.366999999999997</v>
      </c>
      <c r="I351">
        <v>4.9800000000000004</v>
      </c>
      <c r="J351">
        <v>6.62</v>
      </c>
      <c r="K351">
        <v>60.667000000000002</v>
      </c>
      <c r="L351">
        <v>62.307000000000002</v>
      </c>
      <c r="M351">
        <v>1.9050000000000011</v>
      </c>
      <c r="N351">
        <v>60.3155</v>
      </c>
      <c r="O351">
        <v>67.935500000000005</v>
      </c>
      <c r="P351" t="s">
        <v>113</v>
      </c>
    </row>
    <row r="352" spans="1:16">
      <c r="A352" s="19" t="s">
        <v>25</v>
      </c>
      <c r="B352" s="19" t="s">
        <v>44</v>
      </c>
      <c r="C352" s="19" t="s">
        <v>45</v>
      </c>
      <c r="D352" s="20">
        <v>43550</v>
      </c>
      <c r="E352" s="19">
        <v>67.287000000000006</v>
      </c>
      <c r="F352" s="19" t="s">
        <v>109</v>
      </c>
      <c r="G352" s="19">
        <v>6.96</v>
      </c>
      <c r="H352" s="19">
        <v>60.326999999999998</v>
      </c>
      <c r="I352">
        <v>4.9800000000000004</v>
      </c>
      <c r="J352">
        <v>6.62</v>
      </c>
      <c r="K352">
        <v>60.667000000000002</v>
      </c>
      <c r="L352">
        <v>62.307000000000002</v>
      </c>
      <c r="M352">
        <v>1.9050000000000011</v>
      </c>
      <c r="N352">
        <v>60.3155</v>
      </c>
      <c r="O352">
        <v>67.935500000000005</v>
      </c>
      <c r="P352" t="s">
        <v>113</v>
      </c>
    </row>
    <row r="353" spans="1:16">
      <c r="A353" s="19" t="s">
        <v>25</v>
      </c>
      <c r="B353" s="19" t="s">
        <v>44</v>
      </c>
      <c r="C353" s="19" t="s">
        <v>45</v>
      </c>
      <c r="D353" s="20">
        <v>43620</v>
      </c>
      <c r="E353" s="19">
        <v>67.287000000000006</v>
      </c>
      <c r="F353" s="19" t="s">
        <v>109</v>
      </c>
      <c r="G353" s="19">
        <v>6.91</v>
      </c>
      <c r="H353" s="19">
        <v>60.377000000000002</v>
      </c>
      <c r="I353">
        <v>4.9800000000000004</v>
      </c>
      <c r="J353">
        <v>6.62</v>
      </c>
      <c r="K353">
        <v>60.667000000000002</v>
      </c>
      <c r="L353">
        <v>62.307000000000002</v>
      </c>
      <c r="M353">
        <v>1.9050000000000011</v>
      </c>
      <c r="N353">
        <v>60.3155</v>
      </c>
      <c r="O353">
        <v>67.935500000000005</v>
      </c>
      <c r="P353" t="s">
        <v>113</v>
      </c>
    </row>
    <row r="354" spans="1:16">
      <c r="A354" s="19" t="s">
        <v>25</v>
      </c>
      <c r="B354" s="19" t="s">
        <v>44</v>
      </c>
      <c r="C354" s="19" t="s">
        <v>45</v>
      </c>
      <c r="D354" s="20">
        <v>43671</v>
      </c>
      <c r="E354" s="19">
        <v>67.287000000000006</v>
      </c>
      <c r="F354" s="19" t="s">
        <v>109</v>
      </c>
      <c r="G354" s="19">
        <v>7.17</v>
      </c>
      <c r="H354" s="19">
        <v>60.116999999999997</v>
      </c>
      <c r="I354">
        <v>4.9800000000000004</v>
      </c>
      <c r="J354">
        <v>6.62</v>
      </c>
      <c r="K354">
        <v>60.667000000000002</v>
      </c>
      <c r="L354">
        <v>62.307000000000002</v>
      </c>
      <c r="M354">
        <v>1.9050000000000011</v>
      </c>
      <c r="N354">
        <v>60.3155</v>
      </c>
      <c r="O354">
        <v>67.935500000000005</v>
      </c>
      <c r="P354" t="s">
        <v>113</v>
      </c>
    </row>
    <row r="355" spans="1:16">
      <c r="A355" s="19" t="s">
        <v>25</v>
      </c>
      <c r="B355" s="19" t="s">
        <v>44</v>
      </c>
      <c r="C355" s="19" t="s">
        <v>45</v>
      </c>
      <c r="D355" s="20">
        <v>43705</v>
      </c>
      <c r="E355" s="19">
        <v>67.287000000000006</v>
      </c>
      <c r="F355" s="19" t="s">
        <v>109</v>
      </c>
      <c r="G355" s="19">
        <v>7.27</v>
      </c>
      <c r="H355" s="19">
        <v>60.017000000000003</v>
      </c>
      <c r="I355">
        <v>4.9800000000000004</v>
      </c>
      <c r="J355">
        <v>6.62</v>
      </c>
      <c r="K355">
        <v>60.667000000000002</v>
      </c>
      <c r="L355">
        <v>62.307000000000002</v>
      </c>
      <c r="M355">
        <v>1.9050000000000011</v>
      </c>
      <c r="N355">
        <v>60.3155</v>
      </c>
      <c r="O355">
        <v>67.935500000000005</v>
      </c>
      <c r="P355" t="s">
        <v>113</v>
      </c>
    </row>
    <row r="356" spans="1:16">
      <c r="A356" s="19" t="s">
        <v>25</v>
      </c>
      <c r="B356" s="19" t="s">
        <v>44</v>
      </c>
      <c r="C356" s="19" t="s">
        <v>45</v>
      </c>
      <c r="D356" s="20">
        <v>43732</v>
      </c>
      <c r="E356" s="19">
        <v>67.287000000000006</v>
      </c>
      <c r="F356" s="19" t="s">
        <v>109</v>
      </c>
      <c r="G356" s="19">
        <v>7.38</v>
      </c>
      <c r="H356" s="19">
        <v>59.906999999999996</v>
      </c>
      <c r="I356">
        <v>4.9800000000000004</v>
      </c>
      <c r="J356">
        <v>6.62</v>
      </c>
      <c r="K356">
        <v>60.667000000000002</v>
      </c>
      <c r="L356">
        <v>62.307000000000002</v>
      </c>
      <c r="M356">
        <v>1.9050000000000011</v>
      </c>
      <c r="N356">
        <v>60.3155</v>
      </c>
      <c r="O356">
        <v>67.935500000000005</v>
      </c>
      <c r="P356" t="s">
        <v>113</v>
      </c>
    </row>
    <row r="357" spans="1:16">
      <c r="A357" s="19" t="s">
        <v>25</v>
      </c>
      <c r="B357" s="19" t="s">
        <v>44</v>
      </c>
      <c r="C357" s="19" t="s">
        <v>45</v>
      </c>
      <c r="D357" s="20">
        <v>43775</v>
      </c>
      <c r="E357" s="19">
        <v>67.287000000000006</v>
      </c>
      <c r="F357" s="19" t="s">
        <v>109</v>
      </c>
      <c r="G357" s="19">
        <v>7.16</v>
      </c>
      <c r="H357" s="19">
        <v>60.127000000000002</v>
      </c>
      <c r="I357">
        <v>4.9800000000000004</v>
      </c>
      <c r="J357">
        <v>6.62</v>
      </c>
      <c r="K357">
        <v>60.667000000000002</v>
      </c>
      <c r="L357">
        <v>62.307000000000002</v>
      </c>
      <c r="M357">
        <v>1.9050000000000011</v>
      </c>
      <c r="N357">
        <v>60.3155</v>
      </c>
      <c r="O357">
        <v>67.935500000000005</v>
      </c>
      <c r="P357" t="s">
        <v>113</v>
      </c>
    </row>
    <row r="358" spans="1:16">
      <c r="A358" s="19" t="s">
        <v>25</v>
      </c>
      <c r="B358" s="19" t="s">
        <v>44</v>
      </c>
      <c r="C358" s="19" t="s">
        <v>45</v>
      </c>
      <c r="D358" s="20">
        <v>43818</v>
      </c>
      <c r="E358" s="19">
        <v>67.287000000000006</v>
      </c>
      <c r="F358" s="19" t="s">
        <v>109</v>
      </c>
      <c r="G358" s="19">
        <v>6.13</v>
      </c>
      <c r="H358" s="19">
        <v>61.156999999999996</v>
      </c>
      <c r="I358">
        <v>4.9800000000000004</v>
      </c>
      <c r="J358">
        <v>6.62</v>
      </c>
      <c r="K358">
        <v>60.667000000000002</v>
      </c>
      <c r="L358">
        <v>62.307000000000002</v>
      </c>
      <c r="M358">
        <v>1.9050000000000011</v>
      </c>
      <c r="N358">
        <v>60.3155</v>
      </c>
      <c r="O358">
        <v>67.935500000000005</v>
      </c>
      <c r="P358" t="s">
        <v>113</v>
      </c>
    </row>
    <row r="359" spans="1:16">
      <c r="A359" s="19" t="s">
        <v>25</v>
      </c>
      <c r="B359" s="19" t="s">
        <v>48</v>
      </c>
      <c r="C359" s="19" t="s">
        <v>49</v>
      </c>
      <c r="D359" s="20">
        <v>39842</v>
      </c>
      <c r="E359" s="19">
        <v>68.078999999999994</v>
      </c>
      <c r="F359" s="19" t="s">
        <v>109</v>
      </c>
      <c r="G359" s="19">
        <v>9.49</v>
      </c>
      <c r="H359" s="19">
        <v>58.588999999999999</v>
      </c>
      <c r="I359">
        <v>7.8125</v>
      </c>
      <c r="J359">
        <v>8.94</v>
      </c>
      <c r="K359">
        <v>59.139000000000003</v>
      </c>
      <c r="L359">
        <v>60.266500000000001</v>
      </c>
      <c r="M359">
        <v>1.1274999999999977</v>
      </c>
      <c r="N359">
        <v>57.447750000000006</v>
      </c>
      <c r="O359">
        <v>61.957749999999997</v>
      </c>
      <c r="P359" t="s">
        <v>113</v>
      </c>
    </row>
    <row r="360" spans="1:16">
      <c r="A360" s="19" t="s">
        <v>25</v>
      </c>
      <c r="B360" s="19" t="s">
        <v>48</v>
      </c>
      <c r="C360" s="19" t="s">
        <v>49</v>
      </c>
      <c r="D360" s="20">
        <v>39864</v>
      </c>
      <c r="E360" s="19">
        <v>68.078999999999994</v>
      </c>
      <c r="F360" s="19" t="s">
        <v>109</v>
      </c>
      <c r="G360" s="19">
        <v>9.06</v>
      </c>
      <c r="H360" s="19">
        <v>59.018999999999998</v>
      </c>
      <c r="I360">
        <v>7.8125</v>
      </c>
      <c r="J360">
        <v>8.94</v>
      </c>
      <c r="K360">
        <v>59.139000000000003</v>
      </c>
      <c r="L360">
        <v>60.266500000000001</v>
      </c>
      <c r="M360">
        <v>1.1274999999999977</v>
      </c>
      <c r="N360">
        <v>57.447750000000006</v>
      </c>
      <c r="O360">
        <v>61.957749999999997</v>
      </c>
      <c r="P360" t="s">
        <v>113</v>
      </c>
    </row>
    <row r="361" spans="1:16">
      <c r="A361" s="19" t="s">
        <v>25</v>
      </c>
      <c r="B361" s="19" t="s">
        <v>48</v>
      </c>
      <c r="C361" s="19" t="s">
        <v>49</v>
      </c>
      <c r="D361" s="20">
        <v>39898</v>
      </c>
      <c r="E361" s="19">
        <v>68.078999999999994</v>
      </c>
      <c r="F361" s="19" t="s">
        <v>109</v>
      </c>
      <c r="G361" s="19">
        <v>9.1</v>
      </c>
      <c r="H361" s="19">
        <v>58.978999999999999</v>
      </c>
      <c r="I361">
        <v>7.8125</v>
      </c>
      <c r="J361">
        <v>8.94</v>
      </c>
      <c r="K361">
        <v>59.139000000000003</v>
      </c>
      <c r="L361">
        <v>60.266500000000001</v>
      </c>
      <c r="M361">
        <v>1.1274999999999977</v>
      </c>
      <c r="N361">
        <v>57.447750000000006</v>
      </c>
      <c r="O361">
        <v>61.957749999999997</v>
      </c>
      <c r="P361" t="s">
        <v>113</v>
      </c>
    </row>
    <row r="362" spans="1:16">
      <c r="A362" s="19" t="s">
        <v>25</v>
      </c>
      <c r="B362" s="19" t="s">
        <v>48</v>
      </c>
      <c r="C362" s="19" t="s">
        <v>49</v>
      </c>
      <c r="D362" s="20">
        <v>39926</v>
      </c>
      <c r="E362" s="19">
        <v>68.078999999999994</v>
      </c>
      <c r="F362" s="19" t="s">
        <v>109</v>
      </c>
      <c r="G362" s="19">
        <v>8.6199999999999992</v>
      </c>
      <c r="H362" s="19">
        <v>59.459000000000003</v>
      </c>
      <c r="I362">
        <v>7.8125</v>
      </c>
      <c r="J362">
        <v>8.94</v>
      </c>
      <c r="K362">
        <v>59.139000000000003</v>
      </c>
      <c r="L362">
        <v>60.266500000000001</v>
      </c>
      <c r="M362">
        <v>1.1274999999999977</v>
      </c>
      <c r="N362">
        <v>57.447750000000006</v>
      </c>
      <c r="O362">
        <v>61.957749999999997</v>
      </c>
      <c r="P362" t="s">
        <v>113</v>
      </c>
    </row>
    <row r="363" spans="1:16">
      <c r="A363" s="19" t="s">
        <v>25</v>
      </c>
      <c r="B363" s="19" t="s">
        <v>48</v>
      </c>
      <c r="C363" s="19" t="s">
        <v>49</v>
      </c>
      <c r="D363" s="20">
        <v>39958</v>
      </c>
      <c r="E363" s="19">
        <v>68.078999999999994</v>
      </c>
      <c r="F363" s="19" t="s">
        <v>109</v>
      </c>
      <c r="G363" s="19">
        <v>8.84</v>
      </c>
      <c r="H363" s="19">
        <v>59.238999999999997</v>
      </c>
      <c r="I363">
        <v>7.8125</v>
      </c>
      <c r="J363">
        <v>8.94</v>
      </c>
      <c r="K363">
        <v>59.139000000000003</v>
      </c>
      <c r="L363">
        <v>60.266500000000001</v>
      </c>
      <c r="M363">
        <v>1.1274999999999977</v>
      </c>
      <c r="N363">
        <v>57.447750000000006</v>
      </c>
      <c r="O363">
        <v>61.957749999999997</v>
      </c>
      <c r="P363" t="s">
        <v>113</v>
      </c>
    </row>
    <row r="364" spans="1:16">
      <c r="A364" s="19" t="s">
        <v>25</v>
      </c>
      <c r="B364" s="19" t="s">
        <v>48</v>
      </c>
      <c r="C364" s="19" t="s">
        <v>49</v>
      </c>
      <c r="D364" s="20">
        <v>39993</v>
      </c>
      <c r="E364" s="19">
        <v>68.078999999999994</v>
      </c>
      <c r="F364" s="19" t="s">
        <v>109</v>
      </c>
      <c r="G364" s="19">
        <v>8.75</v>
      </c>
      <c r="H364" s="19">
        <v>59.329000000000001</v>
      </c>
      <c r="I364">
        <v>7.8125</v>
      </c>
      <c r="J364">
        <v>8.94</v>
      </c>
      <c r="K364">
        <v>59.139000000000003</v>
      </c>
      <c r="L364">
        <v>60.266500000000001</v>
      </c>
      <c r="M364">
        <v>1.1274999999999977</v>
      </c>
      <c r="N364">
        <v>57.447750000000006</v>
      </c>
      <c r="O364">
        <v>61.957749999999997</v>
      </c>
      <c r="P364" t="s">
        <v>113</v>
      </c>
    </row>
    <row r="365" spans="1:16">
      <c r="A365" s="19" t="s">
        <v>25</v>
      </c>
      <c r="B365" s="19" t="s">
        <v>48</v>
      </c>
      <c r="C365" s="19" t="s">
        <v>49</v>
      </c>
      <c r="D365" s="20">
        <v>40084</v>
      </c>
      <c r="E365" s="19">
        <v>68.078999999999994</v>
      </c>
      <c r="F365" s="19" t="s">
        <v>109</v>
      </c>
      <c r="G365" s="19">
        <v>8.44</v>
      </c>
      <c r="H365" s="19">
        <v>59.639000000000003</v>
      </c>
      <c r="I365">
        <v>7.8125</v>
      </c>
      <c r="J365">
        <v>8.94</v>
      </c>
      <c r="K365">
        <v>59.139000000000003</v>
      </c>
      <c r="L365">
        <v>60.266500000000001</v>
      </c>
      <c r="M365">
        <v>1.1274999999999977</v>
      </c>
      <c r="N365">
        <v>57.447750000000006</v>
      </c>
      <c r="O365">
        <v>61.957749999999997</v>
      </c>
      <c r="P365" t="s">
        <v>113</v>
      </c>
    </row>
    <row r="366" spans="1:16">
      <c r="A366" s="19" t="s">
        <v>25</v>
      </c>
      <c r="B366" s="19" t="s">
        <v>48</v>
      </c>
      <c r="C366" s="19" t="s">
        <v>49</v>
      </c>
      <c r="D366" s="20">
        <v>40116</v>
      </c>
      <c r="E366" s="19">
        <v>68.078999999999994</v>
      </c>
      <c r="F366" s="19" t="s">
        <v>109</v>
      </c>
      <c r="G366" s="19">
        <v>8.4499999999999993</v>
      </c>
      <c r="H366" s="19">
        <v>59.628999999999998</v>
      </c>
      <c r="I366">
        <v>7.8125</v>
      </c>
      <c r="J366">
        <v>8.94</v>
      </c>
      <c r="K366">
        <v>59.139000000000003</v>
      </c>
      <c r="L366">
        <v>60.266500000000001</v>
      </c>
      <c r="M366">
        <v>1.1274999999999977</v>
      </c>
      <c r="N366">
        <v>57.447750000000006</v>
      </c>
      <c r="O366">
        <v>61.957749999999997</v>
      </c>
      <c r="P366" t="s">
        <v>113</v>
      </c>
    </row>
    <row r="367" spans="1:16">
      <c r="A367" s="19" t="s">
        <v>25</v>
      </c>
      <c r="B367" s="19" t="s">
        <v>48</v>
      </c>
      <c r="C367" s="19" t="s">
        <v>49</v>
      </c>
      <c r="D367" s="20">
        <v>40141</v>
      </c>
      <c r="E367" s="19">
        <v>68.078999999999994</v>
      </c>
      <c r="F367" s="19" t="s">
        <v>109</v>
      </c>
      <c r="G367" s="19">
        <v>8.3000000000000007</v>
      </c>
      <c r="H367" s="19">
        <v>59.779000000000003</v>
      </c>
      <c r="I367">
        <v>7.8125</v>
      </c>
      <c r="J367">
        <v>8.94</v>
      </c>
      <c r="K367">
        <v>59.139000000000003</v>
      </c>
      <c r="L367">
        <v>60.266500000000001</v>
      </c>
      <c r="M367">
        <v>1.1274999999999977</v>
      </c>
      <c r="N367">
        <v>57.447750000000006</v>
      </c>
      <c r="O367">
        <v>61.957749999999997</v>
      </c>
      <c r="P367" t="s">
        <v>113</v>
      </c>
    </row>
    <row r="368" spans="1:16">
      <c r="A368" s="19" t="s">
        <v>25</v>
      </c>
      <c r="B368" s="19" t="s">
        <v>48</v>
      </c>
      <c r="C368" s="19" t="s">
        <v>49</v>
      </c>
      <c r="D368" s="20">
        <v>40168</v>
      </c>
      <c r="E368" s="19">
        <v>68.078999999999994</v>
      </c>
      <c r="F368" s="19" t="s">
        <v>109</v>
      </c>
      <c r="G368" s="19">
        <v>8.3000000000000007</v>
      </c>
      <c r="H368" s="19">
        <v>59.779000000000003</v>
      </c>
      <c r="I368">
        <v>7.8125</v>
      </c>
      <c r="J368">
        <v>8.94</v>
      </c>
      <c r="K368">
        <v>59.139000000000003</v>
      </c>
      <c r="L368">
        <v>60.266500000000001</v>
      </c>
      <c r="M368">
        <v>1.1274999999999977</v>
      </c>
      <c r="N368">
        <v>57.447750000000006</v>
      </c>
      <c r="O368">
        <v>61.957749999999997</v>
      </c>
      <c r="P368" t="s">
        <v>113</v>
      </c>
    </row>
    <row r="369" spans="1:16">
      <c r="A369" s="19" t="s">
        <v>25</v>
      </c>
      <c r="B369" s="19" t="s">
        <v>48</v>
      </c>
      <c r="C369" s="19" t="s">
        <v>49</v>
      </c>
      <c r="D369" s="20">
        <v>40205</v>
      </c>
      <c r="E369" s="19">
        <v>68.078999999999994</v>
      </c>
      <c r="F369" s="19" t="s">
        <v>109</v>
      </c>
      <c r="G369" s="19">
        <v>8</v>
      </c>
      <c r="H369" s="19">
        <v>60.079000000000001</v>
      </c>
      <c r="I369">
        <v>7.8125</v>
      </c>
      <c r="J369">
        <v>8.94</v>
      </c>
      <c r="K369">
        <v>59.139000000000003</v>
      </c>
      <c r="L369">
        <v>60.266500000000001</v>
      </c>
      <c r="M369">
        <v>1.1274999999999977</v>
      </c>
      <c r="N369">
        <v>57.447750000000006</v>
      </c>
      <c r="O369">
        <v>61.957749999999997</v>
      </c>
      <c r="P369" t="s">
        <v>113</v>
      </c>
    </row>
    <row r="370" spans="1:16">
      <c r="A370" s="19" t="s">
        <v>25</v>
      </c>
      <c r="B370" s="19" t="s">
        <v>48</v>
      </c>
      <c r="C370" s="19" t="s">
        <v>49</v>
      </c>
      <c r="D370" s="20">
        <v>40231</v>
      </c>
      <c r="E370" s="19">
        <v>68.078999999999994</v>
      </c>
      <c r="F370" s="19" t="s">
        <v>109</v>
      </c>
      <c r="G370" s="19">
        <v>7.97</v>
      </c>
      <c r="H370" s="19">
        <v>60.109000000000002</v>
      </c>
      <c r="I370">
        <v>7.8125</v>
      </c>
      <c r="J370">
        <v>8.94</v>
      </c>
      <c r="K370">
        <v>59.139000000000003</v>
      </c>
      <c r="L370">
        <v>60.266500000000001</v>
      </c>
      <c r="M370">
        <v>1.1274999999999977</v>
      </c>
      <c r="N370">
        <v>57.447750000000006</v>
      </c>
      <c r="O370">
        <v>61.957749999999997</v>
      </c>
      <c r="P370" t="s">
        <v>113</v>
      </c>
    </row>
    <row r="371" spans="1:16">
      <c r="A371" s="19" t="s">
        <v>25</v>
      </c>
      <c r="B371" s="19" t="s">
        <v>48</v>
      </c>
      <c r="C371" s="19" t="s">
        <v>49</v>
      </c>
      <c r="D371" s="20">
        <v>40266</v>
      </c>
      <c r="E371" s="19">
        <v>68.078999999999994</v>
      </c>
      <c r="F371" s="19" t="s">
        <v>109</v>
      </c>
      <c r="G371" s="19">
        <v>7.6</v>
      </c>
      <c r="H371" s="19">
        <v>60.478999999999999</v>
      </c>
      <c r="I371">
        <v>7.8125</v>
      </c>
      <c r="J371">
        <v>8.94</v>
      </c>
      <c r="K371">
        <v>59.139000000000003</v>
      </c>
      <c r="L371">
        <v>60.266500000000001</v>
      </c>
      <c r="M371">
        <v>1.1274999999999977</v>
      </c>
      <c r="N371">
        <v>57.447750000000006</v>
      </c>
      <c r="O371">
        <v>61.957749999999997</v>
      </c>
      <c r="P371" t="s">
        <v>113</v>
      </c>
    </row>
    <row r="372" spans="1:16">
      <c r="A372" s="19" t="s">
        <v>25</v>
      </c>
      <c r="B372" s="19" t="s">
        <v>48</v>
      </c>
      <c r="C372" s="19" t="s">
        <v>49</v>
      </c>
      <c r="D372" s="20">
        <v>40289</v>
      </c>
      <c r="E372" s="19">
        <v>68.078999999999994</v>
      </c>
      <c r="F372" s="19" t="s">
        <v>109</v>
      </c>
      <c r="G372" s="19">
        <v>7.23</v>
      </c>
      <c r="H372" s="19">
        <v>60.848999999999997</v>
      </c>
      <c r="I372">
        <v>7.8125</v>
      </c>
      <c r="J372">
        <v>8.94</v>
      </c>
      <c r="K372">
        <v>59.139000000000003</v>
      </c>
      <c r="L372">
        <v>60.266500000000001</v>
      </c>
      <c r="M372">
        <v>1.1274999999999977</v>
      </c>
      <c r="N372">
        <v>57.447750000000006</v>
      </c>
      <c r="O372">
        <v>61.957749999999997</v>
      </c>
      <c r="P372" t="s">
        <v>113</v>
      </c>
    </row>
    <row r="373" spans="1:16">
      <c r="A373" s="19" t="s">
        <v>25</v>
      </c>
      <c r="B373" s="19" t="s">
        <v>48</v>
      </c>
      <c r="C373" s="19" t="s">
        <v>49</v>
      </c>
      <c r="D373" s="20">
        <v>40323</v>
      </c>
      <c r="E373" s="19">
        <v>68.078999999999994</v>
      </c>
      <c r="F373" s="19" t="s">
        <v>109</v>
      </c>
      <c r="G373" s="19">
        <v>6.75</v>
      </c>
      <c r="H373" s="19">
        <v>61.329000000000001</v>
      </c>
      <c r="I373">
        <v>7.8125</v>
      </c>
      <c r="J373">
        <v>8.94</v>
      </c>
      <c r="K373">
        <v>59.139000000000003</v>
      </c>
      <c r="L373">
        <v>60.266500000000001</v>
      </c>
      <c r="M373">
        <v>1.1274999999999977</v>
      </c>
      <c r="N373">
        <v>57.447750000000006</v>
      </c>
      <c r="O373">
        <v>61.957749999999997</v>
      </c>
      <c r="P373" t="s">
        <v>113</v>
      </c>
    </row>
    <row r="374" spans="1:16">
      <c r="A374" s="19" t="s">
        <v>25</v>
      </c>
      <c r="B374" s="19" t="s">
        <v>48</v>
      </c>
      <c r="C374" s="19" t="s">
        <v>49</v>
      </c>
      <c r="D374" s="20">
        <v>40358</v>
      </c>
      <c r="E374" s="19">
        <v>68.078999999999994</v>
      </c>
      <c r="F374" s="19" t="s">
        <v>109</v>
      </c>
      <c r="G374" s="19">
        <v>7</v>
      </c>
      <c r="H374" s="19">
        <v>61.079000000000001</v>
      </c>
      <c r="I374">
        <v>7.8125</v>
      </c>
      <c r="J374">
        <v>8.94</v>
      </c>
      <c r="K374">
        <v>59.139000000000003</v>
      </c>
      <c r="L374">
        <v>60.266500000000001</v>
      </c>
      <c r="M374">
        <v>1.1274999999999977</v>
      </c>
      <c r="N374">
        <v>57.447750000000006</v>
      </c>
      <c r="O374">
        <v>61.957749999999997</v>
      </c>
      <c r="P374" t="s">
        <v>113</v>
      </c>
    </row>
    <row r="375" spans="1:16">
      <c r="A375" s="19" t="s">
        <v>25</v>
      </c>
      <c r="B375" s="19" t="s">
        <v>48</v>
      </c>
      <c r="C375" s="19" t="s">
        <v>49</v>
      </c>
      <c r="D375" s="20">
        <v>40387</v>
      </c>
      <c r="E375" s="19">
        <v>68.078999999999994</v>
      </c>
      <c r="F375" s="19" t="s">
        <v>109</v>
      </c>
      <c r="G375" s="19">
        <v>7.3</v>
      </c>
      <c r="H375" s="19">
        <v>60.779000000000003</v>
      </c>
      <c r="I375">
        <v>7.8125</v>
      </c>
      <c r="J375">
        <v>8.94</v>
      </c>
      <c r="K375">
        <v>59.139000000000003</v>
      </c>
      <c r="L375">
        <v>60.266500000000001</v>
      </c>
      <c r="M375">
        <v>1.1274999999999977</v>
      </c>
      <c r="N375">
        <v>57.447750000000006</v>
      </c>
      <c r="O375">
        <v>61.957749999999997</v>
      </c>
      <c r="P375" t="s">
        <v>113</v>
      </c>
    </row>
    <row r="376" spans="1:16">
      <c r="A376" s="19" t="s">
        <v>25</v>
      </c>
      <c r="B376" s="19" t="s">
        <v>48</v>
      </c>
      <c r="C376" s="19" t="s">
        <v>49</v>
      </c>
      <c r="D376" s="20">
        <v>40402</v>
      </c>
      <c r="E376" s="19">
        <v>68.078999999999994</v>
      </c>
      <c r="F376" s="19" t="s">
        <v>109</v>
      </c>
      <c r="G376" s="19">
        <v>7.4</v>
      </c>
      <c r="H376" s="19">
        <v>60.679000000000002</v>
      </c>
      <c r="I376">
        <v>7.8125</v>
      </c>
      <c r="J376">
        <v>8.94</v>
      </c>
      <c r="K376">
        <v>59.139000000000003</v>
      </c>
      <c r="L376">
        <v>60.266500000000001</v>
      </c>
      <c r="M376">
        <v>1.1274999999999977</v>
      </c>
      <c r="N376">
        <v>57.447750000000006</v>
      </c>
      <c r="O376">
        <v>61.957749999999997</v>
      </c>
      <c r="P376" t="s">
        <v>113</v>
      </c>
    </row>
    <row r="377" spans="1:16">
      <c r="A377" s="19" t="s">
        <v>25</v>
      </c>
      <c r="B377" s="19" t="s">
        <v>48</v>
      </c>
      <c r="C377" s="19" t="s">
        <v>49</v>
      </c>
      <c r="D377" s="20">
        <v>40442</v>
      </c>
      <c r="E377" s="19">
        <v>68.078999999999994</v>
      </c>
      <c r="F377" s="19" t="s">
        <v>109</v>
      </c>
      <c r="G377" s="19">
        <v>7.4</v>
      </c>
      <c r="H377" s="19">
        <v>60.679000000000002</v>
      </c>
      <c r="I377">
        <v>7.8125</v>
      </c>
      <c r="J377">
        <v>8.94</v>
      </c>
      <c r="K377">
        <v>59.139000000000003</v>
      </c>
      <c r="L377">
        <v>60.266500000000001</v>
      </c>
      <c r="M377">
        <v>1.1274999999999977</v>
      </c>
      <c r="N377">
        <v>57.447750000000006</v>
      </c>
      <c r="O377">
        <v>61.957749999999997</v>
      </c>
      <c r="P377" t="s">
        <v>113</v>
      </c>
    </row>
    <row r="378" spans="1:16">
      <c r="A378" s="19" t="s">
        <v>25</v>
      </c>
      <c r="B378" s="19" t="s">
        <v>48</v>
      </c>
      <c r="C378" s="19" t="s">
        <v>49</v>
      </c>
      <c r="D378" s="20">
        <v>40470</v>
      </c>
      <c r="E378" s="19">
        <v>68.078999999999994</v>
      </c>
      <c r="F378" s="19" t="s">
        <v>109</v>
      </c>
      <c r="G378" s="19">
        <v>7.45</v>
      </c>
      <c r="H378" s="19">
        <v>60.628999999999998</v>
      </c>
      <c r="I378">
        <v>7.8125</v>
      </c>
      <c r="J378">
        <v>8.94</v>
      </c>
      <c r="K378">
        <v>59.139000000000003</v>
      </c>
      <c r="L378">
        <v>60.266500000000001</v>
      </c>
      <c r="M378">
        <v>1.1274999999999977</v>
      </c>
      <c r="N378">
        <v>57.447750000000006</v>
      </c>
      <c r="O378">
        <v>61.957749999999997</v>
      </c>
      <c r="P378" t="s">
        <v>113</v>
      </c>
    </row>
    <row r="379" spans="1:16">
      <c r="A379" s="19" t="s">
        <v>25</v>
      </c>
      <c r="B379" s="19" t="s">
        <v>48</v>
      </c>
      <c r="C379" s="19" t="s">
        <v>49</v>
      </c>
      <c r="D379" s="20">
        <v>40507</v>
      </c>
      <c r="E379" s="19">
        <v>68.078999999999994</v>
      </c>
      <c r="F379" s="19" t="s">
        <v>109</v>
      </c>
      <c r="G379" s="19">
        <v>7.2</v>
      </c>
      <c r="H379" s="19">
        <v>60.878999999999998</v>
      </c>
      <c r="I379">
        <v>7.8125</v>
      </c>
      <c r="J379">
        <v>8.94</v>
      </c>
      <c r="K379">
        <v>59.139000000000003</v>
      </c>
      <c r="L379">
        <v>60.266500000000001</v>
      </c>
      <c r="M379">
        <v>1.1274999999999977</v>
      </c>
      <c r="N379">
        <v>57.447750000000006</v>
      </c>
      <c r="O379">
        <v>61.957749999999997</v>
      </c>
      <c r="P379" t="s">
        <v>113</v>
      </c>
    </row>
    <row r="380" spans="1:16">
      <c r="A380" s="19" t="s">
        <v>25</v>
      </c>
      <c r="B380" s="19" t="s">
        <v>48</v>
      </c>
      <c r="C380" s="19" t="s">
        <v>49</v>
      </c>
      <c r="D380" s="20">
        <v>40533</v>
      </c>
      <c r="E380" s="19">
        <v>68.078999999999994</v>
      </c>
      <c r="F380" s="19" t="s">
        <v>109</v>
      </c>
      <c r="G380" s="19">
        <v>6.6</v>
      </c>
      <c r="H380" s="19">
        <v>61.478999999999999</v>
      </c>
      <c r="I380">
        <v>7.8125</v>
      </c>
      <c r="J380">
        <v>8.94</v>
      </c>
      <c r="K380">
        <v>59.139000000000003</v>
      </c>
      <c r="L380">
        <v>60.266500000000001</v>
      </c>
      <c r="M380">
        <v>1.1274999999999977</v>
      </c>
      <c r="N380">
        <v>57.447750000000006</v>
      </c>
      <c r="O380">
        <v>61.957749999999997</v>
      </c>
      <c r="P380" t="s">
        <v>113</v>
      </c>
    </row>
    <row r="381" spans="1:16">
      <c r="A381" s="19" t="s">
        <v>25</v>
      </c>
      <c r="B381" s="19" t="s">
        <v>48</v>
      </c>
      <c r="C381" s="19" t="s">
        <v>49</v>
      </c>
      <c r="D381" s="20">
        <v>40682</v>
      </c>
      <c r="E381" s="19">
        <v>68.078999999999994</v>
      </c>
      <c r="F381" s="19" t="s">
        <v>109</v>
      </c>
      <c r="G381" s="19">
        <v>6.2</v>
      </c>
      <c r="H381" s="19">
        <v>61.878999999999998</v>
      </c>
      <c r="I381">
        <v>7.8125</v>
      </c>
      <c r="J381">
        <v>8.94</v>
      </c>
      <c r="K381">
        <v>59.139000000000003</v>
      </c>
      <c r="L381">
        <v>60.266500000000001</v>
      </c>
      <c r="M381">
        <v>1.9050000000000011</v>
      </c>
      <c r="N381">
        <v>60.3155</v>
      </c>
      <c r="O381">
        <v>67.935500000000005</v>
      </c>
      <c r="P381" t="s">
        <v>113</v>
      </c>
    </row>
    <row r="382" spans="1:16">
      <c r="A382" s="19" t="s">
        <v>25</v>
      </c>
      <c r="B382" s="19" t="s">
        <v>48</v>
      </c>
      <c r="C382" s="19" t="s">
        <v>49</v>
      </c>
      <c r="D382" s="20">
        <v>40716</v>
      </c>
      <c r="E382" s="19">
        <v>68.078999999999994</v>
      </c>
      <c r="F382" s="19" t="s">
        <v>109</v>
      </c>
      <c r="G382" s="19">
        <v>6.6</v>
      </c>
      <c r="H382" s="19">
        <v>61.478999999999999</v>
      </c>
      <c r="I382">
        <v>7.8125</v>
      </c>
      <c r="J382">
        <v>8.94</v>
      </c>
      <c r="K382">
        <v>59.139000000000003</v>
      </c>
      <c r="L382">
        <v>60.266500000000001</v>
      </c>
      <c r="M382">
        <v>1.9050000000000011</v>
      </c>
      <c r="N382">
        <v>60.3155</v>
      </c>
      <c r="O382">
        <v>67.935500000000005</v>
      </c>
      <c r="P382" t="s">
        <v>113</v>
      </c>
    </row>
    <row r="383" spans="1:16">
      <c r="A383" s="19" t="s">
        <v>25</v>
      </c>
      <c r="B383" s="19" t="s">
        <v>48</v>
      </c>
      <c r="C383" s="19" t="s">
        <v>49</v>
      </c>
      <c r="D383" s="20">
        <v>40743</v>
      </c>
      <c r="E383" s="19">
        <v>68.078999999999994</v>
      </c>
      <c r="F383" s="19" t="s">
        <v>109</v>
      </c>
      <c r="G383" s="19">
        <v>8.6999999999999993</v>
      </c>
      <c r="H383" s="19">
        <v>59.378999999999998</v>
      </c>
      <c r="I383">
        <v>7.8125</v>
      </c>
      <c r="J383">
        <v>8.94</v>
      </c>
      <c r="K383">
        <v>59.139000000000003</v>
      </c>
      <c r="L383">
        <v>60.266500000000001</v>
      </c>
      <c r="M383">
        <v>1.9050000000000011</v>
      </c>
      <c r="N383">
        <v>60.3155</v>
      </c>
      <c r="O383">
        <v>67.935500000000005</v>
      </c>
      <c r="P383" t="s">
        <v>113</v>
      </c>
    </row>
    <row r="384" spans="1:16">
      <c r="A384" s="19" t="s">
        <v>25</v>
      </c>
      <c r="B384" s="19" t="s">
        <v>48</v>
      </c>
      <c r="C384" s="19" t="s">
        <v>49</v>
      </c>
      <c r="D384" s="20">
        <v>40784</v>
      </c>
      <c r="E384" s="19">
        <v>68.078999999999994</v>
      </c>
      <c r="F384" s="19" t="s">
        <v>109</v>
      </c>
      <c r="G384" s="19">
        <v>7.93</v>
      </c>
      <c r="H384" s="19">
        <v>60.149000000000001</v>
      </c>
      <c r="I384">
        <v>7.8125</v>
      </c>
      <c r="J384">
        <v>8.94</v>
      </c>
      <c r="K384">
        <v>59.139000000000003</v>
      </c>
      <c r="L384">
        <v>60.266500000000001</v>
      </c>
      <c r="M384">
        <v>1.9050000000000011</v>
      </c>
      <c r="N384">
        <v>60.3155</v>
      </c>
      <c r="O384">
        <v>67.935500000000005</v>
      </c>
      <c r="P384" t="s">
        <v>113</v>
      </c>
    </row>
    <row r="385" spans="1:16">
      <c r="A385" s="19" t="s">
        <v>25</v>
      </c>
      <c r="B385" s="19" t="s">
        <v>48</v>
      </c>
      <c r="C385" s="19" t="s">
        <v>49</v>
      </c>
      <c r="D385" s="20">
        <v>40813</v>
      </c>
      <c r="E385" s="19">
        <v>68.078999999999994</v>
      </c>
      <c r="F385" s="19" t="s">
        <v>109</v>
      </c>
      <c r="G385" s="19">
        <v>8.1</v>
      </c>
      <c r="H385" s="19">
        <v>59.978999999999999</v>
      </c>
      <c r="I385">
        <v>7.8125</v>
      </c>
      <c r="J385">
        <v>8.94</v>
      </c>
      <c r="K385">
        <v>59.139000000000003</v>
      </c>
      <c r="L385">
        <v>60.266500000000001</v>
      </c>
      <c r="M385">
        <v>1.9050000000000011</v>
      </c>
      <c r="N385">
        <v>60.3155</v>
      </c>
      <c r="O385">
        <v>67.935500000000005</v>
      </c>
      <c r="P385" t="s">
        <v>113</v>
      </c>
    </row>
    <row r="386" spans="1:16">
      <c r="A386" s="19" t="s">
        <v>25</v>
      </c>
      <c r="B386" s="19" t="s">
        <v>48</v>
      </c>
      <c r="C386" s="19" t="s">
        <v>49</v>
      </c>
      <c r="D386" s="20">
        <v>40842</v>
      </c>
      <c r="E386" s="19">
        <v>68.078999999999994</v>
      </c>
      <c r="F386" s="19" t="s">
        <v>109</v>
      </c>
      <c r="G386" s="19">
        <v>7.9</v>
      </c>
      <c r="H386" s="19">
        <v>60.179000000000002</v>
      </c>
      <c r="I386">
        <v>7.8125</v>
      </c>
      <c r="J386">
        <v>8.94</v>
      </c>
      <c r="K386">
        <v>59.139000000000003</v>
      </c>
      <c r="L386">
        <v>60.266500000000001</v>
      </c>
      <c r="M386">
        <v>1.9050000000000011</v>
      </c>
      <c r="N386">
        <v>60.3155</v>
      </c>
      <c r="O386">
        <v>67.935500000000005</v>
      </c>
      <c r="P386" t="s">
        <v>113</v>
      </c>
    </row>
    <row r="387" spans="1:16">
      <c r="A387" s="19" t="s">
        <v>25</v>
      </c>
      <c r="B387" s="19" t="s">
        <v>48</v>
      </c>
      <c r="C387" s="19" t="s">
        <v>49</v>
      </c>
      <c r="D387" s="20">
        <v>40876</v>
      </c>
      <c r="E387" s="19">
        <v>68.078999999999994</v>
      </c>
      <c r="F387" s="19" t="s">
        <v>109</v>
      </c>
      <c r="G387" s="19">
        <v>7.85</v>
      </c>
      <c r="H387" s="19">
        <v>60.228999999999999</v>
      </c>
      <c r="I387">
        <v>7.8125</v>
      </c>
      <c r="J387">
        <v>8.94</v>
      </c>
      <c r="K387">
        <v>59.139000000000003</v>
      </c>
      <c r="L387">
        <v>60.266500000000001</v>
      </c>
      <c r="M387">
        <v>1.9050000000000011</v>
      </c>
      <c r="N387">
        <v>60.3155</v>
      </c>
      <c r="O387">
        <v>67.935500000000005</v>
      </c>
      <c r="P387" t="s">
        <v>113</v>
      </c>
    </row>
    <row r="388" spans="1:16">
      <c r="A388" s="19" t="s">
        <v>25</v>
      </c>
      <c r="B388" s="19" t="s">
        <v>48</v>
      </c>
      <c r="C388" s="19" t="s">
        <v>49</v>
      </c>
      <c r="D388" s="20">
        <v>40890</v>
      </c>
      <c r="E388" s="19">
        <v>68.078999999999994</v>
      </c>
      <c r="F388" s="19" t="s">
        <v>109</v>
      </c>
      <c r="G388" s="19">
        <v>8.08</v>
      </c>
      <c r="H388" s="19">
        <v>59.999000000000002</v>
      </c>
      <c r="I388">
        <v>7.8125</v>
      </c>
      <c r="J388">
        <v>8.94</v>
      </c>
      <c r="K388">
        <v>59.139000000000003</v>
      </c>
      <c r="L388">
        <v>60.266500000000001</v>
      </c>
      <c r="M388">
        <v>1.9050000000000011</v>
      </c>
      <c r="N388">
        <v>60.3155</v>
      </c>
      <c r="O388">
        <v>67.935500000000005</v>
      </c>
      <c r="P388" t="s">
        <v>113</v>
      </c>
    </row>
    <row r="389" spans="1:16">
      <c r="A389" s="19" t="s">
        <v>25</v>
      </c>
      <c r="B389" s="19" t="s">
        <v>48</v>
      </c>
      <c r="C389" s="19" t="s">
        <v>49</v>
      </c>
      <c r="D389" s="20">
        <v>40931</v>
      </c>
      <c r="E389" s="19">
        <v>68.078999999999994</v>
      </c>
      <c r="F389" s="19" t="s">
        <v>109</v>
      </c>
      <c r="G389" s="19">
        <v>8</v>
      </c>
      <c r="H389" s="19">
        <v>60.079000000000001</v>
      </c>
      <c r="I389">
        <v>7.8125</v>
      </c>
      <c r="J389">
        <v>8.94</v>
      </c>
      <c r="K389">
        <v>59.139000000000003</v>
      </c>
      <c r="L389">
        <v>60.266500000000001</v>
      </c>
      <c r="M389">
        <v>1.9050000000000011</v>
      </c>
      <c r="N389">
        <v>60.3155</v>
      </c>
      <c r="O389">
        <v>67.935500000000005</v>
      </c>
      <c r="P389" t="s">
        <v>113</v>
      </c>
    </row>
    <row r="390" spans="1:16">
      <c r="A390" s="19" t="s">
        <v>25</v>
      </c>
      <c r="B390" s="19" t="s">
        <v>48</v>
      </c>
      <c r="C390" s="19" t="s">
        <v>49</v>
      </c>
      <c r="D390" s="20">
        <v>40955</v>
      </c>
      <c r="E390" s="19">
        <v>68.078999999999994</v>
      </c>
      <c r="F390" s="19" t="s">
        <v>109</v>
      </c>
      <c r="G390" s="19">
        <v>8.4</v>
      </c>
      <c r="H390" s="19">
        <v>59.679000000000002</v>
      </c>
      <c r="I390">
        <v>7.8125</v>
      </c>
      <c r="J390">
        <v>8.94</v>
      </c>
      <c r="K390">
        <v>59.139000000000003</v>
      </c>
      <c r="L390">
        <v>60.266500000000001</v>
      </c>
      <c r="M390">
        <v>1.9050000000000011</v>
      </c>
      <c r="N390">
        <v>60.3155</v>
      </c>
      <c r="O390">
        <v>67.935500000000005</v>
      </c>
      <c r="P390" t="s">
        <v>113</v>
      </c>
    </row>
    <row r="391" spans="1:16">
      <c r="A391" s="19" t="s">
        <v>25</v>
      </c>
      <c r="B391" s="19" t="s">
        <v>48</v>
      </c>
      <c r="C391" s="19" t="s">
        <v>49</v>
      </c>
      <c r="D391" s="20">
        <v>40977</v>
      </c>
      <c r="E391" s="19">
        <v>68.078999999999994</v>
      </c>
      <c r="F391" s="19" t="s">
        <v>109</v>
      </c>
      <c r="G391" s="19">
        <v>8.26</v>
      </c>
      <c r="H391" s="19">
        <v>59.819000000000003</v>
      </c>
      <c r="I391">
        <v>7.8125</v>
      </c>
      <c r="J391">
        <v>8.94</v>
      </c>
      <c r="K391">
        <v>59.139000000000003</v>
      </c>
      <c r="L391">
        <v>60.266500000000001</v>
      </c>
      <c r="M391">
        <v>1.9050000000000011</v>
      </c>
      <c r="N391">
        <v>60.3155</v>
      </c>
      <c r="O391">
        <v>67.935500000000005</v>
      </c>
      <c r="P391" t="s">
        <v>113</v>
      </c>
    </row>
    <row r="392" spans="1:16">
      <c r="A392" s="19" t="s">
        <v>25</v>
      </c>
      <c r="B392" s="19" t="s">
        <v>48</v>
      </c>
      <c r="C392" s="19" t="s">
        <v>49</v>
      </c>
      <c r="D392" s="20">
        <v>41011</v>
      </c>
      <c r="E392" s="19">
        <v>68.078999999999994</v>
      </c>
      <c r="F392" s="19" t="s">
        <v>109</v>
      </c>
      <c r="G392" s="19">
        <v>8.4</v>
      </c>
      <c r="H392" s="19">
        <v>59.679000000000002</v>
      </c>
      <c r="I392">
        <v>7.8125</v>
      </c>
      <c r="J392">
        <v>8.94</v>
      </c>
      <c r="K392">
        <v>59.139000000000003</v>
      </c>
      <c r="L392">
        <v>60.266500000000001</v>
      </c>
      <c r="M392">
        <v>1.9050000000000011</v>
      </c>
      <c r="N392">
        <v>60.3155</v>
      </c>
      <c r="O392">
        <v>67.935500000000005</v>
      </c>
      <c r="P392" t="s">
        <v>113</v>
      </c>
    </row>
    <row r="393" spans="1:16">
      <c r="A393" s="19" t="s">
        <v>25</v>
      </c>
      <c r="B393" s="19" t="s">
        <v>48</v>
      </c>
      <c r="C393" s="19" t="s">
        <v>49</v>
      </c>
      <c r="D393" s="20">
        <v>41045</v>
      </c>
      <c r="E393" s="19">
        <v>68.078999999999994</v>
      </c>
      <c r="F393" s="19" t="s">
        <v>109</v>
      </c>
      <c r="G393" s="19">
        <v>8.4</v>
      </c>
      <c r="H393" s="19">
        <v>59.679000000000002</v>
      </c>
      <c r="I393">
        <v>7.8125</v>
      </c>
      <c r="J393">
        <v>8.94</v>
      </c>
      <c r="K393">
        <v>59.139000000000003</v>
      </c>
      <c r="L393">
        <v>60.266500000000001</v>
      </c>
      <c r="M393">
        <v>1.9050000000000011</v>
      </c>
      <c r="N393">
        <v>60.3155</v>
      </c>
      <c r="O393">
        <v>67.935500000000005</v>
      </c>
      <c r="P393" t="s">
        <v>113</v>
      </c>
    </row>
    <row r="394" spans="1:16">
      <c r="A394" s="19" t="s">
        <v>25</v>
      </c>
      <c r="B394" s="19" t="s">
        <v>48</v>
      </c>
      <c r="C394" s="19" t="s">
        <v>49</v>
      </c>
      <c r="D394" s="20">
        <v>41067</v>
      </c>
      <c r="E394" s="19">
        <v>68.078999999999994</v>
      </c>
      <c r="F394" s="19" t="s">
        <v>109</v>
      </c>
      <c r="G394" s="19">
        <v>8.4499999999999993</v>
      </c>
      <c r="H394" s="19">
        <v>59.628999999999998</v>
      </c>
      <c r="I394">
        <v>7.8125</v>
      </c>
      <c r="J394">
        <v>8.94</v>
      </c>
      <c r="K394">
        <v>59.139000000000003</v>
      </c>
      <c r="L394">
        <v>60.266500000000001</v>
      </c>
      <c r="M394">
        <v>1.9050000000000011</v>
      </c>
      <c r="N394">
        <v>60.3155</v>
      </c>
      <c r="O394">
        <v>67.935500000000005</v>
      </c>
      <c r="P394" t="s">
        <v>113</v>
      </c>
    </row>
    <row r="395" spans="1:16">
      <c r="A395" s="19" t="s">
        <v>25</v>
      </c>
      <c r="B395" s="19" t="s">
        <v>48</v>
      </c>
      <c r="C395" s="19" t="s">
        <v>49</v>
      </c>
      <c r="D395" s="20">
        <v>41094</v>
      </c>
      <c r="E395" s="19">
        <v>68.078999999999994</v>
      </c>
      <c r="F395" s="19" t="s">
        <v>109</v>
      </c>
      <c r="G395" s="19">
        <v>8.5</v>
      </c>
      <c r="H395" s="19">
        <v>59.579000000000001</v>
      </c>
      <c r="I395">
        <v>7.8125</v>
      </c>
      <c r="J395">
        <v>8.94</v>
      </c>
      <c r="K395">
        <v>59.139000000000003</v>
      </c>
      <c r="L395">
        <v>60.266500000000001</v>
      </c>
      <c r="M395">
        <v>1.9050000000000011</v>
      </c>
      <c r="N395">
        <v>60.3155</v>
      </c>
      <c r="O395">
        <v>67.935500000000005</v>
      </c>
      <c r="P395" t="s">
        <v>113</v>
      </c>
    </row>
    <row r="396" spans="1:16">
      <c r="A396" s="19" t="s">
        <v>25</v>
      </c>
      <c r="B396" s="19" t="s">
        <v>48</v>
      </c>
      <c r="C396" s="19" t="s">
        <v>49</v>
      </c>
      <c r="D396" s="20">
        <v>41131</v>
      </c>
      <c r="E396" s="19">
        <v>68.078999999999994</v>
      </c>
      <c r="F396" s="19" t="s">
        <v>109</v>
      </c>
      <c r="G396" s="19">
        <v>8.6</v>
      </c>
      <c r="H396" s="19">
        <v>59.478999999999999</v>
      </c>
      <c r="I396">
        <v>7.8125</v>
      </c>
      <c r="J396">
        <v>8.94</v>
      </c>
      <c r="K396">
        <v>59.139000000000003</v>
      </c>
      <c r="L396">
        <v>60.266500000000001</v>
      </c>
      <c r="M396">
        <v>1.9050000000000011</v>
      </c>
      <c r="N396">
        <v>60.3155</v>
      </c>
      <c r="O396">
        <v>67.935500000000005</v>
      </c>
      <c r="P396" t="s">
        <v>113</v>
      </c>
    </row>
    <row r="397" spans="1:16">
      <c r="A397" s="19" t="s">
        <v>25</v>
      </c>
      <c r="B397" s="19" t="s">
        <v>48</v>
      </c>
      <c r="C397" s="19" t="s">
        <v>49</v>
      </c>
      <c r="D397" s="20">
        <v>41163</v>
      </c>
      <c r="E397" s="19">
        <v>68.078999999999994</v>
      </c>
      <c r="F397" s="19" t="s">
        <v>109</v>
      </c>
      <c r="G397" s="19">
        <v>8.5</v>
      </c>
      <c r="H397" s="19">
        <v>59.579000000000001</v>
      </c>
      <c r="I397">
        <v>7.8125</v>
      </c>
      <c r="J397">
        <v>8.94</v>
      </c>
      <c r="K397">
        <v>59.139000000000003</v>
      </c>
      <c r="L397">
        <v>60.266500000000001</v>
      </c>
      <c r="M397">
        <v>1.9050000000000011</v>
      </c>
      <c r="N397">
        <v>60.3155</v>
      </c>
      <c r="O397">
        <v>67.935500000000005</v>
      </c>
      <c r="P397" t="s">
        <v>113</v>
      </c>
    </row>
    <row r="398" spans="1:16">
      <c r="A398" s="19" t="s">
        <v>25</v>
      </c>
      <c r="B398" s="19" t="s">
        <v>48</v>
      </c>
      <c r="C398" s="19" t="s">
        <v>49</v>
      </c>
      <c r="D398" s="20">
        <v>41212</v>
      </c>
      <c r="E398" s="19">
        <v>68.078999999999994</v>
      </c>
      <c r="F398" s="19" t="s">
        <v>109</v>
      </c>
      <c r="G398" s="19">
        <v>8.4</v>
      </c>
      <c r="H398" s="19">
        <v>59.679000000000002</v>
      </c>
      <c r="I398">
        <v>7.8125</v>
      </c>
      <c r="J398">
        <v>8.94</v>
      </c>
      <c r="K398">
        <v>59.139000000000003</v>
      </c>
      <c r="L398">
        <v>60.266500000000001</v>
      </c>
      <c r="M398">
        <v>1.9050000000000011</v>
      </c>
      <c r="N398">
        <v>60.3155</v>
      </c>
      <c r="O398">
        <v>67.935500000000005</v>
      </c>
      <c r="P398" t="s">
        <v>113</v>
      </c>
    </row>
    <row r="399" spans="1:16">
      <c r="A399" s="19" t="s">
        <v>25</v>
      </c>
      <c r="B399" s="19" t="s">
        <v>48</v>
      </c>
      <c r="C399" s="19" t="s">
        <v>49</v>
      </c>
      <c r="D399" s="20">
        <v>41240</v>
      </c>
      <c r="E399" s="19">
        <v>68.078999999999994</v>
      </c>
      <c r="F399" s="19" t="s">
        <v>109</v>
      </c>
      <c r="G399" s="19">
        <v>8.6999999999999993</v>
      </c>
      <c r="H399" s="19">
        <v>59.378999999999998</v>
      </c>
      <c r="I399">
        <v>7.8125</v>
      </c>
      <c r="J399">
        <v>8.94</v>
      </c>
      <c r="K399">
        <v>59.139000000000003</v>
      </c>
      <c r="L399">
        <v>60.266500000000001</v>
      </c>
      <c r="M399">
        <v>1.9050000000000011</v>
      </c>
      <c r="N399">
        <v>60.3155</v>
      </c>
      <c r="O399">
        <v>67.935500000000005</v>
      </c>
      <c r="P399" t="s">
        <v>113</v>
      </c>
    </row>
    <row r="400" spans="1:16">
      <c r="A400" s="19" t="s">
        <v>25</v>
      </c>
      <c r="B400" s="19" t="s">
        <v>48</v>
      </c>
      <c r="C400" s="19" t="s">
        <v>49</v>
      </c>
      <c r="D400" s="20">
        <v>41263</v>
      </c>
      <c r="E400" s="19">
        <v>68.078999999999994</v>
      </c>
      <c r="F400" s="19" t="s">
        <v>109</v>
      </c>
      <c r="G400" s="19">
        <v>8.65</v>
      </c>
      <c r="H400" s="19">
        <v>59.429000000000002</v>
      </c>
      <c r="I400">
        <v>7.8125</v>
      </c>
      <c r="J400">
        <v>8.94</v>
      </c>
      <c r="K400">
        <v>59.139000000000003</v>
      </c>
      <c r="L400">
        <v>60.266500000000001</v>
      </c>
      <c r="M400">
        <v>1.9050000000000011</v>
      </c>
      <c r="N400">
        <v>60.3155</v>
      </c>
      <c r="O400">
        <v>67.935500000000005</v>
      </c>
      <c r="P400" t="s">
        <v>113</v>
      </c>
    </row>
    <row r="401" spans="1:16">
      <c r="A401" s="19" t="s">
        <v>25</v>
      </c>
      <c r="B401" s="19" t="s">
        <v>48</v>
      </c>
      <c r="C401" s="19" t="s">
        <v>49</v>
      </c>
      <c r="D401" s="20">
        <v>41289</v>
      </c>
      <c r="E401" s="19">
        <v>68.078999999999994</v>
      </c>
      <c r="F401" s="19" t="s">
        <v>109</v>
      </c>
      <c r="G401" s="19">
        <v>8.6999999999999993</v>
      </c>
      <c r="H401" s="19">
        <v>59.378999999999998</v>
      </c>
      <c r="I401">
        <v>7.8125</v>
      </c>
      <c r="J401">
        <v>8.94</v>
      </c>
      <c r="K401">
        <v>59.139000000000003</v>
      </c>
      <c r="L401">
        <v>60.266500000000001</v>
      </c>
      <c r="M401">
        <v>1.9050000000000011</v>
      </c>
      <c r="N401">
        <v>60.3155</v>
      </c>
      <c r="O401">
        <v>67.935500000000005</v>
      </c>
      <c r="P401" t="s">
        <v>113</v>
      </c>
    </row>
    <row r="402" spans="1:16">
      <c r="A402" s="19" t="s">
        <v>25</v>
      </c>
      <c r="B402" s="19" t="s">
        <v>48</v>
      </c>
      <c r="C402" s="19" t="s">
        <v>49</v>
      </c>
      <c r="D402" s="20">
        <v>41313</v>
      </c>
      <c r="E402" s="19">
        <v>68.078999999999994</v>
      </c>
      <c r="F402" s="19" t="s">
        <v>109</v>
      </c>
      <c r="G402" s="19">
        <v>8.6999999999999993</v>
      </c>
      <c r="H402" s="19">
        <v>59.378999999999998</v>
      </c>
      <c r="I402">
        <v>7.8125</v>
      </c>
      <c r="J402">
        <v>8.94</v>
      </c>
      <c r="K402">
        <v>59.139000000000003</v>
      </c>
      <c r="L402">
        <v>60.266500000000001</v>
      </c>
      <c r="M402">
        <v>1.9050000000000011</v>
      </c>
      <c r="N402">
        <v>60.3155</v>
      </c>
      <c r="O402">
        <v>67.935500000000005</v>
      </c>
      <c r="P402" t="s">
        <v>113</v>
      </c>
    </row>
    <row r="403" spans="1:16">
      <c r="A403" s="19" t="s">
        <v>25</v>
      </c>
      <c r="B403" s="19" t="s">
        <v>48</v>
      </c>
      <c r="C403" s="19" t="s">
        <v>49</v>
      </c>
      <c r="D403" s="20">
        <v>41348</v>
      </c>
      <c r="E403" s="19">
        <v>68.078999999999994</v>
      </c>
      <c r="F403" s="19" t="s">
        <v>109</v>
      </c>
      <c r="G403" s="19">
        <v>8.64</v>
      </c>
      <c r="H403" s="19">
        <v>59.439</v>
      </c>
      <c r="I403">
        <v>7.8125</v>
      </c>
      <c r="J403">
        <v>8.94</v>
      </c>
      <c r="K403">
        <v>59.139000000000003</v>
      </c>
      <c r="L403">
        <v>60.266500000000001</v>
      </c>
      <c r="M403">
        <v>1.9050000000000011</v>
      </c>
      <c r="N403">
        <v>60.3155</v>
      </c>
      <c r="O403">
        <v>67.935500000000005</v>
      </c>
      <c r="P403" t="s">
        <v>113</v>
      </c>
    </row>
    <row r="404" spans="1:16">
      <c r="A404" s="19" t="s">
        <v>25</v>
      </c>
      <c r="B404" s="19" t="s">
        <v>48</v>
      </c>
      <c r="C404" s="19" t="s">
        <v>49</v>
      </c>
      <c r="D404" s="20">
        <v>41383</v>
      </c>
      <c r="E404" s="19">
        <v>68.078999999999994</v>
      </c>
      <c r="F404" s="19" t="s">
        <v>109</v>
      </c>
      <c r="G404" s="19">
        <v>8.1</v>
      </c>
      <c r="H404" s="19">
        <v>59.978999999999999</v>
      </c>
      <c r="I404">
        <v>7.8125</v>
      </c>
      <c r="J404">
        <v>8.94</v>
      </c>
      <c r="K404">
        <v>59.139000000000003</v>
      </c>
      <c r="L404">
        <v>60.266500000000001</v>
      </c>
      <c r="M404">
        <v>1.9050000000000011</v>
      </c>
      <c r="N404">
        <v>60.3155</v>
      </c>
      <c r="O404">
        <v>67.935500000000005</v>
      </c>
      <c r="P404" t="s">
        <v>113</v>
      </c>
    </row>
    <row r="405" spans="1:16">
      <c r="A405" s="19" t="s">
        <v>25</v>
      </c>
      <c r="B405" s="19" t="s">
        <v>48</v>
      </c>
      <c r="C405" s="19" t="s">
        <v>49</v>
      </c>
      <c r="D405" s="20">
        <v>41404</v>
      </c>
      <c r="E405" s="19">
        <v>68.078999999999994</v>
      </c>
      <c r="F405" s="19" t="s">
        <v>109</v>
      </c>
      <c r="G405" s="19">
        <v>7.85</v>
      </c>
      <c r="H405" s="19">
        <v>60.228999999999999</v>
      </c>
      <c r="I405">
        <v>7.8125</v>
      </c>
      <c r="J405">
        <v>8.94</v>
      </c>
      <c r="K405">
        <v>59.139000000000003</v>
      </c>
      <c r="L405">
        <v>60.266500000000001</v>
      </c>
      <c r="M405">
        <v>1.9050000000000011</v>
      </c>
      <c r="N405">
        <v>60.3155</v>
      </c>
      <c r="O405">
        <v>67.935500000000005</v>
      </c>
      <c r="P405" t="s">
        <v>113</v>
      </c>
    </row>
    <row r="406" spans="1:16">
      <c r="A406" s="19" t="s">
        <v>25</v>
      </c>
      <c r="B406" s="19" t="s">
        <v>48</v>
      </c>
      <c r="C406" s="19" t="s">
        <v>49</v>
      </c>
      <c r="D406" s="20">
        <v>41431</v>
      </c>
      <c r="E406" s="19">
        <v>68.078999999999994</v>
      </c>
      <c r="F406" s="19" t="s">
        <v>109</v>
      </c>
      <c r="G406" s="19">
        <v>7.55</v>
      </c>
      <c r="H406" s="19">
        <v>60.529000000000003</v>
      </c>
      <c r="I406">
        <v>7.8125</v>
      </c>
      <c r="J406">
        <v>8.94</v>
      </c>
      <c r="K406">
        <v>59.139000000000003</v>
      </c>
      <c r="L406">
        <v>60.266500000000001</v>
      </c>
      <c r="M406">
        <v>1.9050000000000011</v>
      </c>
      <c r="N406">
        <v>60.3155</v>
      </c>
      <c r="O406">
        <v>67.935500000000005</v>
      </c>
      <c r="P406" t="s">
        <v>113</v>
      </c>
    </row>
    <row r="407" spans="1:16">
      <c r="A407" s="19" t="s">
        <v>25</v>
      </c>
      <c r="B407" s="19" t="s">
        <v>48</v>
      </c>
      <c r="C407" s="19" t="s">
        <v>49</v>
      </c>
      <c r="D407" s="20">
        <v>41470</v>
      </c>
      <c r="E407" s="19">
        <v>68.078999999999994</v>
      </c>
      <c r="F407" s="19" t="s">
        <v>109</v>
      </c>
      <c r="G407" s="19">
        <v>9</v>
      </c>
      <c r="H407" s="19">
        <v>59.079000000000001</v>
      </c>
      <c r="I407">
        <v>7.8125</v>
      </c>
      <c r="J407">
        <v>8.94</v>
      </c>
      <c r="K407">
        <v>59.139000000000003</v>
      </c>
      <c r="L407">
        <v>60.266500000000001</v>
      </c>
      <c r="M407">
        <v>1.9050000000000011</v>
      </c>
      <c r="N407">
        <v>60.3155</v>
      </c>
      <c r="O407">
        <v>67.935500000000005</v>
      </c>
      <c r="P407" t="s">
        <v>113</v>
      </c>
    </row>
    <row r="408" spans="1:16">
      <c r="A408" s="19" t="s">
        <v>25</v>
      </c>
      <c r="B408" s="19" t="s">
        <v>48</v>
      </c>
      <c r="C408" s="19" t="s">
        <v>49</v>
      </c>
      <c r="D408" s="20">
        <v>41506</v>
      </c>
      <c r="E408" s="19">
        <v>68.078999999999994</v>
      </c>
      <c r="F408" s="19" t="s">
        <v>109</v>
      </c>
      <c r="G408" s="19">
        <v>10.3</v>
      </c>
      <c r="H408" s="19">
        <v>57.779000000000003</v>
      </c>
      <c r="I408">
        <v>7.8125</v>
      </c>
      <c r="J408">
        <v>8.94</v>
      </c>
      <c r="K408">
        <v>59.139000000000003</v>
      </c>
      <c r="L408">
        <v>60.266500000000001</v>
      </c>
      <c r="M408">
        <v>1.9050000000000011</v>
      </c>
      <c r="N408">
        <v>60.3155</v>
      </c>
      <c r="O408">
        <v>67.935500000000005</v>
      </c>
      <c r="P408" t="s">
        <v>113</v>
      </c>
    </row>
    <row r="409" spans="1:16">
      <c r="A409" s="19" t="s">
        <v>25</v>
      </c>
      <c r="B409" s="19" t="s">
        <v>48</v>
      </c>
      <c r="C409" s="19" t="s">
        <v>49</v>
      </c>
      <c r="D409" s="20">
        <v>41540</v>
      </c>
      <c r="E409" s="19">
        <v>68.078999999999994</v>
      </c>
      <c r="F409" s="19" t="s">
        <v>109</v>
      </c>
      <c r="G409" s="19">
        <v>8.65</v>
      </c>
      <c r="H409" s="19">
        <v>59.429000000000002</v>
      </c>
      <c r="I409">
        <v>7.8125</v>
      </c>
      <c r="J409">
        <v>8.94</v>
      </c>
      <c r="K409">
        <v>59.139000000000003</v>
      </c>
      <c r="L409">
        <v>60.266500000000001</v>
      </c>
      <c r="M409">
        <v>1.9050000000000011</v>
      </c>
      <c r="N409">
        <v>60.3155</v>
      </c>
      <c r="O409">
        <v>67.935500000000005</v>
      </c>
      <c r="P409" t="s">
        <v>113</v>
      </c>
    </row>
    <row r="410" spans="1:16">
      <c r="A410" s="19" t="s">
        <v>25</v>
      </c>
      <c r="B410" s="19" t="s">
        <v>48</v>
      </c>
      <c r="C410" s="19" t="s">
        <v>49</v>
      </c>
      <c r="D410" s="20">
        <v>41563</v>
      </c>
      <c r="E410" s="19">
        <v>68.078999999999994</v>
      </c>
      <c r="F410" s="19" t="s">
        <v>109</v>
      </c>
      <c r="G410" s="19">
        <v>8.65</v>
      </c>
      <c r="H410" s="19">
        <v>59.429000000000002</v>
      </c>
      <c r="I410">
        <v>7.8125</v>
      </c>
      <c r="J410">
        <v>8.94</v>
      </c>
      <c r="K410">
        <v>59.139000000000003</v>
      </c>
      <c r="L410">
        <v>60.266500000000001</v>
      </c>
      <c r="M410">
        <v>1.9050000000000011</v>
      </c>
      <c r="N410">
        <v>60.3155</v>
      </c>
      <c r="O410">
        <v>67.935500000000005</v>
      </c>
      <c r="P410" t="s">
        <v>113</v>
      </c>
    </row>
    <row r="411" spans="1:16">
      <c r="A411" s="19" t="s">
        <v>25</v>
      </c>
      <c r="B411" s="19" t="s">
        <v>48</v>
      </c>
      <c r="C411" s="19" t="s">
        <v>49</v>
      </c>
      <c r="D411" s="20">
        <v>41598</v>
      </c>
      <c r="E411" s="19">
        <v>68.078999999999994</v>
      </c>
      <c r="F411" s="19" t="s">
        <v>109</v>
      </c>
      <c r="G411" s="19">
        <v>8</v>
      </c>
      <c r="H411" s="19">
        <v>60.079000000000001</v>
      </c>
      <c r="I411">
        <v>7.8125</v>
      </c>
      <c r="J411">
        <v>8.94</v>
      </c>
      <c r="K411">
        <v>59.139000000000003</v>
      </c>
      <c r="L411">
        <v>60.266500000000001</v>
      </c>
      <c r="M411">
        <v>1.9050000000000011</v>
      </c>
      <c r="N411">
        <v>60.3155</v>
      </c>
      <c r="O411">
        <v>67.935500000000005</v>
      </c>
      <c r="P411" t="s">
        <v>113</v>
      </c>
    </row>
    <row r="412" spans="1:16">
      <c r="A412" s="19" t="s">
        <v>25</v>
      </c>
      <c r="B412" s="19" t="s">
        <v>48</v>
      </c>
      <c r="C412" s="19" t="s">
        <v>49</v>
      </c>
      <c r="D412" s="20">
        <v>41612</v>
      </c>
      <c r="E412" s="19">
        <v>68.078999999999994</v>
      </c>
      <c r="F412" s="19" t="s">
        <v>109</v>
      </c>
      <c r="G412" s="19">
        <v>8</v>
      </c>
      <c r="H412" s="19">
        <v>60.079000000000001</v>
      </c>
      <c r="I412">
        <v>7.8125</v>
      </c>
      <c r="J412">
        <v>8.94</v>
      </c>
      <c r="K412">
        <v>59.139000000000003</v>
      </c>
      <c r="L412">
        <v>60.266500000000001</v>
      </c>
      <c r="M412">
        <v>1.9050000000000011</v>
      </c>
      <c r="N412">
        <v>60.3155</v>
      </c>
      <c r="O412">
        <v>67.935500000000005</v>
      </c>
      <c r="P412" t="s">
        <v>113</v>
      </c>
    </row>
    <row r="413" spans="1:16">
      <c r="A413" s="19" t="s">
        <v>25</v>
      </c>
      <c r="B413" s="19" t="s">
        <v>48</v>
      </c>
      <c r="C413" s="19" t="s">
        <v>49</v>
      </c>
      <c r="D413" s="20">
        <v>41655</v>
      </c>
      <c r="E413" s="19">
        <v>68.078999999999994</v>
      </c>
      <c r="F413" s="19" t="s">
        <v>109</v>
      </c>
      <c r="G413" s="19">
        <v>8</v>
      </c>
      <c r="H413" s="19">
        <v>60.079000000000001</v>
      </c>
      <c r="I413">
        <v>7.8125</v>
      </c>
      <c r="J413">
        <v>8.94</v>
      </c>
      <c r="K413">
        <v>59.139000000000003</v>
      </c>
      <c r="L413">
        <v>60.266500000000001</v>
      </c>
      <c r="M413">
        <v>1.9050000000000011</v>
      </c>
      <c r="N413">
        <v>60.3155</v>
      </c>
      <c r="O413">
        <v>67.935500000000005</v>
      </c>
      <c r="P413" t="s">
        <v>113</v>
      </c>
    </row>
    <row r="414" spans="1:16">
      <c r="A414" s="19" t="s">
        <v>25</v>
      </c>
      <c r="B414" s="19" t="s">
        <v>48</v>
      </c>
      <c r="C414" s="19" t="s">
        <v>49</v>
      </c>
      <c r="D414" s="20">
        <v>41683</v>
      </c>
      <c r="E414" s="19">
        <v>68.078999999999994</v>
      </c>
      <c r="F414" s="19" t="s">
        <v>109</v>
      </c>
      <c r="G414" s="19">
        <v>7.5</v>
      </c>
      <c r="H414" s="19">
        <v>60.579000000000001</v>
      </c>
      <c r="I414">
        <v>7.8125</v>
      </c>
      <c r="J414">
        <v>8.94</v>
      </c>
      <c r="K414">
        <v>59.139000000000003</v>
      </c>
      <c r="L414">
        <v>60.266500000000001</v>
      </c>
      <c r="M414">
        <v>1.9050000000000011</v>
      </c>
      <c r="N414">
        <v>60.3155</v>
      </c>
      <c r="O414">
        <v>67.935500000000005</v>
      </c>
      <c r="P414" t="s">
        <v>113</v>
      </c>
    </row>
    <row r="415" spans="1:16">
      <c r="A415" s="19" t="s">
        <v>25</v>
      </c>
      <c r="B415" s="19" t="s">
        <v>48</v>
      </c>
      <c r="C415" s="19" t="s">
        <v>49</v>
      </c>
      <c r="D415" s="20">
        <v>41709</v>
      </c>
      <c r="E415" s="19">
        <v>68.078999999999994</v>
      </c>
      <c r="F415" s="19" t="s">
        <v>109</v>
      </c>
      <c r="G415" s="19">
        <v>6.8</v>
      </c>
      <c r="H415" s="19">
        <v>61.279000000000003</v>
      </c>
      <c r="I415">
        <v>7.8125</v>
      </c>
      <c r="J415">
        <v>8.94</v>
      </c>
      <c r="K415">
        <v>59.139000000000003</v>
      </c>
      <c r="L415">
        <v>60.266500000000001</v>
      </c>
      <c r="M415">
        <v>1.9050000000000011</v>
      </c>
      <c r="N415">
        <v>60.3155</v>
      </c>
      <c r="O415">
        <v>67.935500000000005</v>
      </c>
      <c r="P415" t="s">
        <v>113</v>
      </c>
    </row>
    <row r="416" spans="1:16">
      <c r="A416" s="19" t="s">
        <v>25</v>
      </c>
      <c r="B416" s="19" t="s">
        <v>48</v>
      </c>
      <c r="C416" s="19" t="s">
        <v>49</v>
      </c>
      <c r="D416" s="20">
        <v>41732</v>
      </c>
      <c r="E416" s="19">
        <v>68.078999999999994</v>
      </c>
      <c r="F416" s="19" t="s">
        <v>109</v>
      </c>
      <c r="G416" s="19">
        <v>6.45</v>
      </c>
      <c r="H416" s="19">
        <v>61.628999999999998</v>
      </c>
      <c r="I416">
        <v>7.8125</v>
      </c>
      <c r="J416">
        <v>8.94</v>
      </c>
      <c r="K416">
        <v>59.139000000000003</v>
      </c>
      <c r="L416">
        <v>60.266500000000001</v>
      </c>
      <c r="M416">
        <v>1.9050000000000011</v>
      </c>
      <c r="N416">
        <v>60.3155</v>
      </c>
      <c r="O416">
        <v>67.935500000000005</v>
      </c>
      <c r="P416" t="s">
        <v>113</v>
      </c>
    </row>
    <row r="417" spans="1:16">
      <c r="A417" s="19" t="s">
        <v>25</v>
      </c>
      <c r="B417" s="19" t="s">
        <v>48</v>
      </c>
      <c r="C417" s="19" t="s">
        <v>49</v>
      </c>
      <c r="D417" s="20">
        <v>41760</v>
      </c>
      <c r="E417" s="19">
        <v>68.078999999999994</v>
      </c>
      <c r="F417" s="19" t="s">
        <v>109</v>
      </c>
      <c r="G417" s="19">
        <v>6.95</v>
      </c>
      <c r="H417" s="19">
        <v>61.128999999999998</v>
      </c>
      <c r="I417">
        <v>7.8125</v>
      </c>
      <c r="J417">
        <v>8.94</v>
      </c>
      <c r="K417">
        <v>59.139000000000003</v>
      </c>
      <c r="L417">
        <v>60.266500000000001</v>
      </c>
      <c r="M417">
        <v>1.9050000000000011</v>
      </c>
      <c r="N417">
        <v>60.3155</v>
      </c>
      <c r="O417">
        <v>67.935500000000005</v>
      </c>
      <c r="P417" t="s">
        <v>113</v>
      </c>
    </row>
    <row r="418" spans="1:16">
      <c r="A418" s="19" t="s">
        <v>25</v>
      </c>
      <c r="B418" s="19" t="s">
        <v>48</v>
      </c>
      <c r="C418" s="19" t="s">
        <v>49</v>
      </c>
      <c r="D418" s="20">
        <v>41808</v>
      </c>
      <c r="E418" s="19">
        <v>68.078999999999994</v>
      </c>
      <c r="F418" s="19" t="s">
        <v>109</v>
      </c>
      <c r="G418" s="19">
        <v>6.86</v>
      </c>
      <c r="H418" s="19">
        <v>61.219000000000001</v>
      </c>
      <c r="I418">
        <v>7.8125</v>
      </c>
      <c r="J418">
        <v>8.94</v>
      </c>
      <c r="K418">
        <v>59.139000000000003</v>
      </c>
      <c r="L418">
        <v>60.266500000000001</v>
      </c>
      <c r="M418">
        <v>1.9050000000000011</v>
      </c>
      <c r="N418">
        <v>60.3155</v>
      </c>
      <c r="O418">
        <v>67.935500000000005</v>
      </c>
      <c r="P418" t="s">
        <v>113</v>
      </c>
    </row>
    <row r="419" spans="1:16">
      <c r="A419" s="19" t="s">
        <v>25</v>
      </c>
      <c r="B419" s="19" t="s">
        <v>48</v>
      </c>
      <c r="C419" s="19" t="s">
        <v>49</v>
      </c>
      <c r="D419" s="20">
        <v>41830</v>
      </c>
      <c r="E419" s="19">
        <v>68.078999999999994</v>
      </c>
      <c r="F419" s="19" t="s">
        <v>109</v>
      </c>
      <c r="G419" s="19">
        <v>7.12</v>
      </c>
      <c r="H419" s="19">
        <v>60.959000000000003</v>
      </c>
      <c r="I419">
        <v>7.8125</v>
      </c>
      <c r="J419">
        <v>8.94</v>
      </c>
      <c r="K419">
        <v>59.139000000000003</v>
      </c>
      <c r="L419">
        <v>60.266500000000001</v>
      </c>
      <c r="M419">
        <v>1.9050000000000011</v>
      </c>
      <c r="N419">
        <v>60.3155</v>
      </c>
      <c r="O419">
        <v>67.935500000000005</v>
      </c>
      <c r="P419" t="s">
        <v>113</v>
      </c>
    </row>
    <row r="420" spans="1:16">
      <c r="A420" s="19" t="s">
        <v>25</v>
      </c>
      <c r="B420" s="19" t="s">
        <v>48</v>
      </c>
      <c r="C420" s="19" t="s">
        <v>49</v>
      </c>
      <c r="D420" s="20">
        <v>41863</v>
      </c>
      <c r="E420" s="19">
        <v>68.078999999999994</v>
      </c>
      <c r="F420" s="19" t="s">
        <v>109</v>
      </c>
      <c r="G420" s="19">
        <v>7.42</v>
      </c>
      <c r="H420" s="19">
        <v>60.658999999999999</v>
      </c>
      <c r="I420">
        <v>7.8125</v>
      </c>
      <c r="J420">
        <v>8.94</v>
      </c>
      <c r="K420">
        <v>59.139000000000003</v>
      </c>
      <c r="L420">
        <v>60.266500000000001</v>
      </c>
      <c r="M420">
        <v>1.9050000000000011</v>
      </c>
      <c r="N420">
        <v>60.3155</v>
      </c>
      <c r="O420">
        <v>67.935500000000005</v>
      </c>
      <c r="P420" t="s">
        <v>113</v>
      </c>
    </row>
    <row r="421" spans="1:16">
      <c r="A421" s="19" t="s">
        <v>25</v>
      </c>
      <c r="B421" s="19" t="s">
        <v>48</v>
      </c>
      <c r="C421" s="19" t="s">
        <v>49</v>
      </c>
      <c r="D421" s="20">
        <v>41892</v>
      </c>
      <c r="E421" s="19">
        <v>68.078999999999994</v>
      </c>
      <c r="F421" s="19" t="s">
        <v>109</v>
      </c>
      <c r="G421" s="19">
        <v>7.6</v>
      </c>
      <c r="H421" s="19">
        <v>60.478999999999999</v>
      </c>
      <c r="I421">
        <v>7.8125</v>
      </c>
      <c r="J421">
        <v>8.94</v>
      </c>
      <c r="K421">
        <v>59.139000000000003</v>
      </c>
      <c r="L421">
        <v>60.266500000000001</v>
      </c>
      <c r="M421">
        <v>1.9050000000000011</v>
      </c>
      <c r="N421">
        <v>60.3155</v>
      </c>
      <c r="O421">
        <v>67.935500000000005</v>
      </c>
      <c r="P421" t="s">
        <v>113</v>
      </c>
    </row>
    <row r="422" spans="1:16">
      <c r="A422" s="19" t="s">
        <v>25</v>
      </c>
      <c r="B422" s="19" t="s">
        <v>48</v>
      </c>
      <c r="C422" s="19" t="s">
        <v>49</v>
      </c>
      <c r="D422" s="20">
        <v>41920</v>
      </c>
      <c r="E422" s="19">
        <v>68.078999999999994</v>
      </c>
      <c r="F422" s="19" t="s">
        <v>109</v>
      </c>
      <c r="G422" s="19">
        <v>7.9</v>
      </c>
      <c r="H422" s="19">
        <v>60.179000000000002</v>
      </c>
      <c r="I422">
        <v>7.8125</v>
      </c>
      <c r="J422">
        <v>8.94</v>
      </c>
      <c r="K422">
        <v>59.139000000000003</v>
      </c>
      <c r="L422">
        <v>60.266500000000001</v>
      </c>
      <c r="M422">
        <v>1.9050000000000011</v>
      </c>
      <c r="N422">
        <v>60.3155</v>
      </c>
      <c r="O422">
        <v>67.935500000000005</v>
      </c>
      <c r="P422" t="s">
        <v>113</v>
      </c>
    </row>
    <row r="423" spans="1:16">
      <c r="A423" s="19" t="s">
        <v>25</v>
      </c>
      <c r="B423" s="19" t="s">
        <v>48</v>
      </c>
      <c r="C423" s="19" t="s">
        <v>49</v>
      </c>
      <c r="D423" s="20">
        <v>41950</v>
      </c>
      <c r="E423" s="19">
        <v>68.078999999999994</v>
      </c>
      <c r="F423" s="19" t="s">
        <v>109</v>
      </c>
      <c r="G423" s="19">
        <v>7.8</v>
      </c>
      <c r="H423" s="19">
        <v>60.279000000000003</v>
      </c>
      <c r="I423">
        <v>7.8125</v>
      </c>
      <c r="J423">
        <v>8.94</v>
      </c>
      <c r="K423">
        <v>59.139000000000003</v>
      </c>
      <c r="L423">
        <v>60.266500000000001</v>
      </c>
      <c r="M423">
        <v>1.9050000000000011</v>
      </c>
      <c r="N423">
        <v>60.3155</v>
      </c>
      <c r="O423">
        <v>67.935500000000005</v>
      </c>
      <c r="P423" t="s">
        <v>113</v>
      </c>
    </row>
    <row r="424" spans="1:16">
      <c r="A424" s="19" t="s">
        <v>25</v>
      </c>
      <c r="B424" s="19" t="s">
        <v>48</v>
      </c>
      <c r="C424" s="19" t="s">
        <v>49</v>
      </c>
      <c r="D424" s="20">
        <v>41978</v>
      </c>
      <c r="E424" s="19">
        <v>68.078999999999994</v>
      </c>
      <c r="F424" s="19" t="s">
        <v>109</v>
      </c>
      <c r="G424" s="19">
        <v>7.55</v>
      </c>
      <c r="H424" s="19">
        <v>60.529000000000003</v>
      </c>
      <c r="I424">
        <v>7.8125</v>
      </c>
      <c r="J424">
        <v>8.94</v>
      </c>
      <c r="K424">
        <v>59.139000000000003</v>
      </c>
      <c r="L424">
        <v>60.266500000000001</v>
      </c>
      <c r="M424">
        <v>1.9050000000000011</v>
      </c>
      <c r="N424">
        <v>60.3155</v>
      </c>
      <c r="O424">
        <v>67.935500000000005</v>
      </c>
      <c r="P424" t="s">
        <v>113</v>
      </c>
    </row>
    <row r="425" spans="1:16">
      <c r="A425" s="19" t="s">
        <v>25</v>
      </c>
      <c r="B425" s="19" t="s">
        <v>48</v>
      </c>
      <c r="C425" s="19" t="s">
        <v>49</v>
      </c>
      <c r="D425" s="20">
        <v>42033</v>
      </c>
      <c r="E425" s="19">
        <v>68.078999999999994</v>
      </c>
      <c r="F425" s="19" t="s">
        <v>109</v>
      </c>
      <c r="G425" s="19">
        <v>7.25</v>
      </c>
      <c r="H425" s="19">
        <v>60.829000000000001</v>
      </c>
      <c r="I425">
        <v>7.8125</v>
      </c>
      <c r="J425">
        <v>8.94</v>
      </c>
      <c r="K425">
        <v>59.139000000000003</v>
      </c>
      <c r="L425">
        <v>60.266500000000001</v>
      </c>
      <c r="M425">
        <v>1.9050000000000011</v>
      </c>
      <c r="N425">
        <v>60.3155</v>
      </c>
      <c r="O425">
        <v>67.935500000000005</v>
      </c>
      <c r="P425" t="s">
        <v>113</v>
      </c>
    </row>
    <row r="426" spans="1:16">
      <c r="A426" s="19" t="s">
        <v>25</v>
      </c>
      <c r="B426" s="19" t="s">
        <v>48</v>
      </c>
      <c r="C426" s="19" t="s">
        <v>49</v>
      </c>
      <c r="D426" s="20">
        <v>42060</v>
      </c>
      <c r="E426" s="19">
        <v>68.078999999999994</v>
      </c>
      <c r="F426" s="19" t="s">
        <v>109</v>
      </c>
      <c r="G426" s="19">
        <v>7.12</v>
      </c>
      <c r="H426" s="19">
        <v>60.959000000000003</v>
      </c>
      <c r="I426">
        <v>7.8125</v>
      </c>
      <c r="J426">
        <v>8.94</v>
      </c>
      <c r="K426">
        <v>59.139000000000003</v>
      </c>
      <c r="L426">
        <v>60.266500000000001</v>
      </c>
      <c r="M426">
        <v>1.9050000000000011</v>
      </c>
      <c r="N426">
        <v>60.3155</v>
      </c>
      <c r="O426">
        <v>67.935500000000005</v>
      </c>
      <c r="P426" t="s">
        <v>113</v>
      </c>
    </row>
    <row r="427" spans="1:16">
      <c r="A427" s="19" t="s">
        <v>25</v>
      </c>
      <c r="B427" s="19" t="s">
        <v>48</v>
      </c>
      <c r="C427" s="19" t="s">
        <v>49</v>
      </c>
      <c r="D427" s="20">
        <v>42079</v>
      </c>
      <c r="E427" s="19">
        <v>68.078999999999994</v>
      </c>
      <c r="F427" s="19" t="s">
        <v>109</v>
      </c>
      <c r="G427" s="19">
        <v>6.65</v>
      </c>
      <c r="H427" s="19">
        <v>61.429000000000002</v>
      </c>
      <c r="I427">
        <v>7.8125</v>
      </c>
      <c r="J427">
        <v>8.94</v>
      </c>
      <c r="K427">
        <v>59.139000000000003</v>
      </c>
      <c r="L427">
        <v>60.266500000000001</v>
      </c>
      <c r="M427">
        <v>1.9050000000000011</v>
      </c>
      <c r="N427">
        <v>60.3155</v>
      </c>
      <c r="O427">
        <v>67.935500000000005</v>
      </c>
      <c r="P427" t="s">
        <v>113</v>
      </c>
    </row>
    <row r="428" spans="1:16">
      <c r="A428" s="19" t="s">
        <v>25</v>
      </c>
      <c r="B428" s="19" t="s">
        <v>48</v>
      </c>
      <c r="C428" s="19" t="s">
        <v>49</v>
      </c>
      <c r="D428" s="20">
        <v>42115</v>
      </c>
      <c r="E428" s="19">
        <v>68.078999999999994</v>
      </c>
      <c r="F428" s="19" t="s">
        <v>109</v>
      </c>
      <c r="G428" s="19">
        <v>6.2</v>
      </c>
      <c r="H428" s="19">
        <v>61.878999999999998</v>
      </c>
      <c r="I428">
        <v>7.8125</v>
      </c>
      <c r="J428">
        <v>8.94</v>
      </c>
      <c r="K428">
        <v>59.139000000000003</v>
      </c>
      <c r="L428">
        <v>60.266500000000001</v>
      </c>
      <c r="M428">
        <v>1.9050000000000011</v>
      </c>
      <c r="N428">
        <v>60.3155</v>
      </c>
      <c r="O428">
        <v>67.935500000000005</v>
      </c>
      <c r="P428" t="s">
        <v>113</v>
      </c>
    </row>
    <row r="429" spans="1:16">
      <c r="A429" s="19" t="s">
        <v>25</v>
      </c>
      <c r="B429" s="19" t="s">
        <v>48</v>
      </c>
      <c r="C429" s="19" t="s">
        <v>49</v>
      </c>
      <c r="D429" s="20">
        <v>42145</v>
      </c>
      <c r="E429" s="19">
        <v>68.078999999999994</v>
      </c>
      <c r="F429" s="19" t="s">
        <v>109</v>
      </c>
      <c r="G429" s="19">
        <v>8.7899999999999991</v>
      </c>
      <c r="H429" s="19">
        <v>59.289000000000001</v>
      </c>
      <c r="I429">
        <v>7.8125</v>
      </c>
      <c r="J429">
        <v>8.94</v>
      </c>
      <c r="K429">
        <v>59.139000000000003</v>
      </c>
      <c r="L429">
        <v>60.266500000000001</v>
      </c>
      <c r="M429">
        <v>1.9050000000000011</v>
      </c>
      <c r="N429">
        <v>60.3155</v>
      </c>
      <c r="O429">
        <v>67.935500000000005</v>
      </c>
      <c r="P429" t="s">
        <v>113</v>
      </c>
    </row>
    <row r="430" spans="1:16">
      <c r="A430" s="19" t="s">
        <v>25</v>
      </c>
      <c r="B430" s="19" t="s">
        <v>48</v>
      </c>
      <c r="C430" s="19" t="s">
        <v>49</v>
      </c>
      <c r="D430" s="20">
        <v>42185</v>
      </c>
      <c r="E430" s="19">
        <v>68.078999999999994</v>
      </c>
      <c r="F430" s="19" t="s">
        <v>109</v>
      </c>
      <c r="G430" s="19">
        <v>7.49</v>
      </c>
      <c r="H430" s="19">
        <v>60.588999999999999</v>
      </c>
      <c r="I430">
        <v>7.8125</v>
      </c>
      <c r="J430">
        <v>8.94</v>
      </c>
      <c r="K430">
        <v>59.139000000000003</v>
      </c>
      <c r="L430">
        <v>60.266500000000001</v>
      </c>
      <c r="M430">
        <v>1.9050000000000011</v>
      </c>
      <c r="N430">
        <v>60.3155</v>
      </c>
      <c r="O430">
        <v>67.935500000000005</v>
      </c>
      <c r="P430" t="s">
        <v>113</v>
      </c>
    </row>
    <row r="431" spans="1:16">
      <c r="A431" s="19" t="s">
        <v>25</v>
      </c>
      <c r="B431" s="19" t="s">
        <v>48</v>
      </c>
      <c r="C431" s="19" t="s">
        <v>49</v>
      </c>
      <c r="D431" s="20">
        <v>42206</v>
      </c>
      <c r="E431" s="19">
        <v>68.078999999999994</v>
      </c>
      <c r="F431" s="19" t="s">
        <v>109</v>
      </c>
      <c r="G431" s="19">
        <v>7.65</v>
      </c>
      <c r="H431" s="19">
        <v>60.429000000000002</v>
      </c>
      <c r="I431">
        <v>7.8125</v>
      </c>
      <c r="J431">
        <v>8.94</v>
      </c>
      <c r="K431">
        <v>59.139000000000003</v>
      </c>
      <c r="L431">
        <v>60.266500000000001</v>
      </c>
      <c r="M431">
        <v>1.9050000000000011</v>
      </c>
      <c r="N431">
        <v>60.3155</v>
      </c>
      <c r="O431">
        <v>67.935500000000005</v>
      </c>
      <c r="P431" t="s">
        <v>113</v>
      </c>
    </row>
    <row r="432" spans="1:16">
      <c r="A432" s="19" t="s">
        <v>25</v>
      </c>
      <c r="B432" s="19" t="s">
        <v>48</v>
      </c>
      <c r="C432" s="19" t="s">
        <v>49</v>
      </c>
      <c r="D432" s="20">
        <v>42236</v>
      </c>
      <c r="E432" s="19">
        <v>68.078999999999994</v>
      </c>
      <c r="F432" s="19" t="s">
        <v>109</v>
      </c>
      <c r="G432" s="19">
        <v>7.95</v>
      </c>
      <c r="H432" s="19">
        <v>60.128999999999998</v>
      </c>
      <c r="I432">
        <v>7.8125</v>
      </c>
      <c r="J432">
        <v>8.94</v>
      </c>
      <c r="K432">
        <v>59.139000000000003</v>
      </c>
      <c r="L432">
        <v>60.266500000000001</v>
      </c>
      <c r="M432">
        <v>1.9050000000000011</v>
      </c>
      <c r="N432">
        <v>60.3155</v>
      </c>
      <c r="O432">
        <v>67.935500000000005</v>
      </c>
      <c r="P432" t="s">
        <v>113</v>
      </c>
    </row>
    <row r="433" spans="1:16">
      <c r="A433" s="19" t="s">
        <v>25</v>
      </c>
      <c r="B433" s="19" t="s">
        <v>48</v>
      </c>
      <c r="C433" s="19" t="s">
        <v>49</v>
      </c>
      <c r="D433" s="20">
        <v>42261</v>
      </c>
      <c r="E433" s="19">
        <v>68.078999999999994</v>
      </c>
      <c r="F433" s="19" t="s">
        <v>109</v>
      </c>
      <c r="G433" s="19">
        <v>8.19</v>
      </c>
      <c r="H433" s="19">
        <v>59.889000000000003</v>
      </c>
      <c r="I433">
        <v>7.8125</v>
      </c>
      <c r="J433">
        <v>8.94</v>
      </c>
      <c r="K433">
        <v>59.139000000000003</v>
      </c>
      <c r="L433">
        <v>60.266500000000001</v>
      </c>
      <c r="M433">
        <v>1.9050000000000011</v>
      </c>
      <c r="N433">
        <v>60.3155</v>
      </c>
      <c r="O433">
        <v>67.935500000000005</v>
      </c>
      <c r="P433" t="s">
        <v>113</v>
      </c>
    </row>
    <row r="434" spans="1:16">
      <c r="A434" s="19" t="s">
        <v>25</v>
      </c>
      <c r="B434" s="19" t="s">
        <v>48</v>
      </c>
      <c r="C434" s="19" t="s">
        <v>49</v>
      </c>
      <c r="D434" s="20">
        <v>42292</v>
      </c>
      <c r="E434" s="19">
        <v>68.078999999999994</v>
      </c>
      <c r="F434" s="19" t="s">
        <v>109</v>
      </c>
      <c r="G434" s="19">
        <v>8.4</v>
      </c>
      <c r="H434" s="19">
        <v>59.679000000000002</v>
      </c>
      <c r="I434">
        <v>7.8125</v>
      </c>
      <c r="J434">
        <v>8.94</v>
      </c>
      <c r="K434">
        <v>59.139000000000003</v>
      </c>
      <c r="L434">
        <v>60.266500000000001</v>
      </c>
      <c r="M434">
        <v>1.9050000000000011</v>
      </c>
      <c r="N434">
        <v>60.3155</v>
      </c>
      <c r="O434">
        <v>67.935500000000005</v>
      </c>
      <c r="P434" t="s">
        <v>113</v>
      </c>
    </row>
    <row r="435" spans="1:16">
      <c r="A435" s="19" t="s">
        <v>25</v>
      </c>
      <c r="B435" s="19" t="s">
        <v>48</v>
      </c>
      <c r="C435" s="19" t="s">
        <v>49</v>
      </c>
      <c r="D435" s="20">
        <v>42331</v>
      </c>
      <c r="E435" s="19">
        <v>68.078999999999994</v>
      </c>
      <c r="F435" s="19" t="s">
        <v>109</v>
      </c>
      <c r="G435" s="19">
        <v>8.44</v>
      </c>
      <c r="H435" s="19">
        <v>59.639000000000003</v>
      </c>
      <c r="I435">
        <v>7.8125</v>
      </c>
      <c r="J435">
        <v>8.94</v>
      </c>
      <c r="K435">
        <v>59.139000000000003</v>
      </c>
      <c r="L435">
        <v>60.266500000000001</v>
      </c>
      <c r="M435">
        <v>1.9050000000000011</v>
      </c>
      <c r="N435">
        <v>60.3155</v>
      </c>
      <c r="O435">
        <v>67.935500000000005</v>
      </c>
      <c r="P435" t="s">
        <v>113</v>
      </c>
    </row>
    <row r="436" spans="1:16">
      <c r="A436" s="19" t="s">
        <v>25</v>
      </c>
      <c r="B436" s="19" t="s">
        <v>48</v>
      </c>
      <c r="C436" s="19" t="s">
        <v>49</v>
      </c>
      <c r="D436" s="20">
        <v>42355</v>
      </c>
      <c r="E436" s="19">
        <v>68.078999999999994</v>
      </c>
      <c r="F436" s="19" t="s">
        <v>109</v>
      </c>
      <c r="G436" s="19">
        <v>8.86</v>
      </c>
      <c r="H436" s="19">
        <v>59.219000000000001</v>
      </c>
      <c r="I436">
        <v>7.8125</v>
      </c>
      <c r="J436">
        <v>8.94</v>
      </c>
      <c r="K436">
        <v>59.139000000000003</v>
      </c>
      <c r="L436">
        <v>60.266500000000001</v>
      </c>
      <c r="M436">
        <v>1.9050000000000011</v>
      </c>
      <c r="N436">
        <v>60.3155</v>
      </c>
      <c r="O436">
        <v>67.935500000000005</v>
      </c>
      <c r="P436" t="s">
        <v>113</v>
      </c>
    </row>
    <row r="437" spans="1:16">
      <c r="A437" s="19" t="s">
        <v>25</v>
      </c>
      <c r="B437" s="19" t="s">
        <v>48</v>
      </c>
      <c r="C437" s="19" t="s">
        <v>49</v>
      </c>
      <c r="D437" s="20">
        <v>42396</v>
      </c>
      <c r="E437" s="19">
        <v>68.078999999999994</v>
      </c>
      <c r="F437" s="19" t="s">
        <v>109</v>
      </c>
      <c r="G437" s="19">
        <v>7.93</v>
      </c>
      <c r="H437" s="19">
        <v>60.149000000000001</v>
      </c>
      <c r="I437">
        <v>7.8125</v>
      </c>
      <c r="J437">
        <v>8.94</v>
      </c>
      <c r="K437">
        <v>59.139000000000003</v>
      </c>
      <c r="L437">
        <v>60.266500000000001</v>
      </c>
      <c r="M437">
        <v>1.9050000000000011</v>
      </c>
      <c r="N437">
        <v>60.3155</v>
      </c>
      <c r="O437">
        <v>67.935500000000005</v>
      </c>
      <c r="P437" t="s">
        <v>113</v>
      </c>
    </row>
    <row r="438" spans="1:16">
      <c r="A438" s="19" t="s">
        <v>25</v>
      </c>
      <c r="B438" s="19" t="s">
        <v>48</v>
      </c>
      <c r="C438" s="19" t="s">
        <v>49</v>
      </c>
      <c r="D438" s="20">
        <v>42425</v>
      </c>
      <c r="E438" s="19">
        <v>68.078999999999994</v>
      </c>
      <c r="F438" s="19" t="s">
        <v>109</v>
      </c>
      <c r="G438" s="19">
        <v>7.9</v>
      </c>
      <c r="H438" s="19">
        <v>60.179000000000002</v>
      </c>
      <c r="I438">
        <v>7.8125</v>
      </c>
      <c r="J438">
        <v>8.94</v>
      </c>
      <c r="K438">
        <v>59.139000000000003</v>
      </c>
      <c r="L438">
        <v>60.266500000000001</v>
      </c>
      <c r="M438">
        <v>1.9050000000000011</v>
      </c>
      <c r="N438">
        <v>60.3155</v>
      </c>
      <c r="O438">
        <v>67.935500000000005</v>
      </c>
      <c r="P438" t="s">
        <v>113</v>
      </c>
    </row>
    <row r="439" spans="1:16">
      <c r="A439" s="19" t="s">
        <v>25</v>
      </c>
      <c r="B439" s="19" t="s">
        <v>48</v>
      </c>
      <c r="C439" s="19" t="s">
        <v>49</v>
      </c>
      <c r="D439" s="20">
        <v>42460</v>
      </c>
      <c r="E439" s="19">
        <v>68.078999999999994</v>
      </c>
      <c r="F439" s="19" t="s">
        <v>109</v>
      </c>
      <c r="G439" s="19">
        <v>7.75</v>
      </c>
      <c r="H439" s="19">
        <v>60.329000000000001</v>
      </c>
      <c r="I439">
        <v>7.8125</v>
      </c>
      <c r="J439">
        <v>8.94</v>
      </c>
      <c r="K439">
        <v>59.139000000000003</v>
      </c>
      <c r="L439">
        <v>60.266500000000001</v>
      </c>
      <c r="M439">
        <v>1.9050000000000011</v>
      </c>
      <c r="N439">
        <v>60.3155</v>
      </c>
      <c r="O439">
        <v>67.935500000000005</v>
      </c>
      <c r="P439" t="s">
        <v>113</v>
      </c>
    </row>
    <row r="440" spans="1:16">
      <c r="A440" s="19" t="s">
        <v>25</v>
      </c>
      <c r="B440" s="19" t="s">
        <v>48</v>
      </c>
      <c r="C440" s="19" t="s">
        <v>49</v>
      </c>
      <c r="D440" s="20">
        <v>42486</v>
      </c>
      <c r="E440" s="19">
        <v>68.078999999999994</v>
      </c>
      <c r="F440" s="19" t="s">
        <v>109</v>
      </c>
      <c r="G440" s="19">
        <v>7.93</v>
      </c>
      <c r="H440" s="19">
        <v>60.149000000000001</v>
      </c>
      <c r="I440">
        <v>7.8125</v>
      </c>
      <c r="J440">
        <v>8.94</v>
      </c>
      <c r="K440">
        <v>59.139000000000003</v>
      </c>
      <c r="L440">
        <v>60.266500000000001</v>
      </c>
      <c r="M440">
        <v>1.9050000000000011</v>
      </c>
      <c r="N440">
        <v>60.3155</v>
      </c>
      <c r="O440">
        <v>67.935500000000005</v>
      </c>
      <c r="P440" t="s">
        <v>113</v>
      </c>
    </row>
    <row r="441" spans="1:16">
      <c r="A441" s="19" t="s">
        <v>25</v>
      </c>
      <c r="B441" s="19" t="s">
        <v>48</v>
      </c>
      <c r="C441" s="19" t="s">
        <v>49</v>
      </c>
      <c r="D441" s="20">
        <v>42509</v>
      </c>
      <c r="E441" s="19">
        <v>68.078999999999994</v>
      </c>
      <c r="F441" s="19" t="s">
        <v>109</v>
      </c>
      <c r="G441" s="19">
        <v>7.95</v>
      </c>
      <c r="H441" s="19">
        <v>60.128999999999998</v>
      </c>
      <c r="I441">
        <v>7.8125</v>
      </c>
      <c r="J441">
        <v>8.94</v>
      </c>
      <c r="K441">
        <v>59.139000000000003</v>
      </c>
      <c r="L441">
        <v>60.266500000000001</v>
      </c>
      <c r="M441">
        <v>1.9050000000000011</v>
      </c>
      <c r="N441">
        <v>60.3155</v>
      </c>
      <c r="O441">
        <v>67.935500000000005</v>
      </c>
      <c r="P441" t="s">
        <v>113</v>
      </c>
    </row>
    <row r="442" spans="1:16">
      <c r="A442" s="19" t="s">
        <v>25</v>
      </c>
      <c r="B442" s="19" t="s">
        <v>48</v>
      </c>
      <c r="C442" s="19" t="s">
        <v>49</v>
      </c>
      <c r="D442" s="20">
        <v>42550</v>
      </c>
      <c r="E442" s="19">
        <v>68.078999999999994</v>
      </c>
      <c r="F442" s="19" t="s">
        <v>109</v>
      </c>
      <c r="G442" s="19">
        <v>7.88</v>
      </c>
      <c r="H442" s="19">
        <v>60.198999999999998</v>
      </c>
      <c r="I442">
        <v>7.8125</v>
      </c>
      <c r="J442">
        <v>8.94</v>
      </c>
      <c r="K442">
        <v>59.139000000000003</v>
      </c>
      <c r="L442">
        <v>60.266500000000001</v>
      </c>
      <c r="M442">
        <v>1.9050000000000011</v>
      </c>
      <c r="N442">
        <v>60.3155</v>
      </c>
      <c r="O442">
        <v>67.935500000000005</v>
      </c>
      <c r="P442" t="s">
        <v>113</v>
      </c>
    </row>
    <row r="443" spans="1:16">
      <c r="A443" s="19" t="s">
        <v>25</v>
      </c>
      <c r="B443" s="19" t="s">
        <v>48</v>
      </c>
      <c r="C443" s="19" t="s">
        <v>49</v>
      </c>
      <c r="D443" s="20">
        <v>42571</v>
      </c>
      <c r="E443" s="19">
        <v>68.078999999999994</v>
      </c>
      <c r="F443" s="19" t="s">
        <v>109</v>
      </c>
      <c r="G443" s="19">
        <v>8.58</v>
      </c>
      <c r="H443" s="19">
        <v>59.499000000000002</v>
      </c>
      <c r="I443">
        <v>7.8125</v>
      </c>
      <c r="J443">
        <v>8.94</v>
      </c>
      <c r="K443">
        <v>59.139000000000003</v>
      </c>
      <c r="L443">
        <v>60.266500000000001</v>
      </c>
      <c r="M443">
        <v>1.9050000000000011</v>
      </c>
      <c r="N443">
        <v>60.3155</v>
      </c>
      <c r="O443">
        <v>67.935500000000005</v>
      </c>
      <c r="P443" t="s">
        <v>113</v>
      </c>
    </row>
    <row r="444" spans="1:16">
      <c r="A444" s="19" t="s">
        <v>25</v>
      </c>
      <c r="B444" s="19" t="s">
        <v>48</v>
      </c>
      <c r="C444" s="19" t="s">
        <v>49</v>
      </c>
      <c r="D444" s="20">
        <v>42606</v>
      </c>
      <c r="E444" s="19">
        <v>68.078999999999994</v>
      </c>
      <c r="F444" s="19" t="s">
        <v>109</v>
      </c>
      <c r="G444" s="19">
        <v>8.35</v>
      </c>
      <c r="H444" s="19">
        <v>59.728999999999999</v>
      </c>
      <c r="I444">
        <v>7.8125</v>
      </c>
      <c r="J444">
        <v>8.94</v>
      </c>
      <c r="K444">
        <v>59.139000000000003</v>
      </c>
      <c r="L444">
        <v>60.266500000000001</v>
      </c>
      <c r="M444">
        <v>1.9050000000000011</v>
      </c>
      <c r="N444">
        <v>60.3155</v>
      </c>
      <c r="O444">
        <v>67.935500000000005</v>
      </c>
      <c r="P444" t="s">
        <v>113</v>
      </c>
    </row>
    <row r="445" spans="1:16">
      <c r="A445" s="19" t="s">
        <v>25</v>
      </c>
      <c r="B445" s="19" t="s">
        <v>48</v>
      </c>
      <c r="C445" s="19" t="s">
        <v>49</v>
      </c>
      <c r="D445" s="20">
        <v>42636</v>
      </c>
      <c r="E445" s="19">
        <v>68.078999999999994</v>
      </c>
      <c r="F445" s="19" t="s">
        <v>109</v>
      </c>
      <c r="G445" s="19">
        <v>8.44</v>
      </c>
      <c r="H445" s="19">
        <v>59.639000000000003</v>
      </c>
      <c r="I445">
        <v>7.8125</v>
      </c>
      <c r="J445">
        <v>8.94</v>
      </c>
      <c r="K445">
        <v>59.139000000000003</v>
      </c>
      <c r="L445">
        <v>60.266500000000001</v>
      </c>
      <c r="M445">
        <v>1.9050000000000011</v>
      </c>
      <c r="N445">
        <v>60.3155</v>
      </c>
      <c r="O445">
        <v>67.935500000000005</v>
      </c>
      <c r="P445" t="s">
        <v>113</v>
      </c>
    </row>
    <row r="446" spans="1:16">
      <c r="A446" s="19" t="s">
        <v>25</v>
      </c>
      <c r="B446" s="19" t="s">
        <v>48</v>
      </c>
      <c r="C446" s="19" t="s">
        <v>49</v>
      </c>
      <c r="D446" s="20">
        <v>42668</v>
      </c>
      <c r="E446" s="19">
        <v>68.078999999999994</v>
      </c>
      <c r="F446" s="19" t="s">
        <v>109</v>
      </c>
      <c r="G446" s="19">
        <v>8.4</v>
      </c>
      <c r="H446" s="19">
        <v>59.679000000000002</v>
      </c>
      <c r="I446">
        <v>7.8125</v>
      </c>
      <c r="J446">
        <v>8.94</v>
      </c>
      <c r="K446">
        <v>59.139000000000003</v>
      </c>
      <c r="L446">
        <v>60.266500000000001</v>
      </c>
      <c r="M446">
        <v>1.9050000000000011</v>
      </c>
      <c r="N446">
        <v>60.3155</v>
      </c>
      <c r="O446">
        <v>67.935500000000005</v>
      </c>
      <c r="P446" t="s">
        <v>113</v>
      </c>
    </row>
    <row r="447" spans="1:16">
      <c r="A447" s="19" t="s">
        <v>25</v>
      </c>
      <c r="B447" s="19" t="s">
        <v>48</v>
      </c>
      <c r="C447" s="19" t="s">
        <v>49</v>
      </c>
      <c r="D447" s="20">
        <v>42691</v>
      </c>
      <c r="E447" s="19">
        <v>68.078999999999994</v>
      </c>
      <c r="F447" s="19" t="s">
        <v>109</v>
      </c>
      <c r="G447" s="19">
        <v>8.2899999999999991</v>
      </c>
      <c r="H447" s="19">
        <v>59.789000000000001</v>
      </c>
      <c r="I447">
        <v>7.8125</v>
      </c>
      <c r="J447">
        <v>8.94</v>
      </c>
      <c r="K447">
        <v>59.139000000000003</v>
      </c>
      <c r="L447">
        <v>60.266500000000001</v>
      </c>
      <c r="M447">
        <v>1.9050000000000011</v>
      </c>
      <c r="N447">
        <v>60.3155</v>
      </c>
      <c r="O447">
        <v>67.935500000000005</v>
      </c>
      <c r="P447" t="s">
        <v>113</v>
      </c>
    </row>
    <row r="448" spans="1:16">
      <c r="A448" s="19" t="s">
        <v>25</v>
      </c>
      <c r="B448" s="19" t="s">
        <v>48</v>
      </c>
      <c r="C448" s="19" t="s">
        <v>49</v>
      </c>
      <c r="D448" s="20">
        <v>42719</v>
      </c>
      <c r="E448" s="19">
        <v>68.078999999999994</v>
      </c>
      <c r="F448" s="19" t="s">
        <v>109</v>
      </c>
      <c r="G448" s="19">
        <v>8.61</v>
      </c>
      <c r="H448" s="19">
        <v>59.469000000000001</v>
      </c>
      <c r="I448">
        <v>7.8125</v>
      </c>
      <c r="J448">
        <v>8.94</v>
      </c>
      <c r="K448">
        <v>59.139000000000003</v>
      </c>
      <c r="L448">
        <v>60.266500000000001</v>
      </c>
      <c r="M448">
        <v>1.9050000000000011</v>
      </c>
      <c r="N448">
        <v>60.3155</v>
      </c>
      <c r="O448">
        <v>67.935500000000005</v>
      </c>
      <c r="P448" t="s">
        <v>113</v>
      </c>
    </row>
    <row r="449" spans="1:16">
      <c r="A449" s="19" t="s">
        <v>25</v>
      </c>
      <c r="B449" s="19" t="s">
        <v>48</v>
      </c>
      <c r="C449" s="19" t="s">
        <v>49</v>
      </c>
      <c r="D449" s="20">
        <v>42758</v>
      </c>
      <c r="E449" s="19">
        <v>68.078999999999994</v>
      </c>
      <c r="F449" s="19" t="s">
        <v>109</v>
      </c>
      <c r="G449" s="19">
        <v>8.33</v>
      </c>
      <c r="H449" s="19">
        <v>59.749000000000002</v>
      </c>
      <c r="I449">
        <v>7.8125</v>
      </c>
      <c r="J449">
        <v>8.94</v>
      </c>
      <c r="K449">
        <v>59.139000000000003</v>
      </c>
      <c r="L449">
        <v>60.266500000000001</v>
      </c>
      <c r="M449">
        <v>1.9050000000000011</v>
      </c>
      <c r="N449">
        <v>60.3155</v>
      </c>
      <c r="O449">
        <v>67.935500000000005</v>
      </c>
      <c r="P449" t="s">
        <v>113</v>
      </c>
    </row>
    <row r="450" spans="1:16">
      <c r="A450" s="19" t="s">
        <v>25</v>
      </c>
      <c r="B450" s="19" t="s">
        <v>48</v>
      </c>
      <c r="C450" s="19" t="s">
        <v>49</v>
      </c>
      <c r="D450" s="20">
        <v>42787</v>
      </c>
      <c r="E450" s="19">
        <v>68.078999999999994</v>
      </c>
      <c r="F450" s="19" t="s">
        <v>109</v>
      </c>
      <c r="G450" s="19">
        <v>8.34</v>
      </c>
      <c r="H450" s="19">
        <v>59.738999999999997</v>
      </c>
      <c r="I450">
        <v>7.8125</v>
      </c>
      <c r="J450">
        <v>8.94</v>
      </c>
      <c r="K450">
        <v>59.139000000000003</v>
      </c>
      <c r="L450">
        <v>60.266500000000001</v>
      </c>
      <c r="M450">
        <v>1.9050000000000011</v>
      </c>
      <c r="N450">
        <v>60.3155</v>
      </c>
      <c r="O450">
        <v>67.935500000000005</v>
      </c>
      <c r="P450" t="s">
        <v>113</v>
      </c>
    </row>
    <row r="451" spans="1:16">
      <c r="A451" s="19" t="s">
        <v>25</v>
      </c>
      <c r="B451" s="19" t="s">
        <v>48</v>
      </c>
      <c r="C451" s="19" t="s">
        <v>49</v>
      </c>
      <c r="D451" s="20">
        <v>42817</v>
      </c>
      <c r="E451" s="19">
        <v>68.078999999999994</v>
      </c>
      <c r="F451" s="19" t="s">
        <v>109</v>
      </c>
      <c r="G451" s="19">
        <v>8.36</v>
      </c>
      <c r="H451" s="19">
        <v>59.719000000000001</v>
      </c>
      <c r="I451">
        <v>7.8125</v>
      </c>
      <c r="J451">
        <v>8.94</v>
      </c>
      <c r="K451">
        <v>59.139000000000003</v>
      </c>
      <c r="L451">
        <v>60.266500000000001</v>
      </c>
      <c r="M451">
        <v>1.9050000000000011</v>
      </c>
      <c r="N451">
        <v>60.3155</v>
      </c>
      <c r="O451">
        <v>67.935500000000005</v>
      </c>
      <c r="P451" t="s">
        <v>113</v>
      </c>
    </row>
    <row r="452" spans="1:16">
      <c r="A452" s="19" t="s">
        <v>25</v>
      </c>
      <c r="B452" s="19" t="s">
        <v>48</v>
      </c>
      <c r="C452" s="19" t="s">
        <v>49</v>
      </c>
      <c r="D452" s="20">
        <v>42846</v>
      </c>
      <c r="E452" s="19">
        <v>68.078999999999994</v>
      </c>
      <c r="F452" s="19" t="s">
        <v>109</v>
      </c>
      <c r="G452" s="19">
        <v>8.4</v>
      </c>
      <c r="H452" s="19">
        <v>59.679000000000002</v>
      </c>
      <c r="I452">
        <v>7.8125</v>
      </c>
      <c r="J452">
        <v>8.94</v>
      </c>
      <c r="K452">
        <v>59.139000000000003</v>
      </c>
      <c r="L452">
        <v>60.266500000000001</v>
      </c>
      <c r="M452">
        <v>1.9050000000000011</v>
      </c>
      <c r="N452">
        <v>60.3155</v>
      </c>
      <c r="O452">
        <v>67.935500000000005</v>
      </c>
      <c r="P452" t="s">
        <v>113</v>
      </c>
    </row>
    <row r="453" spans="1:16">
      <c r="A453" s="19" t="s">
        <v>25</v>
      </c>
      <c r="B453" s="19" t="s">
        <v>48</v>
      </c>
      <c r="C453" s="19" t="s">
        <v>49</v>
      </c>
      <c r="D453" s="20">
        <v>42884</v>
      </c>
      <c r="E453" s="19">
        <v>68.078999999999994</v>
      </c>
      <c r="F453" s="19" t="s">
        <v>109</v>
      </c>
      <c r="G453" s="19">
        <v>8.5</v>
      </c>
      <c r="H453" s="19">
        <v>59.579000000000001</v>
      </c>
      <c r="I453">
        <v>7.8125</v>
      </c>
      <c r="J453">
        <v>8.94</v>
      </c>
      <c r="K453">
        <v>59.139000000000003</v>
      </c>
      <c r="L453">
        <v>60.266500000000001</v>
      </c>
      <c r="M453">
        <v>1.9050000000000011</v>
      </c>
      <c r="N453">
        <v>60.3155</v>
      </c>
      <c r="O453">
        <v>67.935500000000005</v>
      </c>
      <c r="P453" t="s">
        <v>113</v>
      </c>
    </row>
    <row r="454" spans="1:16">
      <c r="A454" s="19" t="s">
        <v>25</v>
      </c>
      <c r="B454" s="19" t="s">
        <v>48</v>
      </c>
      <c r="C454" s="19" t="s">
        <v>49</v>
      </c>
      <c r="D454" s="20">
        <v>42914</v>
      </c>
      <c r="E454" s="19">
        <v>68.078999999999994</v>
      </c>
      <c r="F454" s="19" t="s">
        <v>109</v>
      </c>
      <c r="G454" s="19">
        <v>8.7899999999999991</v>
      </c>
      <c r="H454" s="19">
        <v>59.289000000000001</v>
      </c>
      <c r="I454">
        <v>7.8125</v>
      </c>
      <c r="J454">
        <v>8.94</v>
      </c>
      <c r="K454">
        <v>59.139000000000003</v>
      </c>
      <c r="L454">
        <v>60.266500000000001</v>
      </c>
      <c r="M454">
        <v>1.9050000000000011</v>
      </c>
      <c r="N454">
        <v>60.3155</v>
      </c>
      <c r="O454">
        <v>67.935500000000005</v>
      </c>
      <c r="P454" t="s">
        <v>113</v>
      </c>
    </row>
    <row r="455" spans="1:16">
      <c r="A455" s="19" t="s">
        <v>25</v>
      </c>
      <c r="B455" s="19" t="s">
        <v>48</v>
      </c>
      <c r="C455" s="19" t="s">
        <v>49</v>
      </c>
      <c r="D455" s="20">
        <v>42941</v>
      </c>
      <c r="E455" s="19">
        <v>68.078999999999994</v>
      </c>
      <c r="F455" s="19" t="s">
        <v>109</v>
      </c>
      <c r="G455" s="19">
        <v>9.02</v>
      </c>
      <c r="H455" s="19">
        <v>59.058999999999997</v>
      </c>
      <c r="I455">
        <v>7.8125</v>
      </c>
      <c r="J455">
        <v>8.94</v>
      </c>
      <c r="K455">
        <v>59.139000000000003</v>
      </c>
      <c r="L455">
        <v>60.266500000000001</v>
      </c>
      <c r="M455">
        <v>1.9050000000000011</v>
      </c>
      <c r="N455">
        <v>60.3155</v>
      </c>
      <c r="O455">
        <v>67.935500000000005</v>
      </c>
      <c r="P455" t="s">
        <v>113</v>
      </c>
    </row>
    <row r="456" spans="1:16">
      <c r="A456" s="19" t="s">
        <v>25</v>
      </c>
      <c r="B456" s="19" t="s">
        <v>48</v>
      </c>
      <c r="C456" s="19" t="s">
        <v>49</v>
      </c>
      <c r="D456" s="20">
        <v>42975</v>
      </c>
      <c r="E456" s="19">
        <v>68.078999999999994</v>
      </c>
      <c r="F456" s="19" t="s">
        <v>109</v>
      </c>
      <c r="G456" s="19">
        <v>9.24</v>
      </c>
      <c r="H456" s="19">
        <v>58.838999999999999</v>
      </c>
      <c r="I456">
        <v>7.8125</v>
      </c>
      <c r="J456">
        <v>8.94</v>
      </c>
      <c r="K456">
        <v>59.139000000000003</v>
      </c>
      <c r="L456">
        <v>60.266500000000001</v>
      </c>
      <c r="M456">
        <v>1.9050000000000011</v>
      </c>
      <c r="N456">
        <v>60.3155</v>
      </c>
      <c r="O456">
        <v>67.935500000000005</v>
      </c>
      <c r="P456" t="s">
        <v>113</v>
      </c>
    </row>
    <row r="457" spans="1:16">
      <c r="A457" s="19" t="s">
        <v>25</v>
      </c>
      <c r="B457" s="19" t="s">
        <v>48</v>
      </c>
      <c r="C457" s="19" t="s">
        <v>49</v>
      </c>
      <c r="D457" s="20">
        <v>43003</v>
      </c>
      <c r="E457" s="19">
        <v>68.078999999999994</v>
      </c>
      <c r="F457" s="19" t="s">
        <v>109</v>
      </c>
      <c r="G457" s="19">
        <v>8.92</v>
      </c>
      <c r="H457" s="19">
        <v>59.158999999999999</v>
      </c>
      <c r="I457">
        <v>7.8125</v>
      </c>
      <c r="J457">
        <v>8.94</v>
      </c>
      <c r="K457">
        <v>59.139000000000003</v>
      </c>
      <c r="L457">
        <v>60.266500000000001</v>
      </c>
      <c r="M457">
        <v>1.9050000000000011</v>
      </c>
      <c r="N457">
        <v>60.3155</v>
      </c>
      <c r="O457">
        <v>67.935500000000005</v>
      </c>
      <c r="P457" t="s">
        <v>113</v>
      </c>
    </row>
    <row r="458" spans="1:16">
      <c r="A458" s="19" t="s">
        <v>25</v>
      </c>
      <c r="B458" s="19" t="s">
        <v>48</v>
      </c>
      <c r="C458" s="19" t="s">
        <v>49</v>
      </c>
      <c r="D458" s="20">
        <v>43031</v>
      </c>
      <c r="E458" s="19">
        <v>68.078999999999994</v>
      </c>
      <c r="F458" s="19" t="s">
        <v>109</v>
      </c>
      <c r="G458" s="19">
        <v>8.8699999999999992</v>
      </c>
      <c r="H458" s="19">
        <v>59.209000000000003</v>
      </c>
      <c r="I458">
        <v>7.8125</v>
      </c>
      <c r="J458">
        <v>8.94</v>
      </c>
      <c r="K458">
        <v>59.139000000000003</v>
      </c>
      <c r="L458">
        <v>60.266500000000001</v>
      </c>
      <c r="M458">
        <v>1.9050000000000011</v>
      </c>
      <c r="N458">
        <v>60.3155</v>
      </c>
      <c r="O458">
        <v>67.935500000000005</v>
      </c>
      <c r="P458" t="s">
        <v>113</v>
      </c>
    </row>
    <row r="459" spans="1:16">
      <c r="A459" s="19" t="s">
        <v>25</v>
      </c>
      <c r="B459" s="19" t="s">
        <v>48</v>
      </c>
      <c r="C459" s="19" t="s">
        <v>49</v>
      </c>
      <c r="D459" s="20">
        <v>43060</v>
      </c>
      <c r="E459" s="19">
        <v>68.078999999999994</v>
      </c>
      <c r="F459" s="19" t="s">
        <v>109</v>
      </c>
      <c r="G459" s="19">
        <v>8.8699999999999992</v>
      </c>
      <c r="H459" s="19">
        <v>59.209000000000003</v>
      </c>
      <c r="I459">
        <v>7.8125</v>
      </c>
      <c r="J459">
        <v>8.94</v>
      </c>
      <c r="K459">
        <v>59.139000000000003</v>
      </c>
      <c r="L459">
        <v>60.266500000000001</v>
      </c>
      <c r="M459">
        <v>1.9050000000000011</v>
      </c>
      <c r="N459">
        <v>60.3155</v>
      </c>
      <c r="O459">
        <v>67.935500000000005</v>
      </c>
      <c r="P459" t="s">
        <v>113</v>
      </c>
    </row>
    <row r="460" spans="1:16">
      <c r="A460" s="19" t="s">
        <v>25</v>
      </c>
      <c r="B460" s="19" t="s">
        <v>48</v>
      </c>
      <c r="C460" s="19" t="s">
        <v>49</v>
      </c>
      <c r="D460" s="20">
        <v>43089</v>
      </c>
      <c r="E460" s="19">
        <v>68.078999999999994</v>
      </c>
      <c r="F460" s="19" t="s">
        <v>109</v>
      </c>
      <c r="G460" s="19">
        <v>9.0399999999999991</v>
      </c>
      <c r="H460" s="19">
        <v>59.039000000000001</v>
      </c>
      <c r="I460">
        <v>7.8125</v>
      </c>
      <c r="J460">
        <v>8.94</v>
      </c>
      <c r="K460">
        <v>59.139000000000003</v>
      </c>
      <c r="L460">
        <v>60.266500000000001</v>
      </c>
      <c r="M460">
        <v>1.9050000000000011</v>
      </c>
      <c r="N460">
        <v>60.3155</v>
      </c>
      <c r="O460">
        <v>67.935500000000005</v>
      </c>
      <c r="P460" t="s">
        <v>113</v>
      </c>
    </row>
    <row r="461" spans="1:16">
      <c r="A461" s="19" t="s">
        <v>25</v>
      </c>
      <c r="B461" s="19" t="s">
        <v>48</v>
      </c>
      <c r="C461" s="19" t="s">
        <v>49</v>
      </c>
      <c r="D461" s="20">
        <v>43123</v>
      </c>
      <c r="E461" s="19">
        <v>68.078999999999994</v>
      </c>
      <c r="F461" s="19" t="s">
        <v>109</v>
      </c>
      <c r="G461" s="19">
        <v>9.07</v>
      </c>
      <c r="H461" s="19">
        <v>59.009</v>
      </c>
      <c r="I461">
        <v>7.8125</v>
      </c>
      <c r="J461">
        <v>8.94</v>
      </c>
      <c r="K461">
        <v>59.139000000000003</v>
      </c>
      <c r="L461">
        <v>60.266500000000001</v>
      </c>
      <c r="M461">
        <v>1.9050000000000011</v>
      </c>
      <c r="N461">
        <v>60.3155</v>
      </c>
      <c r="O461">
        <v>67.935500000000005</v>
      </c>
      <c r="P461" t="s">
        <v>113</v>
      </c>
    </row>
    <row r="462" spans="1:16">
      <c r="A462" s="19" t="s">
        <v>25</v>
      </c>
      <c r="B462" s="19" t="s">
        <v>48</v>
      </c>
      <c r="C462" s="19" t="s">
        <v>49</v>
      </c>
      <c r="D462" s="20">
        <v>43157</v>
      </c>
      <c r="E462" s="19">
        <v>68.078999999999994</v>
      </c>
      <c r="F462" s="19" t="s">
        <v>109</v>
      </c>
      <c r="G462" s="19">
        <v>8.9700000000000006</v>
      </c>
      <c r="H462" s="19">
        <v>59.109000000000002</v>
      </c>
      <c r="I462">
        <v>7.8125</v>
      </c>
      <c r="J462">
        <v>8.94</v>
      </c>
      <c r="K462">
        <v>59.139000000000003</v>
      </c>
      <c r="L462">
        <v>60.266500000000001</v>
      </c>
      <c r="M462">
        <v>1.9050000000000011</v>
      </c>
      <c r="N462">
        <v>60.3155</v>
      </c>
      <c r="O462">
        <v>67.935500000000005</v>
      </c>
      <c r="P462" t="s">
        <v>113</v>
      </c>
    </row>
    <row r="463" spans="1:16">
      <c r="A463" s="19" t="s">
        <v>25</v>
      </c>
      <c r="B463" s="19" t="s">
        <v>48</v>
      </c>
      <c r="C463" s="19" t="s">
        <v>49</v>
      </c>
      <c r="D463" s="20">
        <v>43185</v>
      </c>
      <c r="E463" s="19">
        <v>68.078999999999994</v>
      </c>
      <c r="F463" s="19" t="s">
        <v>109</v>
      </c>
      <c r="G463" s="19">
        <v>8.98</v>
      </c>
      <c r="H463" s="19">
        <v>59.098999999999997</v>
      </c>
      <c r="I463">
        <v>7.8125</v>
      </c>
      <c r="J463">
        <v>8.94</v>
      </c>
      <c r="K463">
        <v>59.139000000000003</v>
      </c>
      <c r="L463">
        <v>60.266500000000001</v>
      </c>
      <c r="M463">
        <v>1.9050000000000011</v>
      </c>
      <c r="N463">
        <v>60.3155</v>
      </c>
      <c r="O463">
        <v>67.935500000000005</v>
      </c>
      <c r="P463" t="s">
        <v>113</v>
      </c>
    </row>
    <row r="464" spans="1:16">
      <c r="A464" s="19" t="s">
        <v>25</v>
      </c>
      <c r="B464" s="19" t="s">
        <v>48</v>
      </c>
      <c r="C464" s="19" t="s">
        <v>49</v>
      </c>
      <c r="D464" s="20">
        <v>43213</v>
      </c>
      <c r="E464" s="19">
        <v>68.078999999999994</v>
      </c>
      <c r="F464" s="19" t="s">
        <v>109</v>
      </c>
      <c r="G464" s="19">
        <v>8.9499999999999993</v>
      </c>
      <c r="H464" s="19">
        <v>59.128999999999998</v>
      </c>
      <c r="I464">
        <v>7.8125</v>
      </c>
      <c r="J464">
        <v>8.94</v>
      </c>
      <c r="K464">
        <v>59.139000000000003</v>
      </c>
      <c r="L464">
        <v>60.266500000000001</v>
      </c>
      <c r="M464">
        <v>1.9050000000000011</v>
      </c>
      <c r="N464">
        <v>60.3155</v>
      </c>
      <c r="O464">
        <v>67.935500000000005</v>
      </c>
      <c r="P464" t="s">
        <v>113</v>
      </c>
    </row>
    <row r="465" spans="1:16">
      <c r="A465" s="19" t="s">
        <v>25</v>
      </c>
      <c r="B465" s="19" t="s">
        <v>48</v>
      </c>
      <c r="C465" s="19" t="s">
        <v>49</v>
      </c>
      <c r="D465" s="20">
        <v>43242</v>
      </c>
      <c r="E465" s="19">
        <v>68.078999999999994</v>
      </c>
      <c r="F465" s="19" t="s">
        <v>109</v>
      </c>
      <c r="G465" s="19">
        <v>8.94</v>
      </c>
      <c r="H465" s="19">
        <v>59.139000000000003</v>
      </c>
      <c r="I465">
        <v>7.8125</v>
      </c>
      <c r="J465">
        <v>8.94</v>
      </c>
      <c r="K465">
        <v>59.139000000000003</v>
      </c>
      <c r="L465">
        <v>60.266500000000001</v>
      </c>
      <c r="M465">
        <v>1.9050000000000011</v>
      </c>
      <c r="N465">
        <v>60.3155</v>
      </c>
      <c r="O465">
        <v>67.935500000000005</v>
      </c>
      <c r="P465" t="s">
        <v>113</v>
      </c>
    </row>
    <row r="466" spans="1:16">
      <c r="A466" s="19" t="s">
        <v>25</v>
      </c>
      <c r="B466" s="19" t="s">
        <v>48</v>
      </c>
      <c r="C466" s="19" t="s">
        <v>49</v>
      </c>
      <c r="D466" s="20">
        <v>43299</v>
      </c>
      <c r="E466" s="19">
        <v>68.078999999999994</v>
      </c>
      <c r="F466" s="19" t="s">
        <v>109</v>
      </c>
      <c r="G466" s="19">
        <v>9.56</v>
      </c>
      <c r="H466" s="19">
        <v>58.518999999999998</v>
      </c>
      <c r="I466">
        <v>7.8125</v>
      </c>
      <c r="J466">
        <v>8.94</v>
      </c>
      <c r="K466">
        <v>59.139000000000003</v>
      </c>
      <c r="L466">
        <v>60.266500000000001</v>
      </c>
      <c r="M466">
        <v>1.9050000000000011</v>
      </c>
      <c r="N466">
        <v>60.3155</v>
      </c>
      <c r="O466">
        <v>67.935500000000005</v>
      </c>
      <c r="P466" t="s">
        <v>113</v>
      </c>
    </row>
    <row r="467" spans="1:16">
      <c r="A467" s="19" t="s">
        <v>25</v>
      </c>
      <c r="B467" s="19" t="s">
        <v>48</v>
      </c>
      <c r="C467" s="19" t="s">
        <v>49</v>
      </c>
      <c r="D467" s="20">
        <v>43339</v>
      </c>
      <c r="E467" s="19">
        <v>68.078999999999994</v>
      </c>
      <c r="F467" s="19" t="s">
        <v>109</v>
      </c>
      <c r="G467" s="19">
        <v>8.99</v>
      </c>
      <c r="H467" s="19">
        <v>59.088999999999999</v>
      </c>
      <c r="I467">
        <v>7.8125</v>
      </c>
      <c r="J467">
        <v>8.94</v>
      </c>
      <c r="K467">
        <v>59.139000000000003</v>
      </c>
      <c r="L467">
        <v>60.266500000000001</v>
      </c>
      <c r="M467">
        <v>1.9050000000000011</v>
      </c>
      <c r="N467">
        <v>60.3155</v>
      </c>
      <c r="O467">
        <v>67.935500000000005</v>
      </c>
      <c r="P467" t="s">
        <v>113</v>
      </c>
    </row>
    <row r="468" spans="1:16">
      <c r="A468" s="19" t="s">
        <v>25</v>
      </c>
      <c r="B468" s="19" t="s">
        <v>48</v>
      </c>
      <c r="C468" s="19" t="s">
        <v>49</v>
      </c>
      <c r="D468" s="20">
        <v>43367</v>
      </c>
      <c r="E468" s="19">
        <v>68.078999999999994</v>
      </c>
      <c r="F468" s="19" t="s">
        <v>109</v>
      </c>
      <c r="G468" s="19">
        <v>8.94</v>
      </c>
      <c r="H468" s="19">
        <v>59.139000000000003</v>
      </c>
      <c r="I468">
        <v>7.8125</v>
      </c>
      <c r="J468">
        <v>8.94</v>
      </c>
      <c r="K468">
        <v>59.139000000000003</v>
      </c>
      <c r="L468">
        <v>60.266500000000001</v>
      </c>
      <c r="M468">
        <v>1.9050000000000011</v>
      </c>
      <c r="N468">
        <v>60.3155</v>
      </c>
      <c r="O468">
        <v>67.935500000000005</v>
      </c>
      <c r="P468" t="s">
        <v>113</v>
      </c>
    </row>
    <row r="469" spans="1:16">
      <c r="A469" s="19" t="s">
        <v>25</v>
      </c>
      <c r="B469" s="19" t="s">
        <v>48</v>
      </c>
      <c r="C469" s="19" t="s">
        <v>49</v>
      </c>
      <c r="D469" s="20">
        <v>43403</v>
      </c>
      <c r="E469" s="19">
        <v>68.078999999999994</v>
      </c>
      <c r="F469" s="19" t="s">
        <v>109</v>
      </c>
      <c r="G469" s="19">
        <v>8.94</v>
      </c>
      <c r="H469" s="19">
        <v>59.139000000000003</v>
      </c>
      <c r="I469">
        <v>7.8125</v>
      </c>
      <c r="J469">
        <v>8.94</v>
      </c>
      <c r="K469">
        <v>59.139000000000003</v>
      </c>
      <c r="L469">
        <v>60.266500000000001</v>
      </c>
      <c r="M469">
        <v>1.9050000000000011</v>
      </c>
      <c r="N469">
        <v>60.3155</v>
      </c>
      <c r="O469">
        <v>67.935500000000005</v>
      </c>
      <c r="P469" t="s">
        <v>113</v>
      </c>
    </row>
    <row r="470" spans="1:16">
      <c r="A470" s="19" t="s">
        <v>25</v>
      </c>
      <c r="B470" s="19" t="s">
        <v>48</v>
      </c>
      <c r="C470" s="19" t="s">
        <v>49</v>
      </c>
      <c r="D470" s="20">
        <v>43454</v>
      </c>
      <c r="E470" s="19">
        <v>68.078999999999994</v>
      </c>
      <c r="F470" s="19" t="s">
        <v>109</v>
      </c>
      <c r="G470" s="19">
        <v>9.02</v>
      </c>
      <c r="H470" s="19">
        <v>59.058999999999997</v>
      </c>
      <c r="I470">
        <v>7.8125</v>
      </c>
      <c r="J470">
        <v>8.94</v>
      </c>
      <c r="K470">
        <v>59.139000000000003</v>
      </c>
      <c r="L470">
        <v>60.266500000000001</v>
      </c>
      <c r="M470">
        <v>1.9050000000000011</v>
      </c>
      <c r="N470">
        <v>60.3155</v>
      </c>
      <c r="O470">
        <v>67.935500000000005</v>
      </c>
      <c r="P470" t="s">
        <v>113</v>
      </c>
    </row>
    <row r="471" spans="1:16">
      <c r="A471" s="19" t="s">
        <v>25</v>
      </c>
      <c r="B471" s="19" t="s">
        <v>48</v>
      </c>
      <c r="C471" s="19" t="s">
        <v>49</v>
      </c>
      <c r="D471" s="20">
        <v>43493</v>
      </c>
      <c r="E471" s="19">
        <v>68.078999999999994</v>
      </c>
      <c r="F471" s="19" t="s">
        <v>109</v>
      </c>
      <c r="G471" s="19">
        <v>9.7799999999999994</v>
      </c>
      <c r="H471" s="19">
        <v>58.298999999999999</v>
      </c>
      <c r="I471">
        <v>7.8125</v>
      </c>
      <c r="J471">
        <v>8.94</v>
      </c>
      <c r="K471">
        <v>59.139000000000003</v>
      </c>
      <c r="L471">
        <v>60.266500000000001</v>
      </c>
      <c r="M471">
        <v>1.9050000000000011</v>
      </c>
      <c r="N471">
        <v>60.3155</v>
      </c>
      <c r="O471">
        <v>67.935500000000005</v>
      </c>
      <c r="P471" t="s">
        <v>113</v>
      </c>
    </row>
    <row r="472" spans="1:16">
      <c r="A472" s="19" t="s">
        <v>25</v>
      </c>
      <c r="B472" s="19" t="s">
        <v>48</v>
      </c>
      <c r="C472" s="19" t="s">
        <v>49</v>
      </c>
      <c r="D472" s="20">
        <v>43524</v>
      </c>
      <c r="E472" s="19">
        <v>68.078999999999994</v>
      </c>
      <c r="F472" s="19" t="s">
        <v>109</v>
      </c>
      <c r="G472" s="19">
        <v>9.44</v>
      </c>
      <c r="H472" s="19">
        <v>58.639000000000003</v>
      </c>
      <c r="I472">
        <v>7.8125</v>
      </c>
      <c r="J472">
        <v>8.94</v>
      </c>
      <c r="K472">
        <v>59.139000000000003</v>
      </c>
      <c r="L472">
        <v>60.266500000000001</v>
      </c>
      <c r="M472">
        <v>1.9050000000000011</v>
      </c>
      <c r="N472">
        <v>60.3155</v>
      </c>
      <c r="O472">
        <v>67.935500000000005</v>
      </c>
      <c r="P472" t="s">
        <v>113</v>
      </c>
    </row>
    <row r="473" spans="1:16">
      <c r="A473" s="19" t="s">
        <v>25</v>
      </c>
      <c r="B473" s="19" t="s">
        <v>48</v>
      </c>
      <c r="C473" s="19" t="s">
        <v>49</v>
      </c>
      <c r="D473" s="20">
        <v>43545</v>
      </c>
      <c r="E473" s="19">
        <v>68.078999999999994</v>
      </c>
      <c r="F473" s="19" t="s">
        <v>109</v>
      </c>
      <c r="G473" s="19">
        <v>9.6</v>
      </c>
      <c r="H473" s="19">
        <v>58.478999999999999</v>
      </c>
      <c r="I473">
        <v>7.8125</v>
      </c>
      <c r="J473">
        <v>8.94</v>
      </c>
      <c r="K473">
        <v>59.139000000000003</v>
      </c>
      <c r="L473">
        <v>60.266500000000001</v>
      </c>
      <c r="M473">
        <v>1.9050000000000011</v>
      </c>
      <c r="N473">
        <v>60.3155</v>
      </c>
      <c r="O473">
        <v>67.935500000000005</v>
      </c>
      <c r="P473" t="s">
        <v>113</v>
      </c>
    </row>
    <row r="474" spans="1:16">
      <c r="A474" s="19" t="s">
        <v>25</v>
      </c>
      <c r="B474" s="19" t="s">
        <v>48</v>
      </c>
      <c r="C474" s="19" t="s">
        <v>49</v>
      </c>
      <c r="D474" s="20">
        <v>43574</v>
      </c>
      <c r="E474" s="19">
        <v>68.078999999999994</v>
      </c>
      <c r="F474" s="19" t="s">
        <v>109</v>
      </c>
      <c r="G474" s="19">
        <v>9.19</v>
      </c>
      <c r="H474" s="19">
        <v>58.889000000000003</v>
      </c>
      <c r="I474">
        <v>7.8125</v>
      </c>
      <c r="J474">
        <v>8.94</v>
      </c>
      <c r="K474">
        <v>59.139000000000003</v>
      </c>
      <c r="L474">
        <v>60.266500000000001</v>
      </c>
      <c r="M474">
        <v>1.9050000000000011</v>
      </c>
      <c r="N474">
        <v>60.3155</v>
      </c>
      <c r="O474">
        <v>67.935500000000005</v>
      </c>
      <c r="P474" t="s">
        <v>113</v>
      </c>
    </row>
    <row r="475" spans="1:16">
      <c r="A475" s="19" t="s">
        <v>25</v>
      </c>
      <c r="B475" s="19" t="s">
        <v>48</v>
      </c>
      <c r="C475" s="19" t="s">
        <v>49</v>
      </c>
      <c r="D475" s="20">
        <v>43606</v>
      </c>
      <c r="E475" s="19">
        <v>68.078999999999994</v>
      </c>
      <c r="F475" s="19" t="s">
        <v>109</v>
      </c>
      <c r="G475" s="19">
        <v>9.6</v>
      </c>
      <c r="H475" s="19">
        <v>58.478999999999999</v>
      </c>
      <c r="I475">
        <v>7.8125</v>
      </c>
      <c r="J475">
        <v>8.94</v>
      </c>
      <c r="K475">
        <v>59.139000000000003</v>
      </c>
      <c r="L475">
        <v>60.266500000000001</v>
      </c>
      <c r="M475">
        <v>1.9050000000000011</v>
      </c>
      <c r="N475">
        <v>60.3155</v>
      </c>
      <c r="O475">
        <v>67.935500000000005</v>
      </c>
      <c r="P475" t="s">
        <v>113</v>
      </c>
    </row>
    <row r="476" spans="1:16">
      <c r="A476" s="19" t="s">
        <v>25</v>
      </c>
      <c r="B476" s="19" t="s">
        <v>48</v>
      </c>
      <c r="C476" s="19" t="s">
        <v>49</v>
      </c>
      <c r="D476" s="20">
        <v>43767</v>
      </c>
      <c r="E476" s="19">
        <v>68.078999999999994</v>
      </c>
      <c r="F476" s="19" t="s">
        <v>109</v>
      </c>
      <c r="G476" s="19">
        <v>10.5</v>
      </c>
      <c r="H476" s="19">
        <v>57.579000000000001</v>
      </c>
      <c r="I476">
        <v>7.8125</v>
      </c>
      <c r="J476">
        <v>8.94</v>
      </c>
      <c r="K476">
        <v>59.139000000000003</v>
      </c>
      <c r="L476">
        <v>60.266500000000001</v>
      </c>
      <c r="M476">
        <v>1.9050000000000011</v>
      </c>
      <c r="N476">
        <v>60.3155</v>
      </c>
      <c r="O476">
        <v>67.935500000000005</v>
      </c>
      <c r="P476" t="s">
        <v>113</v>
      </c>
    </row>
    <row r="477" spans="1:16">
      <c r="A477" s="19" t="s">
        <v>25</v>
      </c>
      <c r="B477" s="19" t="s">
        <v>112</v>
      </c>
      <c r="C477" s="19" t="s">
        <v>52</v>
      </c>
      <c r="D477" s="20">
        <v>41788</v>
      </c>
      <c r="E477" s="19">
        <v>151.09</v>
      </c>
      <c r="F477" s="19" t="s">
        <v>109</v>
      </c>
      <c r="G477" s="19">
        <v>5.79</v>
      </c>
      <c r="H477" s="19">
        <v>145.30000000000001</v>
      </c>
      <c r="I477">
        <v>6.0424999999999995</v>
      </c>
      <c r="J477">
        <v>6.9550000000000001</v>
      </c>
      <c r="K477">
        <v>144.13499999999999</v>
      </c>
      <c r="L477">
        <v>145.04749999999999</v>
      </c>
      <c r="M477">
        <v>1.9050000000000011</v>
      </c>
      <c r="N477">
        <v>60.3155</v>
      </c>
      <c r="O477">
        <v>67.935500000000005</v>
      </c>
      <c r="P477" t="s">
        <v>113</v>
      </c>
    </row>
    <row r="478" spans="1:16">
      <c r="A478" s="19" t="s">
        <v>25</v>
      </c>
      <c r="B478" s="19" t="s">
        <v>112</v>
      </c>
      <c r="C478" s="19" t="s">
        <v>52</v>
      </c>
      <c r="D478" s="20">
        <v>41933</v>
      </c>
      <c r="E478" s="19">
        <v>151.09</v>
      </c>
      <c r="F478" s="19" t="s">
        <v>109</v>
      </c>
      <c r="G478" s="19">
        <v>5.68</v>
      </c>
      <c r="H478" s="19">
        <v>145.41</v>
      </c>
      <c r="I478">
        <v>6.0424999999999995</v>
      </c>
      <c r="J478">
        <v>6.9550000000000001</v>
      </c>
      <c r="K478">
        <v>144.13499999999999</v>
      </c>
      <c r="L478">
        <v>145.04749999999999</v>
      </c>
      <c r="M478">
        <v>1.9050000000000011</v>
      </c>
      <c r="N478">
        <v>60.3155</v>
      </c>
      <c r="O478">
        <v>67.935500000000005</v>
      </c>
      <c r="P478" t="s">
        <v>113</v>
      </c>
    </row>
    <row r="479" spans="1:16">
      <c r="A479" s="19" t="s">
        <v>25</v>
      </c>
      <c r="B479" s="19" t="s">
        <v>112</v>
      </c>
      <c r="C479" s="19" t="s">
        <v>52</v>
      </c>
      <c r="D479" s="20">
        <v>42152</v>
      </c>
      <c r="E479" s="19">
        <v>151.09</v>
      </c>
      <c r="F479" s="19" t="s">
        <v>109</v>
      </c>
      <c r="G479" s="19">
        <v>5.82</v>
      </c>
      <c r="H479" s="19">
        <v>145.27000000000001</v>
      </c>
      <c r="I479">
        <v>6.0424999999999995</v>
      </c>
      <c r="J479">
        <v>6.9550000000000001</v>
      </c>
      <c r="K479">
        <v>144.13499999999999</v>
      </c>
      <c r="L479">
        <v>145.04749999999999</v>
      </c>
      <c r="M479">
        <v>1.9050000000000011</v>
      </c>
      <c r="N479">
        <v>60.3155</v>
      </c>
      <c r="O479">
        <v>67.935500000000005</v>
      </c>
      <c r="P479" t="s">
        <v>113</v>
      </c>
    </row>
    <row r="480" spans="1:16">
      <c r="A480" s="19" t="s">
        <v>25</v>
      </c>
      <c r="B480" s="19" t="s">
        <v>112</v>
      </c>
      <c r="C480" s="19" t="s">
        <v>52</v>
      </c>
      <c r="D480" s="20">
        <v>42205</v>
      </c>
      <c r="E480" s="19">
        <v>151.09</v>
      </c>
      <c r="F480" s="19" t="s">
        <v>109</v>
      </c>
      <c r="G480" s="19">
        <v>5.93</v>
      </c>
      <c r="H480" s="19">
        <v>145.16</v>
      </c>
      <c r="I480">
        <v>6.0424999999999995</v>
      </c>
      <c r="J480">
        <v>6.9550000000000001</v>
      </c>
      <c r="K480">
        <v>144.13499999999999</v>
      </c>
      <c r="L480">
        <v>145.04749999999999</v>
      </c>
      <c r="M480">
        <v>1.9050000000000011</v>
      </c>
      <c r="N480">
        <v>60.3155</v>
      </c>
      <c r="O480">
        <v>67.935500000000005</v>
      </c>
      <c r="P480" t="s">
        <v>113</v>
      </c>
    </row>
    <row r="481" spans="1:16">
      <c r="A481" s="19" t="s">
        <v>25</v>
      </c>
      <c r="B481" s="19" t="s">
        <v>112</v>
      </c>
      <c r="C481" s="19" t="s">
        <v>52</v>
      </c>
      <c r="D481" s="20">
        <v>42334</v>
      </c>
      <c r="E481" s="19">
        <v>151.09</v>
      </c>
      <c r="F481" s="19" t="s">
        <v>109</v>
      </c>
      <c r="G481" s="19">
        <v>6.1</v>
      </c>
      <c r="H481" s="19">
        <v>144.99</v>
      </c>
      <c r="I481">
        <v>6.0424999999999995</v>
      </c>
      <c r="J481">
        <v>6.9550000000000001</v>
      </c>
      <c r="K481">
        <v>144.13499999999999</v>
      </c>
      <c r="L481">
        <v>145.04749999999999</v>
      </c>
      <c r="M481">
        <v>1.9050000000000011</v>
      </c>
      <c r="N481">
        <v>60.3155</v>
      </c>
      <c r="O481">
        <v>67.935500000000005</v>
      </c>
      <c r="P481" t="s">
        <v>113</v>
      </c>
    </row>
    <row r="482" spans="1:16">
      <c r="A482" s="19" t="s">
        <v>25</v>
      </c>
      <c r="B482" s="19" t="s">
        <v>112</v>
      </c>
      <c r="C482" s="19" t="s">
        <v>52</v>
      </c>
      <c r="D482" s="20">
        <v>42416</v>
      </c>
      <c r="E482" s="19">
        <v>151.09</v>
      </c>
      <c r="F482" s="19" t="s">
        <v>109</v>
      </c>
      <c r="G482" s="19">
        <v>6.1</v>
      </c>
      <c r="H482" s="19">
        <v>144.99</v>
      </c>
      <c r="I482">
        <v>6.0424999999999995</v>
      </c>
      <c r="J482">
        <v>6.9550000000000001</v>
      </c>
      <c r="K482">
        <v>144.13499999999999</v>
      </c>
      <c r="L482">
        <v>145.04749999999999</v>
      </c>
      <c r="M482">
        <v>1.9050000000000011</v>
      </c>
      <c r="N482">
        <v>60.3155</v>
      </c>
      <c r="O482">
        <v>67.935500000000005</v>
      </c>
      <c r="P482" t="s">
        <v>113</v>
      </c>
    </row>
    <row r="483" spans="1:16">
      <c r="A483" s="19" t="s">
        <v>25</v>
      </c>
      <c r="B483" s="19" t="s">
        <v>112</v>
      </c>
      <c r="C483" s="19" t="s">
        <v>52</v>
      </c>
      <c r="D483" s="20">
        <v>42515</v>
      </c>
      <c r="E483" s="19">
        <v>151.09</v>
      </c>
      <c r="F483" s="19" t="s">
        <v>109</v>
      </c>
      <c r="G483" s="19">
        <v>6.05</v>
      </c>
      <c r="H483" s="19">
        <v>145.04</v>
      </c>
      <c r="I483">
        <v>6.0424999999999995</v>
      </c>
      <c r="J483">
        <v>6.9550000000000001</v>
      </c>
      <c r="K483">
        <v>144.13499999999999</v>
      </c>
      <c r="L483">
        <v>145.04749999999999</v>
      </c>
      <c r="M483">
        <v>1.9050000000000011</v>
      </c>
      <c r="N483">
        <v>60.3155</v>
      </c>
      <c r="O483">
        <v>67.935500000000005</v>
      </c>
      <c r="P483" t="s">
        <v>113</v>
      </c>
    </row>
    <row r="484" spans="1:16">
      <c r="A484" s="19" t="s">
        <v>25</v>
      </c>
      <c r="B484" s="19" t="s">
        <v>112</v>
      </c>
      <c r="C484" s="19" t="s">
        <v>52</v>
      </c>
      <c r="D484" s="20">
        <v>42591</v>
      </c>
      <c r="E484" s="19">
        <v>151.09</v>
      </c>
      <c r="F484" s="19" t="s">
        <v>109</v>
      </c>
      <c r="G484" s="19">
        <v>6.1</v>
      </c>
      <c r="H484" s="19">
        <v>144.99</v>
      </c>
      <c r="I484">
        <v>6.0424999999999995</v>
      </c>
      <c r="J484">
        <v>6.9550000000000001</v>
      </c>
      <c r="K484">
        <v>144.13499999999999</v>
      </c>
      <c r="L484">
        <v>145.04749999999999</v>
      </c>
      <c r="M484">
        <v>1.9050000000000011</v>
      </c>
      <c r="N484">
        <v>60.3155</v>
      </c>
      <c r="O484">
        <v>67.935500000000005</v>
      </c>
      <c r="P484" t="s">
        <v>113</v>
      </c>
    </row>
    <row r="485" spans="1:16">
      <c r="A485" s="19" t="s">
        <v>25</v>
      </c>
      <c r="B485" s="19" t="s">
        <v>112</v>
      </c>
      <c r="C485" s="19" t="s">
        <v>52</v>
      </c>
      <c r="D485" s="20">
        <v>42698</v>
      </c>
      <c r="E485" s="19">
        <v>151.09</v>
      </c>
      <c r="F485" s="19" t="s">
        <v>109</v>
      </c>
      <c r="G485" s="19">
        <v>6.2</v>
      </c>
      <c r="H485" s="19">
        <v>144.88999999999999</v>
      </c>
      <c r="I485">
        <v>6.0424999999999995</v>
      </c>
      <c r="J485">
        <v>6.9550000000000001</v>
      </c>
      <c r="K485">
        <v>144.13499999999999</v>
      </c>
      <c r="L485">
        <v>145.04749999999999</v>
      </c>
      <c r="M485">
        <v>1.9050000000000011</v>
      </c>
      <c r="N485">
        <v>60.3155</v>
      </c>
      <c r="O485">
        <v>67.935500000000005</v>
      </c>
      <c r="P485" t="s">
        <v>113</v>
      </c>
    </row>
    <row r="486" spans="1:16">
      <c r="A486" s="19" t="s">
        <v>25</v>
      </c>
      <c r="B486" s="19" t="s">
        <v>112</v>
      </c>
      <c r="C486" s="19" t="s">
        <v>52</v>
      </c>
      <c r="D486" s="20">
        <v>42789</v>
      </c>
      <c r="E486" s="19">
        <v>151.09</v>
      </c>
      <c r="F486" s="19" t="s">
        <v>109</v>
      </c>
      <c r="G486" s="19">
        <v>6.12</v>
      </c>
      <c r="H486" s="19">
        <v>144.97</v>
      </c>
      <c r="I486">
        <v>6.0424999999999995</v>
      </c>
      <c r="J486">
        <v>6.9550000000000001</v>
      </c>
      <c r="K486">
        <v>144.13499999999999</v>
      </c>
      <c r="L486">
        <v>145.04749999999999</v>
      </c>
      <c r="M486">
        <v>1.9050000000000011</v>
      </c>
      <c r="N486">
        <v>60.3155</v>
      </c>
      <c r="O486">
        <v>67.935500000000005</v>
      </c>
      <c r="P486" t="s">
        <v>113</v>
      </c>
    </row>
    <row r="487" spans="1:16">
      <c r="A487" s="19" t="s">
        <v>25</v>
      </c>
      <c r="B487" s="19" t="s">
        <v>112</v>
      </c>
      <c r="C487" s="19" t="s">
        <v>52</v>
      </c>
      <c r="D487" s="20">
        <v>42880</v>
      </c>
      <c r="E487" s="19">
        <v>151.09</v>
      </c>
      <c r="F487" s="19" t="s">
        <v>109</v>
      </c>
      <c r="G487" s="19">
        <v>6.09</v>
      </c>
      <c r="H487" s="19">
        <v>145</v>
      </c>
      <c r="I487">
        <v>6.0424999999999995</v>
      </c>
      <c r="J487">
        <v>6.9550000000000001</v>
      </c>
      <c r="K487">
        <v>144.13499999999999</v>
      </c>
      <c r="L487">
        <v>145.04749999999999</v>
      </c>
      <c r="M487">
        <v>1.9050000000000011</v>
      </c>
      <c r="N487">
        <v>60.3155</v>
      </c>
      <c r="O487">
        <v>67.935500000000005</v>
      </c>
      <c r="P487" t="s">
        <v>113</v>
      </c>
    </row>
    <row r="488" spans="1:16">
      <c r="A488" s="19" t="s">
        <v>25</v>
      </c>
      <c r="B488" s="19" t="s">
        <v>112</v>
      </c>
      <c r="C488" s="19" t="s">
        <v>52</v>
      </c>
      <c r="D488" s="20">
        <v>42963</v>
      </c>
      <c r="E488" s="19">
        <v>151.09</v>
      </c>
      <c r="F488" s="19" t="s">
        <v>109</v>
      </c>
      <c r="G488" s="19">
        <v>6.19</v>
      </c>
      <c r="H488" s="19">
        <v>144.9</v>
      </c>
      <c r="I488">
        <v>6.0424999999999995</v>
      </c>
      <c r="J488">
        <v>6.9550000000000001</v>
      </c>
      <c r="K488">
        <v>144.13499999999999</v>
      </c>
      <c r="L488">
        <v>145.04749999999999</v>
      </c>
      <c r="M488">
        <v>1.9050000000000011</v>
      </c>
      <c r="N488">
        <v>60.3155</v>
      </c>
      <c r="O488">
        <v>67.935500000000005</v>
      </c>
      <c r="P488" t="s">
        <v>113</v>
      </c>
    </row>
    <row r="489" spans="1:16">
      <c r="A489" s="19" t="s">
        <v>25</v>
      </c>
      <c r="B489" s="19" t="s">
        <v>112</v>
      </c>
      <c r="C489" s="19" t="s">
        <v>52</v>
      </c>
      <c r="D489" s="20">
        <v>43059</v>
      </c>
      <c r="E489" s="19">
        <v>151.09</v>
      </c>
      <c r="F489" s="19" t="s">
        <v>109</v>
      </c>
      <c r="G489" s="19">
        <v>6.18</v>
      </c>
      <c r="H489" s="19">
        <v>144.91</v>
      </c>
      <c r="I489">
        <v>6.0424999999999995</v>
      </c>
      <c r="J489">
        <v>6.9550000000000001</v>
      </c>
      <c r="K489">
        <v>144.13499999999999</v>
      </c>
      <c r="L489">
        <v>145.04749999999999</v>
      </c>
      <c r="M489">
        <v>1.9050000000000011</v>
      </c>
      <c r="N489">
        <v>60.3155</v>
      </c>
      <c r="O489">
        <v>67.935500000000005</v>
      </c>
      <c r="P489" t="s">
        <v>113</v>
      </c>
    </row>
    <row r="490" spans="1:16">
      <c r="A490" s="19" t="s">
        <v>25</v>
      </c>
      <c r="B490" s="19" t="s">
        <v>112</v>
      </c>
      <c r="C490" s="19" t="s">
        <v>52</v>
      </c>
      <c r="D490" s="20">
        <v>43151</v>
      </c>
      <c r="E490" s="19">
        <v>151.09</v>
      </c>
      <c r="F490" s="19" t="s">
        <v>109</v>
      </c>
      <c r="G490" s="19">
        <v>6.22</v>
      </c>
      <c r="H490" s="19">
        <v>144.87</v>
      </c>
      <c r="I490">
        <v>6.0424999999999995</v>
      </c>
      <c r="J490">
        <v>6.9550000000000001</v>
      </c>
      <c r="K490">
        <v>144.13499999999999</v>
      </c>
      <c r="L490">
        <v>145.04749999999999</v>
      </c>
      <c r="M490">
        <v>1.9050000000000011</v>
      </c>
      <c r="N490">
        <v>60.3155</v>
      </c>
      <c r="O490">
        <v>67.935500000000005</v>
      </c>
      <c r="P490" t="s">
        <v>113</v>
      </c>
    </row>
    <row r="491" spans="1:16">
      <c r="A491" s="19" t="s">
        <v>25</v>
      </c>
      <c r="B491" s="19" t="s">
        <v>112</v>
      </c>
      <c r="C491" s="19" t="s">
        <v>52</v>
      </c>
      <c r="D491" s="20">
        <v>43244</v>
      </c>
      <c r="E491" s="19">
        <v>151.09</v>
      </c>
      <c r="F491" s="19" t="s">
        <v>109</v>
      </c>
      <c r="G491" s="19">
        <v>5.92</v>
      </c>
      <c r="H491" s="19">
        <v>145.16999999999999</v>
      </c>
      <c r="I491">
        <v>6.0424999999999995</v>
      </c>
      <c r="J491">
        <v>6.9550000000000001</v>
      </c>
      <c r="K491">
        <v>144.13499999999999</v>
      </c>
      <c r="L491">
        <v>145.04749999999999</v>
      </c>
      <c r="M491">
        <v>1.9050000000000011</v>
      </c>
      <c r="N491">
        <v>60.3155</v>
      </c>
      <c r="O491">
        <v>67.935500000000005</v>
      </c>
      <c r="P491" t="s">
        <v>113</v>
      </c>
    </row>
    <row r="492" spans="1:16">
      <c r="A492" s="19" t="s">
        <v>25</v>
      </c>
      <c r="B492" s="19" t="s">
        <v>112</v>
      </c>
      <c r="C492" s="19" t="s">
        <v>52</v>
      </c>
      <c r="D492" s="20">
        <v>43312</v>
      </c>
      <c r="E492" s="19">
        <v>151.09</v>
      </c>
      <c r="F492" s="19" t="s">
        <v>109</v>
      </c>
      <c r="G492" s="19">
        <v>7</v>
      </c>
      <c r="H492" s="19">
        <v>144.09</v>
      </c>
      <c r="I492">
        <v>6.0424999999999995</v>
      </c>
      <c r="J492">
        <v>6.9550000000000001</v>
      </c>
      <c r="K492">
        <v>144.13499999999999</v>
      </c>
      <c r="L492">
        <v>145.04749999999999</v>
      </c>
      <c r="M492">
        <v>1.9050000000000011</v>
      </c>
      <c r="N492">
        <v>60.3155</v>
      </c>
      <c r="O492">
        <v>67.935500000000005</v>
      </c>
      <c r="P492" t="s">
        <v>113</v>
      </c>
    </row>
    <row r="493" spans="1:16">
      <c r="A493" s="19" t="s">
        <v>25</v>
      </c>
      <c r="B493" s="19" t="s">
        <v>112</v>
      </c>
      <c r="C493" s="19" t="s">
        <v>52</v>
      </c>
      <c r="D493" s="20">
        <v>43412</v>
      </c>
      <c r="E493" s="19">
        <v>151.09</v>
      </c>
      <c r="F493" s="19" t="s">
        <v>109</v>
      </c>
      <c r="G493" s="19">
        <v>7.16</v>
      </c>
      <c r="H493" s="19">
        <v>143.93</v>
      </c>
      <c r="I493">
        <v>6.0424999999999995</v>
      </c>
      <c r="J493">
        <v>6.9550000000000001</v>
      </c>
      <c r="K493">
        <v>144.13499999999999</v>
      </c>
      <c r="L493">
        <v>145.04749999999999</v>
      </c>
      <c r="M493">
        <v>1.9050000000000011</v>
      </c>
      <c r="N493">
        <v>60.3155</v>
      </c>
      <c r="O493">
        <v>67.935500000000005</v>
      </c>
      <c r="P493" t="s">
        <v>113</v>
      </c>
    </row>
    <row r="494" spans="1:16">
      <c r="A494" s="19" t="s">
        <v>25</v>
      </c>
      <c r="B494" s="19" t="s">
        <v>112</v>
      </c>
      <c r="C494" s="19" t="s">
        <v>52</v>
      </c>
      <c r="D494" s="20">
        <v>43515</v>
      </c>
      <c r="E494" s="19">
        <v>151.09</v>
      </c>
      <c r="F494" s="19" t="s">
        <v>109</v>
      </c>
      <c r="G494" s="19">
        <v>7.22</v>
      </c>
      <c r="H494" s="19">
        <v>143.87</v>
      </c>
      <c r="I494">
        <v>6.0424999999999995</v>
      </c>
      <c r="J494">
        <v>6.9550000000000001</v>
      </c>
      <c r="K494">
        <v>144.13499999999999</v>
      </c>
      <c r="L494">
        <v>145.04749999999999</v>
      </c>
      <c r="M494">
        <v>1.9050000000000011</v>
      </c>
      <c r="N494">
        <v>60.3155</v>
      </c>
      <c r="O494">
        <v>67.935500000000005</v>
      </c>
      <c r="P494" t="s">
        <v>113</v>
      </c>
    </row>
    <row r="495" spans="1:16">
      <c r="A495" s="19" t="s">
        <v>25</v>
      </c>
      <c r="B495" s="19" t="s">
        <v>112</v>
      </c>
      <c r="C495" s="19" t="s">
        <v>52</v>
      </c>
      <c r="D495" s="20">
        <v>43620</v>
      </c>
      <c r="E495" s="19">
        <v>151.09</v>
      </c>
      <c r="F495" s="19" t="s">
        <v>109</v>
      </c>
      <c r="G495" s="19">
        <v>7.09</v>
      </c>
      <c r="H495" s="19">
        <v>144</v>
      </c>
      <c r="I495">
        <v>6.0424999999999995</v>
      </c>
      <c r="J495">
        <v>6.9550000000000001</v>
      </c>
      <c r="K495">
        <v>144.13499999999999</v>
      </c>
      <c r="L495">
        <v>145.04749999999999</v>
      </c>
      <c r="M495">
        <v>1.9050000000000011</v>
      </c>
      <c r="N495">
        <v>60.3155</v>
      </c>
      <c r="O495">
        <v>67.935500000000005</v>
      </c>
      <c r="P495" t="s">
        <v>113</v>
      </c>
    </row>
    <row r="496" spans="1:16">
      <c r="A496" s="19" t="s">
        <v>25</v>
      </c>
      <c r="B496" s="19" t="s">
        <v>112</v>
      </c>
      <c r="C496" s="19" t="s">
        <v>52</v>
      </c>
      <c r="D496" s="20">
        <v>43705</v>
      </c>
      <c r="E496" s="19">
        <v>151.09</v>
      </c>
      <c r="F496" s="19" t="s">
        <v>109</v>
      </c>
      <c r="G496" s="19">
        <v>6.94</v>
      </c>
      <c r="H496" s="19">
        <v>144.15</v>
      </c>
      <c r="I496">
        <v>6.0424999999999995</v>
      </c>
      <c r="J496">
        <v>6.9550000000000001</v>
      </c>
      <c r="K496">
        <v>144.13499999999999</v>
      </c>
      <c r="L496">
        <v>145.04749999999999</v>
      </c>
      <c r="M496">
        <v>1.9050000000000011</v>
      </c>
      <c r="N496">
        <v>60.3155</v>
      </c>
      <c r="O496">
        <v>67.935500000000005</v>
      </c>
      <c r="P496" t="s">
        <v>113</v>
      </c>
    </row>
    <row r="497" spans="1:16">
      <c r="A497" s="19" t="s">
        <v>25</v>
      </c>
      <c r="B497" s="19" t="s">
        <v>112</v>
      </c>
      <c r="C497" s="19" t="s">
        <v>52</v>
      </c>
      <c r="D497" s="20">
        <v>43775</v>
      </c>
      <c r="E497" s="19">
        <v>151.09</v>
      </c>
      <c r="F497" s="19" t="s">
        <v>109</v>
      </c>
      <c r="G497" s="19">
        <v>6.02</v>
      </c>
      <c r="H497" s="19">
        <v>145.07</v>
      </c>
      <c r="I497">
        <v>6.0424999999999995</v>
      </c>
      <c r="J497">
        <v>6.9550000000000001</v>
      </c>
      <c r="K497">
        <v>144.13499999999999</v>
      </c>
      <c r="L497">
        <v>145.04749999999999</v>
      </c>
      <c r="M497">
        <v>1.9050000000000011</v>
      </c>
      <c r="N497">
        <v>60.3155</v>
      </c>
      <c r="O497">
        <v>67.935500000000005</v>
      </c>
      <c r="P497" t="s">
        <v>113</v>
      </c>
    </row>
    <row r="498" spans="1:16">
      <c r="A498" s="19" t="s">
        <v>25</v>
      </c>
      <c r="B498" s="19" t="s">
        <v>55</v>
      </c>
      <c r="C498" s="19" t="s">
        <v>56</v>
      </c>
      <c r="D498" s="20">
        <v>39835</v>
      </c>
      <c r="E498" s="19">
        <v>116.616</v>
      </c>
      <c r="F498" s="19" t="s">
        <v>109</v>
      </c>
      <c r="G498" s="19">
        <v>1.95</v>
      </c>
      <c r="H498" s="19">
        <v>114.666</v>
      </c>
      <c r="I498">
        <v>2.0775000000000001</v>
      </c>
      <c r="J498">
        <v>2.57</v>
      </c>
      <c r="K498">
        <v>114.04600000000001</v>
      </c>
      <c r="L498">
        <v>114.5385</v>
      </c>
      <c r="M498">
        <v>0.49249999999999261</v>
      </c>
      <c r="N498">
        <v>113.30725000000001</v>
      </c>
      <c r="O498">
        <v>115.27724999999998</v>
      </c>
      <c r="P498" t="s">
        <v>113</v>
      </c>
    </row>
    <row r="499" spans="1:16">
      <c r="A499" s="19" t="s">
        <v>25</v>
      </c>
      <c r="B499" s="19" t="s">
        <v>55</v>
      </c>
      <c r="C499" s="19" t="s">
        <v>56</v>
      </c>
      <c r="D499" s="20">
        <v>39867</v>
      </c>
      <c r="E499" s="19">
        <v>116.616</v>
      </c>
      <c r="F499" s="19" t="s">
        <v>109</v>
      </c>
      <c r="G499" s="19">
        <v>2.16</v>
      </c>
      <c r="H499" s="19">
        <v>114.456</v>
      </c>
      <c r="I499">
        <v>2.0775000000000001</v>
      </c>
      <c r="J499">
        <v>2.57</v>
      </c>
      <c r="K499">
        <v>114.04600000000001</v>
      </c>
      <c r="L499">
        <v>114.5385</v>
      </c>
      <c r="M499">
        <v>0.49249999999999261</v>
      </c>
      <c r="N499">
        <v>113.30725000000001</v>
      </c>
      <c r="O499">
        <v>115.27724999999998</v>
      </c>
      <c r="P499" t="s">
        <v>113</v>
      </c>
    </row>
    <row r="500" spans="1:16">
      <c r="A500" s="19" t="s">
        <v>25</v>
      </c>
      <c r="B500" s="19" t="s">
        <v>55</v>
      </c>
      <c r="C500" s="19" t="s">
        <v>56</v>
      </c>
      <c r="D500" s="20">
        <v>39897</v>
      </c>
      <c r="E500" s="19">
        <v>116.616</v>
      </c>
      <c r="F500" s="19" t="s">
        <v>109</v>
      </c>
      <c r="G500" s="19">
        <v>2.2400000000000002</v>
      </c>
      <c r="H500" s="19">
        <v>114.376</v>
      </c>
      <c r="I500">
        <v>2.0775000000000001</v>
      </c>
      <c r="J500">
        <v>2.57</v>
      </c>
      <c r="K500">
        <v>114.04600000000001</v>
      </c>
      <c r="L500">
        <v>114.5385</v>
      </c>
      <c r="M500">
        <v>0.49249999999999261</v>
      </c>
      <c r="N500">
        <v>113.30725000000001</v>
      </c>
      <c r="O500">
        <v>115.27724999999998</v>
      </c>
      <c r="P500" t="s">
        <v>113</v>
      </c>
    </row>
    <row r="501" spans="1:16">
      <c r="A501" s="19" t="s">
        <v>25</v>
      </c>
      <c r="B501" s="19" t="s">
        <v>55</v>
      </c>
      <c r="C501" s="19" t="s">
        <v>56</v>
      </c>
      <c r="D501" s="20">
        <v>39959</v>
      </c>
      <c r="E501" s="19">
        <v>116.616</v>
      </c>
      <c r="F501" s="19" t="s">
        <v>109</v>
      </c>
      <c r="G501" s="19">
        <v>2.17</v>
      </c>
      <c r="H501" s="19">
        <v>114.446</v>
      </c>
      <c r="I501">
        <v>2.0775000000000001</v>
      </c>
      <c r="J501">
        <v>2.57</v>
      </c>
      <c r="K501">
        <v>114.04600000000001</v>
      </c>
      <c r="L501">
        <v>114.5385</v>
      </c>
      <c r="M501">
        <v>0.49249999999999261</v>
      </c>
      <c r="N501">
        <v>113.30725000000001</v>
      </c>
      <c r="O501">
        <v>115.27724999999998</v>
      </c>
      <c r="P501" t="s">
        <v>113</v>
      </c>
    </row>
    <row r="502" spans="1:16">
      <c r="A502" s="19" t="s">
        <v>25</v>
      </c>
      <c r="B502" s="19" t="s">
        <v>55</v>
      </c>
      <c r="C502" s="19" t="s">
        <v>56</v>
      </c>
      <c r="D502" s="20">
        <v>39987</v>
      </c>
      <c r="E502" s="19">
        <v>116.616</v>
      </c>
      <c r="F502" s="19" t="s">
        <v>109</v>
      </c>
      <c r="G502" s="19">
        <v>2.2400000000000002</v>
      </c>
      <c r="H502" s="19">
        <v>114.376</v>
      </c>
      <c r="I502">
        <v>2.0775000000000001</v>
      </c>
      <c r="J502">
        <v>2.57</v>
      </c>
      <c r="K502">
        <v>114.04600000000001</v>
      </c>
      <c r="L502">
        <v>114.5385</v>
      </c>
      <c r="M502">
        <v>0.49249999999999261</v>
      </c>
      <c r="N502">
        <v>113.30725000000001</v>
      </c>
      <c r="O502">
        <v>115.27724999999998</v>
      </c>
      <c r="P502" t="s">
        <v>113</v>
      </c>
    </row>
    <row r="503" spans="1:16">
      <c r="A503" s="19" t="s">
        <v>25</v>
      </c>
      <c r="B503" s="19" t="s">
        <v>55</v>
      </c>
      <c r="C503" s="19" t="s">
        <v>56</v>
      </c>
      <c r="D503" s="20">
        <v>40015</v>
      </c>
      <c r="E503" s="19">
        <v>116.616</v>
      </c>
      <c r="F503" s="19" t="s">
        <v>109</v>
      </c>
      <c r="G503" s="19">
        <v>2.35</v>
      </c>
      <c r="H503" s="19">
        <v>114.26600000000001</v>
      </c>
      <c r="I503">
        <v>2.0775000000000001</v>
      </c>
      <c r="J503">
        <v>2.57</v>
      </c>
      <c r="K503">
        <v>114.04600000000001</v>
      </c>
      <c r="L503">
        <v>114.5385</v>
      </c>
      <c r="M503">
        <v>0.49249999999999261</v>
      </c>
      <c r="N503">
        <v>113.30725000000001</v>
      </c>
      <c r="O503">
        <v>115.27724999999998</v>
      </c>
      <c r="P503" t="s">
        <v>113</v>
      </c>
    </row>
    <row r="504" spans="1:16">
      <c r="A504" s="19" t="s">
        <v>25</v>
      </c>
      <c r="B504" s="19" t="s">
        <v>55</v>
      </c>
      <c r="C504" s="19" t="s">
        <v>56</v>
      </c>
      <c r="D504" s="20">
        <v>40051</v>
      </c>
      <c r="E504" s="19">
        <v>116.616</v>
      </c>
      <c r="F504" s="19" t="s">
        <v>109</v>
      </c>
      <c r="G504" s="19">
        <v>2.42</v>
      </c>
      <c r="H504" s="19">
        <v>114.196</v>
      </c>
      <c r="I504">
        <v>2.0775000000000001</v>
      </c>
      <c r="J504">
        <v>2.57</v>
      </c>
      <c r="K504">
        <v>114.04600000000001</v>
      </c>
      <c r="L504">
        <v>114.5385</v>
      </c>
      <c r="M504">
        <v>0.49249999999999261</v>
      </c>
      <c r="N504">
        <v>113.30725000000001</v>
      </c>
      <c r="O504">
        <v>115.27724999999998</v>
      </c>
      <c r="P504" t="s">
        <v>113</v>
      </c>
    </row>
    <row r="505" spans="1:16">
      <c r="A505" s="19" t="s">
        <v>25</v>
      </c>
      <c r="B505" s="19" t="s">
        <v>55</v>
      </c>
      <c r="C505" s="19" t="s">
        <v>56</v>
      </c>
      <c r="D505" s="20">
        <v>40079</v>
      </c>
      <c r="E505" s="19">
        <v>116.616</v>
      </c>
      <c r="F505" s="19" t="s">
        <v>109</v>
      </c>
      <c r="G505" s="19">
        <v>2.44</v>
      </c>
      <c r="H505" s="19">
        <v>114.176</v>
      </c>
      <c r="I505">
        <v>2.0775000000000001</v>
      </c>
      <c r="J505">
        <v>2.57</v>
      </c>
      <c r="K505">
        <v>114.04600000000001</v>
      </c>
      <c r="L505">
        <v>114.5385</v>
      </c>
      <c r="M505">
        <v>0.49249999999999261</v>
      </c>
      <c r="N505">
        <v>113.30725000000001</v>
      </c>
      <c r="O505">
        <v>115.27724999999998</v>
      </c>
      <c r="P505" t="s">
        <v>113</v>
      </c>
    </row>
    <row r="506" spans="1:16">
      <c r="A506" s="19" t="s">
        <v>25</v>
      </c>
      <c r="B506" s="19" t="s">
        <v>55</v>
      </c>
      <c r="C506" s="19" t="s">
        <v>56</v>
      </c>
      <c r="D506" s="20">
        <v>40107</v>
      </c>
      <c r="E506" s="19">
        <v>116.616</v>
      </c>
      <c r="F506" s="19" t="s">
        <v>109</v>
      </c>
      <c r="G506" s="19">
        <v>2.39</v>
      </c>
      <c r="H506" s="19">
        <v>114.226</v>
      </c>
      <c r="I506">
        <v>2.0775000000000001</v>
      </c>
      <c r="J506">
        <v>2.57</v>
      </c>
      <c r="K506">
        <v>114.04600000000001</v>
      </c>
      <c r="L506">
        <v>114.5385</v>
      </c>
      <c r="M506">
        <v>0.49249999999999261</v>
      </c>
      <c r="N506">
        <v>113.30725000000001</v>
      </c>
      <c r="O506">
        <v>115.27724999999998</v>
      </c>
      <c r="P506" t="s">
        <v>113</v>
      </c>
    </row>
    <row r="507" spans="1:16">
      <c r="A507" s="19" t="s">
        <v>25</v>
      </c>
      <c r="B507" s="19" t="s">
        <v>55</v>
      </c>
      <c r="C507" s="19" t="s">
        <v>56</v>
      </c>
      <c r="D507" s="20">
        <v>40137</v>
      </c>
      <c r="E507" s="19">
        <v>116.616</v>
      </c>
      <c r="F507" s="19" t="s">
        <v>109</v>
      </c>
      <c r="G507" s="19">
        <v>2.2599999999999998</v>
      </c>
      <c r="H507" s="19">
        <v>114.35599999999999</v>
      </c>
      <c r="I507">
        <v>2.0775000000000001</v>
      </c>
      <c r="J507">
        <v>2.57</v>
      </c>
      <c r="K507">
        <v>114.04600000000001</v>
      </c>
      <c r="L507">
        <v>114.5385</v>
      </c>
      <c r="M507">
        <v>0.49249999999999261</v>
      </c>
      <c r="N507">
        <v>113.30725000000001</v>
      </c>
      <c r="O507">
        <v>115.27724999999998</v>
      </c>
      <c r="P507" t="s">
        <v>113</v>
      </c>
    </row>
    <row r="508" spans="1:16">
      <c r="A508" s="19" t="s">
        <v>25</v>
      </c>
      <c r="B508" s="19" t="s">
        <v>55</v>
      </c>
      <c r="C508" s="19" t="s">
        <v>56</v>
      </c>
      <c r="D508" s="20">
        <v>40175</v>
      </c>
      <c r="E508" s="19">
        <v>116.616</v>
      </c>
      <c r="F508" s="19" t="s">
        <v>109</v>
      </c>
      <c r="G508" s="19">
        <v>1.93</v>
      </c>
      <c r="H508" s="19">
        <v>114.68600000000001</v>
      </c>
      <c r="I508">
        <v>2.0775000000000001</v>
      </c>
      <c r="J508">
        <v>2.57</v>
      </c>
      <c r="K508">
        <v>114.04600000000001</v>
      </c>
      <c r="L508">
        <v>114.5385</v>
      </c>
      <c r="M508">
        <v>0.49249999999999261</v>
      </c>
      <c r="N508">
        <v>113.30725000000001</v>
      </c>
      <c r="O508">
        <v>115.27724999999998</v>
      </c>
      <c r="P508" t="s">
        <v>113</v>
      </c>
    </row>
    <row r="509" spans="1:16">
      <c r="A509" s="19" t="s">
        <v>25</v>
      </c>
      <c r="B509" s="19" t="s">
        <v>55</v>
      </c>
      <c r="C509" s="19" t="s">
        <v>56</v>
      </c>
      <c r="D509" s="20">
        <v>40204</v>
      </c>
      <c r="E509" s="19">
        <v>116.616</v>
      </c>
      <c r="F509" s="19" t="s">
        <v>109</v>
      </c>
      <c r="G509" s="19">
        <v>1.96</v>
      </c>
      <c r="H509" s="19">
        <v>114.65600000000001</v>
      </c>
      <c r="I509">
        <v>2.0775000000000001</v>
      </c>
      <c r="J509">
        <v>2.57</v>
      </c>
      <c r="K509">
        <v>114.04600000000001</v>
      </c>
      <c r="L509">
        <v>114.5385</v>
      </c>
      <c r="M509">
        <v>0.49249999999999261</v>
      </c>
      <c r="N509">
        <v>113.30725000000001</v>
      </c>
      <c r="O509">
        <v>115.27724999999998</v>
      </c>
      <c r="P509" t="s">
        <v>113</v>
      </c>
    </row>
    <row r="510" spans="1:16">
      <c r="A510" s="19" t="s">
        <v>25</v>
      </c>
      <c r="B510" s="19" t="s">
        <v>55</v>
      </c>
      <c r="C510" s="19" t="s">
        <v>56</v>
      </c>
      <c r="D510" s="20">
        <v>40228</v>
      </c>
      <c r="E510" s="19">
        <v>116.616</v>
      </c>
      <c r="F510" s="19" t="s">
        <v>109</v>
      </c>
      <c r="G510" s="19">
        <v>1.5</v>
      </c>
      <c r="H510" s="19">
        <v>115.116</v>
      </c>
      <c r="I510">
        <v>2.0775000000000001</v>
      </c>
      <c r="J510">
        <v>2.57</v>
      </c>
      <c r="K510">
        <v>114.04600000000001</v>
      </c>
      <c r="L510">
        <v>114.5385</v>
      </c>
      <c r="M510">
        <v>0.49249999999999261</v>
      </c>
      <c r="N510">
        <v>113.30725000000001</v>
      </c>
      <c r="O510">
        <v>115.27724999999998</v>
      </c>
      <c r="P510" t="s">
        <v>113</v>
      </c>
    </row>
    <row r="511" spans="1:16">
      <c r="A511" s="19" t="s">
        <v>25</v>
      </c>
      <c r="B511" s="19" t="s">
        <v>55</v>
      </c>
      <c r="C511" s="19" t="s">
        <v>56</v>
      </c>
      <c r="D511" s="20">
        <v>40261</v>
      </c>
      <c r="E511" s="19">
        <v>116.616</v>
      </c>
      <c r="F511" s="19" t="s">
        <v>109</v>
      </c>
      <c r="G511" s="19">
        <v>1.67</v>
      </c>
      <c r="H511" s="19">
        <v>114.946</v>
      </c>
      <c r="I511">
        <v>2.0775000000000001</v>
      </c>
      <c r="J511">
        <v>2.57</v>
      </c>
      <c r="K511">
        <v>114.04600000000001</v>
      </c>
      <c r="L511">
        <v>114.5385</v>
      </c>
      <c r="M511">
        <v>0.49249999999999261</v>
      </c>
      <c r="N511">
        <v>113.30725000000001</v>
      </c>
      <c r="O511">
        <v>115.27724999999998</v>
      </c>
      <c r="P511" t="s">
        <v>113</v>
      </c>
    </row>
    <row r="512" spans="1:16">
      <c r="A512" s="19" t="s">
        <v>25</v>
      </c>
      <c r="B512" s="19" t="s">
        <v>55</v>
      </c>
      <c r="C512" s="19" t="s">
        <v>56</v>
      </c>
      <c r="D512" s="20">
        <v>40287</v>
      </c>
      <c r="E512" s="19">
        <v>116.616</v>
      </c>
      <c r="F512" s="19" t="s">
        <v>109</v>
      </c>
      <c r="G512" s="19">
        <v>1.96</v>
      </c>
      <c r="H512" s="19">
        <v>114.65600000000001</v>
      </c>
      <c r="I512">
        <v>2.0775000000000001</v>
      </c>
      <c r="J512">
        <v>2.57</v>
      </c>
      <c r="K512">
        <v>114.04600000000001</v>
      </c>
      <c r="L512">
        <v>114.5385</v>
      </c>
      <c r="M512">
        <v>0.49249999999999261</v>
      </c>
      <c r="N512">
        <v>113.30725000000001</v>
      </c>
      <c r="O512">
        <v>115.27724999999998</v>
      </c>
      <c r="P512" t="s">
        <v>113</v>
      </c>
    </row>
    <row r="513" spans="1:16">
      <c r="A513" s="19" t="s">
        <v>25</v>
      </c>
      <c r="B513" s="19" t="s">
        <v>55</v>
      </c>
      <c r="C513" s="19" t="s">
        <v>56</v>
      </c>
      <c r="D513" s="20">
        <v>40319</v>
      </c>
      <c r="E513" s="19">
        <v>116.616</v>
      </c>
      <c r="F513" s="19" t="s">
        <v>109</v>
      </c>
      <c r="G513" s="19">
        <v>1.97</v>
      </c>
      <c r="H513" s="19">
        <v>114.646</v>
      </c>
      <c r="I513">
        <v>2.0775000000000001</v>
      </c>
      <c r="J513">
        <v>2.57</v>
      </c>
      <c r="K513">
        <v>114.04600000000001</v>
      </c>
      <c r="L513">
        <v>114.5385</v>
      </c>
      <c r="M513">
        <v>0.49249999999999261</v>
      </c>
      <c r="N513">
        <v>113.30725000000001</v>
      </c>
      <c r="O513">
        <v>115.27724999999998</v>
      </c>
      <c r="P513" t="s">
        <v>113</v>
      </c>
    </row>
    <row r="514" spans="1:16">
      <c r="A514" s="19" t="s">
        <v>25</v>
      </c>
      <c r="B514" s="19" t="s">
        <v>55</v>
      </c>
      <c r="C514" s="19" t="s">
        <v>56</v>
      </c>
      <c r="D514" s="20">
        <v>40354</v>
      </c>
      <c r="E514" s="19">
        <v>116.616</v>
      </c>
      <c r="F514" s="19" t="s">
        <v>109</v>
      </c>
      <c r="G514" s="19">
        <v>2.0499999999999998</v>
      </c>
      <c r="H514" s="19">
        <v>114.566</v>
      </c>
      <c r="I514">
        <v>2.0775000000000001</v>
      </c>
      <c r="J514">
        <v>2.57</v>
      </c>
      <c r="K514">
        <v>114.04600000000001</v>
      </c>
      <c r="L514">
        <v>114.5385</v>
      </c>
      <c r="M514">
        <v>0.49249999999999261</v>
      </c>
      <c r="N514">
        <v>113.30725000000001</v>
      </c>
      <c r="O514">
        <v>115.27724999999998</v>
      </c>
      <c r="P514" t="s">
        <v>113</v>
      </c>
    </row>
    <row r="515" spans="1:16">
      <c r="A515" s="19" t="s">
        <v>25</v>
      </c>
      <c r="B515" s="19" t="s">
        <v>55</v>
      </c>
      <c r="C515" s="19" t="s">
        <v>56</v>
      </c>
      <c r="D515" s="20">
        <v>40385</v>
      </c>
      <c r="E515" s="19">
        <v>116.616</v>
      </c>
      <c r="F515" s="19" t="s">
        <v>109</v>
      </c>
      <c r="G515" s="19">
        <v>2.21</v>
      </c>
      <c r="H515" s="19">
        <v>114.40600000000001</v>
      </c>
      <c r="I515">
        <v>2.0775000000000001</v>
      </c>
      <c r="J515">
        <v>2.57</v>
      </c>
      <c r="K515">
        <v>114.04600000000001</v>
      </c>
      <c r="L515">
        <v>114.5385</v>
      </c>
      <c r="M515">
        <v>0.49249999999999261</v>
      </c>
      <c r="N515">
        <v>113.30725000000001</v>
      </c>
      <c r="O515">
        <v>115.27724999999998</v>
      </c>
      <c r="P515" t="s">
        <v>113</v>
      </c>
    </row>
    <row r="516" spans="1:16">
      <c r="A516" s="19" t="s">
        <v>25</v>
      </c>
      <c r="B516" s="19" t="s">
        <v>55</v>
      </c>
      <c r="C516" s="19" t="s">
        <v>56</v>
      </c>
      <c r="D516" s="20">
        <v>40413</v>
      </c>
      <c r="E516" s="19">
        <v>116.616</v>
      </c>
      <c r="F516" s="19" t="s">
        <v>109</v>
      </c>
      <c r="G516" s="19">
        <v>2.2000000000000002</v>
      </c>
      <c r="H516" s="19">
        <v>114.416</v>
      </c>
      <c r="I516">
        <v>2.0775000000000001</v>
      </c>
      <c r="J516">
        <v>2.57</v>
      </c>
      <c r="K516">
        <v>114.04600000000001</v>
      </c>
      <c r="L516">
        <v>114.5385</v>
      </c>
      <c r="M516">
        <v>0.49249999999999261</v>
      </c>
      <c r="N516">
        <v>113.30725000000001</v>
      </c>
      <c r="O516">
        <v>115.27724999999998</v>
      </c>
      <c r="P516" t="s">
        <v>113</v>
      </c>
    </row>
    <row r="517" spans="1:16">
      <c r="A517" s="19" t="s">
        <v>25</v>
      </c>
      <c r="B517" s="19" t="s">
        <v>55</v>
      </c>
      <c r="C517" s="19" t="s">
        <v>56</v>
      </c>
      <c r="D517" s="20">
        <v>40438</v>
      </c>
      <c r="E517" s="19">
        <v>116.616</v>
      </c>
      <c r="F517" s="19" t="s">
        <v>109</v>
      </c>
      <c r="G517" s="19">
        <v>2.27</v>
      </c>
      <c r="H517" s="19">
        <v>114.346</v>
      </c>
      <c r="I517">
        <v>2.0775000000000001</v>
      </c>
      <c r="J517">
        <v>2.57</v>
      </c>
      <c r="K517">
        <v>114.04600000000001</v>
      </c>
      <c r="L517">
        <v>114.5385</v>
      </c>
      <c r="M517">
        <v>0.49249999999999261</v>
      </c>
      <c r="N517">
        <v>113.30725000000001</v>
      </c>
      <c r="O517">
        <v>115.27724999999998</v>
      </c>
      <c r="P517" t="s">
        <v>113</v>
      </c>
    </row>
    <row r="518" spans="1:16">
      <c r="A518" s="19" t="s">
        <v>25</v>
      </c>
      <c r="B518" s="19" t="s">
        <v>55</v>
      </c>
      <c r="C518" s="19" t="s">
        <v>56</v>
      </c>
      <c r="D518" s="20">
        <v>40471</v>
      </c>
      <c r="E518" s="19">
        <v>116.616</v>
      </c>
      <c r="F518" s="19" t="s">
        <v>109</v>
      </c>
      <c r="G518" s="19">
        <v>2.15</v>
      </c>
      <c r="H518" s="19">
        <v>114.46599999999999</v>
      </c>
      <c r="I518">
        <v>2.0775000000000001</v>
      </c>
      <c r="J518">
        <v>2.57</v>
      </c>
      <c r="K518">
        <v>114.04600000000001</v>
      </c>
      <c r="L518">
        <v>114.5385</v>
      </c>
      <c r="M518">
        <v>0.49249999999999261</v>
      </c>
      <c r="N518">
        <v>113.30725000000001</v>
      </c>
      <c r="O518">
        <v>115.27724999999998</v>
      </c>
      <c r="P518" t="s">
        <v>113</v>
      </c>
    </row>
    <row r="519" spans="1:16">
      <c r="A519" s="19" t="s">
        <v>25</v>
      </c>
      <c r="B519" s="19" t="s">
        <v>55</v>
      </c>
      <c r="C519" s="19" t="s">
        <v>56</v>
      </c>
      <c r="D519" s="20">
        <v>40501</v>
      </c>
      <c r="E519" s="19">
        <v>116.616</v>
      </c>
      <c r="F519" s="19" t="s">
        <v>109</v>
      </c>
      <c r="G519" s="19">
        <v>1.86</v>
      </c>
      <c r="H519" s="19">
        <v>114.756</v>
      </c>
      <c r="I519">
        <v>2.0775000000000001</v>
      </c>
      <c r="J519">
        <v>2.57</v>
      </c>
      <c r="K519">
        <v>114.04600000000001</v>
      </c>
      <c r="L519">
        <v>114.5385</v>
      </c>
      <c r="M519">
        <v>0.49249999999999261</v>
      </c>
      <c r="N519">
        <v>113.30725000000001</v>
      </c>
      <c r="O519">
        <v>115.27724999999998</v>
      </c>
      <c r="P519" t="s">
        <v>113</v>
      </c>
    </row>
    <row r="520" spans="1:16">
      <c r="A520" s="19" t="s">
        <v>25</v>
      </c>
      <c r="B520" s="19" t="s">
        <v>55</v>
      </c>
      <c r="C520" s="19" t="s">
        <v>56</v>
      </c>
      <c r="D520" s="20">
        <v>40529</v>
      </c>
      <c r="E520" s="19">
        <v>116.616</v>
      </c>
      <c r="F520" s="19" t="s">
        <v>109</v>
      </c>
      <c r="G520" s="19">
        <v>1.8</v>
      </c>
      <c r="H520" s="19">
        <v>114.816</v>
      </c>
      <c r="I520">
        <v>2.0775000000000001</v>
      </c>
      <c r="J520">
        <v>2.57</v>
      </c>
      <c r="K520">
        <v>114.04600000000001</v>
      </c>
      <c r="L520">
        <v>114.5385</v>
      </c>
      <c r="M520">
        <v>0.49249999999999261</v>
      </c>
      <c r="N520">
        <v>113.30725000000001</v>
      </c>
      <c r="O520">
        <v>115.27724999999998</v>
      </c>
      <c r="P520" t="s">
        <v>113</v>
      </c>
    </row>
    <row r="521" spans="1:16">
      <c r="A521" s="19" t="s">
        <v>25</v>
      </c>
      <c r="B521" s="19" t="s">
        <v>55</v>
      </c>
      <c r="C521" s="19" t="s">
        <v>56</v>
      </c>
      <c r="D521" s="20">
        <v>40562</v>
      </c>
      <c r="E521" s="19">
        <v>116.616</v>
      </c>
      <c r="F521" s="19" t="s">
        <v>109</v>
      </c>
      <c r="G521" s="19">
        <v>2.0099999999999998</v>
      </c>
      <c r="H521" s="19">
        <v>114.60599999999999</v>
      </c>
      <c r="I521">
        <v>2.0775000000000001</v>
      </c>
      <c r="J521">
        <v>2.57</v>
      </c>
      <c r="K521">
        <v>114.04600000000001</v>
      </c>
      <c r="L521">
        <v>114.5385</v>
      </c>
      <c r="M521">
        <v>1.9050000000000011</v>
      </c>
      <c r="N521">
        <v>60.3155</v>
      </c>
      <c r="O521">
        <v>67.935500000000005</v>
      </c>
      <c r="P521" t="s">
        <v>113</v>
      </c>
    </row>
    <row r="522" spans="1:16">
      <c r="A522" s="19" t="s">
        <v>25</v>
      </c>
      <c r="B522" s="19" t="s">
        <v>55</v>
      </c>
      <c r="C522" s="19" t="s">
        <v>56</v>
      </c>
      <c r="D522" s="20">
        <v>40588</v>
      </c>
      <c r="E522" s="19">
        <v>116.616</v>
      </c>
      <c r="F522" s="19" t="s">
        <v>109</v>
      </c>
      <c r="G522" s="19">
        <v>2.08</v>
      </c>
      <c r="H522" s="19">
        <v>114.536</v>
      </c>
      <c r="I522">
        <v>2.0775000000000001</v>
      </c>
      <c r="J522">
        <v>2.57</v>
      </c>
      <c r="K522">
        <v>114.04600000000001</v>
      </c>
      <c r="L522">
        <v>114.5385</v>
      </c>
      <c r="M522">
        <v>1.9050000000000011</v>
      </c>
      <c r="N522">
        <v>60.3155</v>
      </c>
      <c r="O522">
        <v>67.935500000000005</v>
      </c>
      <c r="P522" t="s">
        <v>113</v>
      </c>
    </row>
    <row r="523" spans="1:16">
      <c r="A523" s="19" t="s">
        <v>25</v>
      </c>
      <c r="B523" s="19" t="s">
        <v>55</v>
      </c>
      <c r="C523" s="19" t="s">
        <v>56</v>
      </c>
      <c r="D523" s="20">
        <v>40616</v>
      </c>
      <c r="E523" s="19">
        <v>116.616</v>
      </c>
      <c r="F523" s="19" t="s">
        <v>109</v>
      </c>
      <c r="G523" s="19">
        <v>1.55</v>
      </c>
      <c r="H523" s="19">
        <v>115.066</v>
      </c>
      <c r="I523">
        <v>2.0775000000000001</v>
      </c>
      <c r="J523">
        <v>2.57</v>
      </c>
      <c r="K523">
        <v>114.04600000000001</v>
      </c>
      <c r="L523">
        <v>114.5385</v>
      </c>
      <c r="M523">
        <v>1.9050000000000011</v>
      </c>
      <c r="N523">
        <v>60.3155</v>
      </c>
      <c r="O523">
        <v>67.935500000000005</v>
      </c>
      <c r="P523" t="s">
        <v>113</v>
      </c>
    </row>
    <row r="524" spans="1:16">
      <c r="A524" s="19" t="s">
        <v>25</v>
      </c>
      <c r="B524" s="19" t="s">
        <v>55</v>
      </c>
      <c r="C524" s="19" t="s">
        <v>56</v>
      </c>
      <c r="D524" s="20">
        <v>40644</v>
      </c>
      <c r="E524" s="19">
        <v>116.616</v>
      </c>
      <c r="F524" s="19" t="s">
        <v>109</v>
      </c>
      <c r="G524" s="19">
        <v>1.95</v>
      </c>
      <c r="H524" s="19">
        <v>114.666</v>
      </c>
      <c r="I524">
        <v>2.0775000000000001</v>
      </c>
      <c r="J524">
        <v>2.57</v>
      </c>
      <c r="K524">
        <v>114.04600000000001</v>
      </c>
      <c r="L524">
        <v>114.5385</v>
      </c>
      <c r="M524">
        <v>1.9050000000000011</v>
      </c>
      <c r="N524">
        <v>60.3155</v>
      </c>
      <c r="O524">
        <v>67.935500000000005</v>
      </c>
      <c r="P524" t="s">
        <v>113</v>
      </c>
    </row>
    <row r="525" spans="1:16">
      <c r="A525" s="19" t="s">
        <v>25</v>
      </c>
      <c r="B525" s="19" t="s">
        <v>55</v>
      </c>
      <c r="C525" s="19" t="s">
        <v>56</v>
      </c>
      <c r="D525" s="20">
        <v>40673</v>
      </c>
      <c r="E525" s="19">
        <v>116.616</v>
      </c>
      <c r="F525" s="19" t="s">
        <v>109</v>
      </c>
      <c r="G525" s="19">
        <v>2</v>
      </c>
      <c r="H525" s="19">
        <v>114.616</v>
      </c>
      <c r="I525">
        <v>2.0775000000000001</v>
      </c>
      <c r="J525">
        <v>2.57</v>
      </c>
      <c r="K525">
        <v>114.04600000000001</v>
      </c>
      <c r="L525">
        <v>114.5385</v>
      </c>
      <c r="M525">
        <v>1.9050000000000011</v>
      </c>
      <c r="N525">
        <v>60.3155</v>
      </c>
      <c r="O525">
        <v>67.935500000000005</v>
      </c>
      <c r="P525" t="s">
        <v>113</v>
      </c>
    </row>
    <row r="526" spans="1:16">
      <c r="A526" s="19" t="s">
        <v>25</v>
      </c>
      <c r="B526" s="19" t="s">
        <v>55</v>
      </c>
      <c r="C526" s="19" t="s">
        <v>56</v>
      </c>
      <c r="D526" s="20">
        <v>40714</v>
      </c>
      <c r="E526" s="19">
        <v>116.616</v>
      </c>
      <c r="F526" s="19" t="s">
        <v>109</v>
      </c>
      <c r="G526" s="19">
        <v>2</v>
      </c>
      <c r="H526" s="19">
        <v>114.616</v>
      </c>
      <c r="I526">
        <v>2.0775000000000001</v>
      </c>
      <c r="J526">
        <v>2.57</v>
      </c>
      <c r="K526">
        <v>114.04600000000001</v>
      </c>
      <c r="L526">
        <v>114.5385</v>
      </c>
      <c r="M526">
        <v>1.9050000000000011</v>
      </c>
      <c r="N526">
        <v>60.3155</v>
      </c>
      <c r="O526">
        <v>67.935500000000005</v>
      </c>
      <c r="P526" t="s">
        <v>113</v>
      </c>
    </row>
    <row r="527" spans="1:16">
      <c r="A527" s="19" t="s">
        <v>25</v>
      </c>
      <c r="B527" s="19" t="s">
        <v>55</v>
      </c>
      <c r="C527" s="19" t="s">
        <v>56</v>
      </c>
      <c r="D527" s="20">
        <v>40742</v>
      </c>
      <c r="E527" s="19">
        <v>116.616</v>
      </c>
      <c r="F527" s="19" t="s">
        <v>109</v>
      </c>
      <c r="G527" s="19">
        <v>2.09</v>
      </c>
      <c r="H527" s="19">
        <v>114.526</v>
      </c>
      <c r="I527">
        <v>2.0775000000000001</v>
      </c>
      <c r="J527">
        <v>2.57</v>
      </c>
      <c r="K527">
        <v>114.04600000000001</v>
      </c>
      <c r="L527">
        <v>114.5385</v>
      </c>
      <c r="M527">
        <v>1.9050000000000011</v>
      </c>
      <c r="N527">
        <v>60.3155</v>
      </c>
      <c r="O527">
        <v>67.935500000000005</v>
      </c>
      <c r="P527" t="s">
        <v>113</v>
      </c>
    </row>
    <row r="528" spans="1:16">
      <c r="A528" s="19" t="s">
        <v>25</v>
      </c>
      <c r="B528" s="19" t="s">
        <v>55</v>
      </c>
      <c r="C528" s="19" t="s">
        <v>56</v>
      </c>
      <c r="D528" s="20">
        <v>40764</v>
      </c>
      <c r="E528" s="19">
        <v>116.616</v>
      </c>
      <c r="F528" s="19" t="s">
        <v>109</v>
      </c>
      <c r="G528" s="19">
        <v>2.2000000000000002</v>
      </c>
      <c r="H528" s="19">
        <v>114.416</v>
      </c>
      <c r="I528">
        <v>2.0775000000000001</v>
      </c>
      <c r="J528">
        <v>2.57</v>
      </c>
      <c r="K528">
        <v>114.04600000000001</v>
      </c>
      <c r="L528">
        <v>114.5385</v>
      </c>
      <c r="M528">
        <v>1.9050000000000011</v>
      </c>
      <c r="N528">
        <v>60.3155</v>
      </c>
      <c r="O528">
        <v>67.935500000000005</v>
      </c>
      <c r="P528" t="s">
        <v>113</v>
      </c>
    </row>
    <row r="529" spans="1:16">
      <c r="A529" s="19" t="s">
        <v>25</v>
      </c>
      <c r="B529" s="19" t="s">
        <v>55</v>
      </c>
      <c r="C529" s="19" t="s">
        <v>56</v>
      </c>
      <c r="D529" s="20">
        <v>40812</v>
      </c>
      <c r="E529" s="19">
        <v>116.616</v>
      </c>
      <c r="F529" s="19" t="s">
        <v>109</v>
      </c>
      <c r="G529" s="19">
        <v>2.2000000000000002</v>
      </c>
      <c r="H529" s="19">
        <v>114.416</v>
      </c>
      <c r="I529">
        <v>2.0775000000000001</v>
      </c>
      <c r="J529">
        <v>2.57</v>
      </c>
      <c r="K529">
        <v>114.04600000000001</v>
      </c>
      <c r="L529">
        <v>114.5385</v>
      </c>
      <c r="M529">
        <v>1.9050000000000011</v>
      </c>
      <c r="N529">
        <v>60.3155</v>
      </c>
      <c r="O529">
        <v>67.935500000000005</v>
      </c>
      <c r="P529" t="s">
        <v>113</v>
      </c>
    </row>
    <row r="530" spans="1:16">
      <c r="A530" s="19" t="s">
        <v>25</v>
      </c>
      <c r="B530" s="19" t="s">
        <v>55</v>
      </c>
      <c r="C530" s="19" t="s">
        <v>56</v>
      </c>
      <c r="D530" s="20">
        <v>40843</v>
      </c>
      <c r="E530" s="19">
        <v>116.616</v>
      </c>
      <c r="F530" s="19" t="s">
        <v>109</v>
      </c>
      <c r="G530" s="19">
        <v>2.2000000000000002</v>
      </c>
      <c r="H530" s="19">
        <v>114.416</v>
      </c>
      <c r="I530">
        <v>2.0775000000000001</v>
      </c>
      <c r="J530">
        <v>2.57</v>
      </c>
      <c r="K530">
        <v>114.04600000000001</v>
      </c>
      <c r="L530">
        <v>114.5385</v>
      </c>
      <c r="M530">
        <v>1.9050000000000011</v>
      </c>
      <c r="N530">
        <v>60.3155</v>
      </c>
      <c r="O530">
        <v>67.935500000000005</v>
      </c>
      <c r="P530" t="s">
        <v>113</v>
      </c>
    </row>
    <row r="531" spans="1:16">
      <c r="A531" s="19" t="s">
        <v>25</v>
      </c>
      <c r="B531" s="19" t="s">
        <v>55</v>
      </c>
      <c r="C531" s="19" t="s">
        <v>56</v>
      </c>
      <c r="D531" s="20">
        <v>40875</v>
      </c>
      <c r="E531" s="19">
        <v>116.616</v>
      </c>
      <c r="F531" s="19" t="s">
        <v>109</v>
      </c>
      <c r="G531" s="19">
        <v>2.15</v>
      </c>
      <c r="H531" s="19">
        <v>114.46599999999999</v>
      </c>
      <c r="I531">
        <v>2.0775000000000001</v>
      </c>
      <c r="J531">
        <v>2.57</v>
      </c>
      <c r="K531">
        <v>114.04600000000001</v>
      </c>
      <c r="L531">
        <v>114.5385</v>
      </c>
      <c r="M531">
        <v>1.9050000000000011</v>
      </c>
      <c r="N531">
        <v>60.3155</v>
      </c>
      <c r="O531">
        <v>67.935500000000005</v>
      </c>
      <c r="P531" t="s">
        <v>113</v>
      </c>
    </row>
    <row r="532" spans="1:16">
      <c r="A532" s="19" t="s">
        <v>25</v>
      </c>
      <c r="B532" s="19" t="s">
        <v>55</v>
      </c>
      <c r="C532" s="19" t="s">
        <v>56</v>
      </c>
      <c r="D532" s="20">
        <v>40889</v>
      </c>
      <c r="E532" s="19">
        <v>116.616</v>
      </c>
      <c r="F532" s="19" t="s">
        <v>109</v>
      </c>
      <c r="G532" s="19">
        <v>2.02</v>
      </c>
      <c r="H532" s="19">
        <v>114.596</v>
      </c>
      <c r="I532">
        <v>2.0775000000000001</v>
      </c>
      <c r="J532">
        <v>2.57</v>
      </c>
      <c r="K532">
        <v>114.04600000000001</v>
      </c>
      <c r="L532">
        <v>114.5385</v>
      </c>
      <c r="M532">
        <v>1.9050000000000011</v>
      </c>
      <c r="N532">
        <v>60.3155</v>
      </c>
      <c r="O532">
        <v>67.935500000000005</v>
      </c>
      <c r="P532" t="s">
        <v>113</v>
      </c>
    </row>
    <row r="533" spans="1:16">
      <c r="A533" s="19" t="s">
        <v>25</v>
      </c>
      <c r="B533" s="19" t="s">
        <v>55</v>
      </c>
      <c r="C533" s="19" t="s">
        <v>56</v>
      </c>
      <c r="D533" s="20">
        <v>40927</v>
      </c>
      <c r="E533" s="19">
        <v>116.616</v>
      </c>
      <c r="F533" s="19" t="s">
        <v>109</v>
      </c>
      <c r="G533" s="19">
        <v>2.2000000000000002</v>
      </c>
      <c r="H533" s="19">
        <v>114.416</v>
      </c>
      <c r="I533">
        <v>2.0775000000000001</v>
      </c>
      <c r="J533">
        <v>2.57</v>
      </c>
      <c r="K533">
        <v>114.04600000000001</v>
      </c>
      <c r="L533">
        <v>114.5385</v>
      </c>
      <c r="M533">
        <v>1.9050000000000011</v>
      </c>
      <c r="N533">
        <v>60.3155</v>
      </c>
      <c r="O533">
        <v>67.935500000000005</v>
      </c>
      <c r="P533" t="s">
        <v>113</v>
      </c>
    </row>
    <row r="534" spans="1:16">
      <c r="A534" s="19" t="s">
        <v>25</v>
      </c>
      <c r="B534" s="19" t="s">
        <v>55</v>
      </c>
      <c r="C534" s="19" t="s">
        <v>56</v>
      </c>
      <c r="D534" s="20">
        <v>40954</v>
      </c>
      <c r="E534" s="19">
        <v>116.616</v>
      </c>
      <c r="F534" s="19" t="s">
        <v>109</v>
      </c>
      <c r="G534" s="19">
        <v>2.2000000000000002</v>
      </c>
      <c r="H534" s="19">
        <v>114.416</v>
      </c>
      <c r="I534">
        <v>2.0775000000000001</v>
      </c>
      <c r="J534">
        <v>2.57</v>
      </c>
      <c r="K534">
        <v>114.04600000000001</v>
      </c>
      <c r="L534">
        <v>114.5385</v>
      </c>
      <c r="M534">
        <v>1.9050000000000011</v>
      </c>
      <c r="N534">
        <v>60.3155</v>
      </c>
      <c r="O534">
        <v>67.935500000000005</v>
      </c>
      <c r="P534" t="s">
        <v>113</v>
      </c>
    </row>
    <row r="535" spans="1:16">
      <c r="A535" s="19" t="s">
        <v>25</v>
      </c>
      <c r="B535" s="19" t="s">
        <v>55</v>
      </c>
      <c r="C535" s="19" t="s">
        <v>56</v>
      </c>
      <c r="D535" s="20">
        <v>40975</v>
      </c>
      <c r="E535" s="19">
        <v>116.616</v>
      </c>
      <c r="F535" s="19" t="s">
        <v>109</v>
      </c>
      <c r="G535" s="19">
        <v>1.5</v>
      </c>
      <c r="H535" s="19">
        <v>115.116</v>
      </c>
      <c r="I535">
        <v>2.0775000000000001</v>
      </c>
      <c r="J535">
        <v>2.57</v>
      </c>
      <c r="K535">
        <v>114.04600000000001</v>
      </c>
      <c r="L535">
        <v>114.5385</v>
      </c>
      <c r="M535">
        <v>1.9050000000000011</v>
      </c>
      <c r="N535">
        <v>60.3155</v>
      </c>
      <c r="O535">
        <v>67.935500000000005</v>
      </c>
      <c r="P535" t="s">
        <v>113</v>
      </c>
    </row>
    <row r="536" spans="1:16">
      <c r="A536" s="19" t="s">
        <v>25</v>
      </c>
      <c r="B536" s="19" t="s">
        <v>55</v>
      </c>
      <c r="C536" s="19" t="s">
        <v>56</v>
      </c>
      <c r="D536" s="20">
        <v>41010</v>
      </c>
      <c r="E536" s="19">
        <v>116.616</v>
      </c>
      <c r="F536" s="19" t="s">
        <v>109</v>
      </c>
      <c r="G536" s="19">
        <v>2.1</v>
      </c>
      <c r="H536" s="19">
        <v>114.51600000000001</v>
      </c>
      <c r="I536">
        <v>2.0775000000000001</v>
      </c>
      <c r="J536">
        <v>2.57</v>
      </c>
      <c r="K536">
        <v>114.04600000000001</v>
      </c>
      <c r="L536">
        <v>114.5385</v>
      </c>
      <c r="M536">
        <v>1.9050000000000011</v>
      </c>
      <c r="N536">
        <v>60.3155</v>
      </c>
      <c r="O536">
        <v>67.935500000000005</v>
      </c>
      <c r="P536" t="s">
        <v>113</v>
      </c>
    </row>
    <row r="537" spans="1:16">
      <c r="A537" s="19" t="s">
        <v>25</v>
      </c>
      <c r="B537" s="19" t="s">
        <v>55</v>
      </c>
      <c r="C537" s="19" t="s">
        <v>56</v>
      </c>
      <c r="D537" s="20">
        <v>41036</v>
      </c>
      <c r="E537" s="19">
        <v>116.616</v>
      </c>
      <c r="F537" s="19" t="s">
        <v>109</v>
      </c>
      <c r="G537" s="19">
        <v>2.1</v>
      </c>
      <c r="H537" s="19">
        <v>114.51600000000001</v>
      </c>
      <c r="I537">
        <v>2.0775000000000001</v>
      </c>
      <c r="J537">
        <v>2.57</v>
      </c>
      <c r="K537">
        <v>114.04600000000001</v>
      </c>
      <c r="L537">
        <v>114.5385</v>
      </c>
      <c r="M537">
        <v>1.9050000000000011</v>
      </c>
      <c r="N537">
        <v>60.3155</v>
      </c>
      <c r="O537">
        <v>67.935500000000005</v>
      </c>
      <c r="P537" t="s">
        <v>113</v>
      </c>
    </row>
    <row r="538" spans="1:16">
      <c r="A538" s="19" t="s">
        <v>25</v>
      </c>
      <c r="B538" s="19" t="s">
        <v>55</v>
      </c>
      <c r="C538" s="19" t="s">
        <v>56</v>
      </c>
      <c r="D538" s="20">
        <v>41071</v>
      </c>
      <c r="E538" s="19">
        <v>116.616</v>
      </c>
      <c r="F538" s="19" t="s">
        <v>109</v>
      </c>
      <c r="G538" s="19">
        <v>2.2000000000000002</v>
      </c>
      <c r="H538" s="19">
        <v>114.416</v>
      </c>
      <c r="I538">
        <v>2.0775000000000001</v>
      </c>
      <c r="J538">
        <v>2.57</v>
      </c>
      <c r="K538">
        <v>114.04600000000001</v>
      </c>
      <c r="L538">
        <v>114.5385</v>
      </c>
      <c r="M538">
        <v>1.9050000000000011</v>
      </c>
      <c r="N538">
        <v>60.3155</v>
      </c>
      <c r="O538">
        <v>67.935500000000005</v>
      </c>
      <c r="P538" t="s">
        <v>113</v>
      </c>
    </row>
    <row r="539" spans="1:16">
      <c r="A539" s="19" t="s">
        <v>25</v>
      </c>
      <c r="B539" s="19" t="s">
        <v>55</v>
      </c>
      <c r="C539" s="19" t="s">
        <v>56</v>
      </c>
      <c r="D539" s="20">
        <v>41095</v>
      </c>
      <c r="E539" s="19">
        <v>116.616</v>
      </c>
      <c r="F539" s="19" t="s">
        <v>109</v>
      </c>
      <c r="G539" s="19">
        <v>2.1</v>
      </c>
      <c r="H539" s="19">
        <v>114.51600000000001</v>
      </c>
      <c r="I539">
        <v>2.0775000000000001</v>
      </c>
      <c r="J539">
        <v>2.57</v>
      </c>
      <c r="K539">
        <v>114.04600000000001</v>
      </c>
      <c r="L539">
        <v>114.5385</v>
      </c>
      <c r="M539">
        <v>1.9050000000000011</v>
      </c>
      <c r="N539">
        <v>60.3155</v>
      </c>
      <c r="O539">
        <v>67.935500000000005</v>
      </c>
      <c r="P539" t="s">
        <v>113</v>
      </c>
    </row>
    <row r="540" spans="1:16">
      <c r="A540" s="19" t="s">
        <v>25</v>
      </c>
      <c r="B540" s="19" t="s">
        <v>55</v>
      </c>
      <c r="C540" s="19" t="s">
        <v>56</v>
      </c>
      <c r="D540" s="20">
        <v>41128</v>
      </c>
      <c r="E540" s="19">
        <v>116.616</v>
      </c>
      <c r="F540" s="19" t="s">
        <v>109</v>
      </c>
      <c r="G540" s="19">
        <v>2.2999999999999998</v>
      </c>
      <c r="H540" s="19">
        <v>114.316</v>
      </c>
      <c r="I540">
        <v>2.0775000000000001</v>
      </c>
      <c r="J540">
        <v>2.57</v>
      </c>
      <c r="K540">
        <v>114.04600000000001</v>
      </c>
      <c r="L540">
        <v>114.5385</v>
      </c>
      <c r="M540">
        <v>1.9050000000000011</v>
      </c>
      <c r="N540">
        <v>60.3155</v>
      </c>
      <c r="O540">
        <v>67.935500000000005</v>
      </c>
      <c r="P540" t="s">
        <v>113</v>
      </c>
    </row>
    <row r="541" spans="1:16">
      <c r="A541" s="19" t="s">
        <v>25</v>
      </c>
      <c r="B541" s="19" t="s">
        <v>55</v>
      </c>
      <c r="C541" s="19" t="s">
        <v>56</v>
      </c>
      <c r="D541" s="20">
        <v>41162</v>
      </c>
      <c r="E541" s="19">
        <v>116.616</v>
      </c>
      <c r="F541" s="19" t="s">
        <v>109</v>
      </c>
      <c r="G541" s="19">
        <v>2.15</v>
      </c>
      <c r="H541" s="19">
        <v>114.46599999999999</v>
      </c>
      <c r="I541">
        <v>2.0775000000000001</v>
      </c>
      <c r="J541">
        <v>2.57</v>
      </c>
      <c r="K541">
        <v>114.04600000000001</v>
      </c>
      <c r="L541">
        <v>114.5385</v>
      </c>
      <c r="M541">
        <v>1.9050000000000011</v>
      </c>
      <c r="N541">
        <v>60.3155</v>
      </c>
      <c r="O541">
        <v>67.935500000000005</v>
      </c>
      <c r="P541" t="s">
        <v>113</v>
      </c>
    </row>
    <row r="542" spans="1:16">
      <c r="A542" s="19" t="s">
        <v>25</v>
      </c>
      <c r="B542" s="19" t="s">
        <v>55</v>
      </c>
      <c r="C542" s="19" t="s">
        <v>56</v>
      </c>
      <c r="D542" s="20">
        <v>41211</v>
      </c>
      <c r="E542" s="19">
        <v>116.616</v>
      </c>
      <c r="F542" s="19" t="s">
        <v>109</v>
      </c>
      <c r="G542" s="19">
        <v>2.15</v>
      </c>
      <c r="H542" s="19">
        <v>114.46599999999999</v>
      </c>
      <c r="I542">
        <v>2.0775000000000001</v>
      </c>
      <c r="J542">
        <v>2.57</v>
      </c>
      <c r="K542">
        <v>114.04600000000001</v>
      </c>
      <c r="L542">
        <v>114.5385</v>
      </c>
      <c r="M542">
        <v>1.9050000000000011</v>
      </c>
      <c r="N542">
        <v>60.3155</v>
      </c>
      <c r="O542">
        <v>67.935500000000005</v>
      </c>
      <c r="P542" t="s">
        <v>113</v>
      </c>
    </row>
    <row r="543" spans="1:16">
      <c r="A543" s="19" t="s">
        <v>25</v>
      </c>
      <c r="B543" s="19" t="s">
        <v>55</v>
      </c>
      <c r="C543" s="19" t="s">
        <v>56</v>
      </c>
      <c r="D543" s="20">
        <v>41239</v>
      </c>
      <c r="E543" s="19">
        <v>116.616</v>
      </c>
      <c r="F543" s="19" t="s">
        <v>109</v>
      </c>
      <c r="G543" s="19">
        <v>2.25</v>
      </c>
      <c r="H543" s="19">
        <v>114.366</v>
      </c>
      <c r="I543">
        <v>2.0775000000000001</v>
      </c>
      <c r="J543">
        <v>2.57</v>
      </c>
      <c r="K543">
        <v>114.04600000000001</v>
      </c>
      <c r="L543">
        <v>114.5385</v>
      </c>
      <c r="M543">
        <v>1.9050000000000011</v>
      </c>
      <c r="N543">
        <v>60.3155</v>
      </c>
      <c r="O543">
        <v>67.935500000000005</v>
      </c>
      <c r="P543" t="s">
        <v>113</v>
      </c>
    </row>
    <row r="544" spans="1:16">
      <c r="A544" s="19" t="s">
        <v>25</v>
      </c>
      <c r="B544" s="19" t="s">
        <v>55</v>
      </c>
      <c r="C544" s="19" t="s">
        <v>56</v>
      </c>
      <c r="D544" s="20">
        <v>41262</v>
      </c>
      <c r="E544" s="19">
        <v>116.616</v>
      </c>
      <c r="F544" s="19" t="s">
        <v>109</v>
      </c>
      <c r="G544" s="19">
        <v>2.2000000000000002</v>
      </c>
      <c r="H544" s="19">
        <v>114.416</v>
      </c>
      <c r="I544">
        <v>2.0775000000000001</v>
      </c>
      <c r="J544">
        <v>2.57</v>
      </c>
      <c r="K544">
        <v>114.04600000000001</v>
      </c>
      <c r="L544">
        <v>114.5385</v>
      </c>
      <c r="M544">
        <v>1.9050000000000011</v>
      </c>
      <c r="N544">
        <v>60.3155</v>
      </c>
      <c r="O544">
        <v>67.935500000000005</v>
      </c>
      <c r="P544" t="s">
        <v>113</v>
      </c>
    </row>
    <row r="545" spans="1:16">
      <c r="A545" s="19" t="s">
        <v>25</v>
      </c>
      <c r="B545" s="19" t="s">
        <v>55</v>
      </c>
      <c r="C545" s="19" t="s">
        <v>56</v>
      </c>
      <c r="D545" s="20">
        <v>41288</v>
      </c>
      <c r="E545" s="19">
        <v>116.616</v>
      </c>
      <c r="F545" s="19" t="s">
        <v>109</v>
      </c>
      <c r="G545" s="19">
        <v>2.2000000000000002</v>
      </c>
      <c r="H545" s="19">
        <v>114.416</v>
      </c>
      <c r="I545">
        <v>2.0775000000000001</v>
      </c>
      <c r="J545">
        <v>2.57</v>
      </c>
      <c r="K545">
        <v>114.04600000000001</v>
      </c>
      <c r="L545">
        <v>114.5385</v>
      </c>
      <c r="M545">
        <v>1.9050000000000011</v>
      </c>
      <c r="N545">
        <v>60.3155</v>
      </c>
      <c r="O545">
        <v>67.935500000000005</v>
      </c>
      <c r="P545" t="s">
        <v>113</v>
      </c>
    </row>
    <row r="546" spans="1:16">
      <c r="A546" s="19" t="s">
        <v>25</v>
      </c>
      <c r="B546" s="19" t="s">
        <v>55</v>
      </c>
      <c r="C546" s="19" t="s">
        <v>56</v>
      </c>
      <c r="D546" s="20">
        <v>41309</v>
      </c>
      <c r="E546" s="19">
        <v>116.616</v>
      </c>
      <c r="F546" s="19" t="s">
        <v>109</v>
      </c>
      <c r="G546" s="19">
        <v>2</v>
      </c>
      <c r="H546" s="19">
        <v>114.616</v>
      </c>
      <c r="I546">
        <v>2.0775000000000001</v>
      </c>
      <c r="J546">
        <v>2.57</v>
      </c>
      <c r="K546">
        <v>114.04600000000001</v>
      </c>
      <c r="L546">
        <v>114.5385</v>
      </c>
      <c r="M546">
        <v>1.9050000000000011</v>
      </c>
      <c r="N546">
        <v>60.3155</v>
      </c>
      <c r="O546">
        <v>67.935500000000005</v>
      </c>
      <c r="P546" t="s">
        <v>113</v>
      </c>
    </row>
    <row r="547" spans="1:16">
      <c r="A547" s="19" t="s">
        <v>25</v>
      </c>
      <c r="B547" s="19" t="s">
        <v>55</v>
      </c>
      <c r="C547" s="19" t="s">
        <v>56</v>
      </c>
      <c r="D547" s="20">
        <v>41346</v>
      </c>
      <c r="E547" s="19">
        <v>116.616</v>
      </c>
      <c r="F547" s="19" t="s">
        <v>109</v>
      </c>
      <c r="G547" s="19">
        <v>1.73</v>
      </c>
      <c r="H547" s="19">
        <v>114.886</v>
      </c>
      <c r="I547">
        <v>2.0775000000000001</v>
      </c>
      <c r="J547">
        <v>2.57</v>
      </c>
      <c r="K547">
        <v>114.04600000000001</v>
      </c>
      <c r="L547">
        <v>114.5385</v>
      </c>
      <c r="M547">
        <v>1.9050000000000011</v>
      </c>
      <c r="N547">
        <v>60.3155</v>
      </c>
      <c r="O547">
        <v>67.935500000000005</v>
      </c>
      <c r="P547" t="s">
        <v>113</v>
      </c>
    </row>
    <row r="548" spans="1:16">
      <c r="A548" s="19" t="s">
        <v>25</v>
      </c>
      <c r="B548" s="19" t="s">
        <v>55</v>
      </c>
      <c r="C548" s="19" t="s">
        <v>56</v>
      </c>
      <c r="D548" s="20">
        <v>41388</v>
      </c>
      <c r="E548" s="19">
        <v>116.616</v>
      </c>
      <c r="F548" s="19" t="s">
        <v>109</v>
      </c>
      <c r="G548" s="19">
        <v>1.7</v>
      </c>
      <c r="H548" s="19">
        <v>114.916</v>
      </c>
      <c r="I548">
        <v>2.0775000000000001</v>
      </c>
      <c r="J548">
        <v>2.57</v>
      </c>
      <c r="K548">
        <v>114.04600000000001</v>
      </c>
      <c r="L548">
        <v>114.5385</v>
      </c>
      <c r="M548">
        <v>1.9050000000000011</v>
      </c>
      <c r="N548">
        <v>60.3155</v>
      </c>
      <c r="O548">
        <v>67.935500000000005</v>
      </c>
      <c r="P548" t="s">
        <v>113</v>
      </c>
    </row>
    <row r="549" spans="1:16">
      <c r="A549" s="19" t="s">
        <v>25</v>
      </c>
      <c r="B549" s="19" t="s">
        <v>55</v>
      </c>
      <c r="C549" s="19" t="s">
        <v>56</v>
      </c>
      <c r="D549" s="20">
        <v>41403</v>
      </c>
      <c r="E549" s="19">
        <v>116.616</v>
      </c>
      <c r="F549" s="19" t="s">
        <v>109</v>
      </c>
      <c r="G549" s="19">
        <v>1.8</v>
      </c>
      <c r="H549" s="19">
        <v>114.816</v>
      </c>
      <c r="I549">
        <v>2.0775000000000001</v>
      </c>
      <c r="J549">
        <v>2.57</v>
      </c>
      <c r="K549">
        <v>114.04600000000001</v>
      </c>
      <c r="L549">
        <v>114.5385</v>
      </c>
      <c r="M549">
        <v>1.9050000000000011</v>
      </c>
      <c r="N549">
        <v>60.3155</v>
      </c>
      <c r="O549">
        <v>67.935500000000005</v>
      </c>
      <c r="P549" t="s">
        <v>113</v>
      </c>
    </row>
    <row r="550" spans="1:16">
      <c r="A550" s="19" t="s">
        <v>25</v>
      </c>
      <c r="B550" s="19" t="s">
        <v>55</v>
      </c>
      <c r="C550" s="19" t="s">
        <v>56</v>
      </c>
      <c r="D550" s="20">
        <v>41435</v>
      </c>
      <c r="E550" s="19">
        <v>116.616</v>
      </c>
      <c r="F550" s="19" t="s">
        <v>109</v>
      </c>
      <c r="G550" s="19">
        <v>1.86</v>
      </c>
      <c r="H550" s="19">
        <v>114.756</v>
      </c>
      <c r="I550">
        <v>2.0775000000000001</v>
      </c>
      <c r="J550">
        <v>2.57</v>
      </c>
      <c r="K550">
        <v>114.04600000000001</v>
      </c>
      <c r="L550">
        <v>114.5385</v>
      </c>
      <c r="M550">
        <v>1.9050000000000011</v>
      </c>
      <c r="N550">
        <v>60.3155</v>
      </c>
      <c r="O550">
        <v>67.935500000000005</v>
      </c>
      <c r="P550" t="s">
        <v>113</v>
      </c>
    </row>
    <row r="551" spans="1:16">
      <c r="A551" s="19" t="s">
        <v>25</v>
      </c>
      <c r="B551" s="19" t="s">
        <v>55</v>
      </c>
      <c r="C551" s="19" t="s">
        <v>56</v>
      </c>
      <c r="D551" s="20">
        <v>41470</v>
      </c>
      <c r="E551" s="19">
        <v>116.616</v>
      </c>
      <c r="F551" s="19" t="s">
        <v>109</v>
      </c>
      <c r="G551" s="19">
        <v>2.2000000000000002</v>
      </c>
      <c r="H551" s="19">
        <v>114.416</v>
      </c>
      <c r="I551">
        <v>2.0775000000000001</v>
      </c>
      <c r="J551">
        <v>2.57</v>
      </c>
      <c r="K551">
        <v>114.04600000000001</v>
      </c>
      <c r="L551">
        <v>114.5385</v>
      </c>
      <c r="M551">
        <v>1.9050000000000011</v>
      </c>
      <c r="N551">
        <v>60.3155</v>
      </c>
      <c r="O551">
        <v>67.935500000000005</v>
      </c>
      <c r="P551" t="s">
        <v>113</v>
      </c>
    </row>
    <row r="552" spans="1:16">
      <c r="A552" s="19" t="s">
        <v>25</v>
      </c>
      <c r="B552" s="19" t="s">
        <v>55</v>
      </c>
      <c r="C552" s="19" t="s">
        <v>56</v>
      </c>
      <c r="D552" s="20">
        <v>41506</v>
      </c>
      <c r="E552" s="19">
        <v>116.616</v>
      </c>
      <c r="F552" s="19" t="s">
        <v>109</v>
      </c>
      <c r="G552" s="19">
        <v>2.21</v>
      </c>
      <c r="H552" s="19">
        <v>114.40600000000001</v>
      </c>
      <c r="I552">
        <v>2.0775000000000001</v>
      </c>
      <c r="J552">
        <v>2.57</v>
      </c>
      <c r="K552">
        <v>114.04600000000001</v>
      </c>
      <c r="L552">
        <v>114.5385</v>
      </c>
      <c r="M552">
        <v>1.9050000000000011</v>
      </c>
      <c r="N552">
        <v>60.3155</v>
      </c>
      <c r="O552">
        <v>67.935500000000005</v>
      </c>
      <c r="P552" t="s">
        <v>113</v>
      </c>
    </row>
    <row r="553" spans="1:16">
      <c r="A553" s="19" t="s">
        <v>25</v>
      </c>
      <c r="B553" s="19" t="s">
        <v>55</v>
      </c>
      <c r="C553" s="19" t="s">
        <v>56</v>
      </c>
      <c r="D553" s="20">
        <v>41535</v>
      </c>
      <c r="E553" s="19">
        <v>116.616</v>
      </c>
      <c r="F553" s="19" t="s">
        <v>109</v>
      </c>
      <c r="G553" s="19">
        <v>2.2200000000000002</v>
      </c>
      <c r="H553" s="19">
        <v>114.396</v>
      </c>
      <c r="I553">
        <v>2.0775000000000001</v>
      </c>
      <c r="J553">
        <v>2.57</v>
      </c>
      <c r="K553">
        <v>114.04600000000001</v>
      </c>
      <c r="L553">
        <v>114.5385</v>
      </c>
      <c r="M553">
        <v>1.9050000000000011</v>
      </c>
      <c r="N553">
        <v>60.3155</v>
      </c>
      <c r="O553">
        <v>67.935500000000005</v>
      </c>
      <c r="P553" t="s">
        <v>113</v>
      </c>
    </row>
    <row r="554" spans="1:16">
      <c r="A554" s="19" t="s">
        <v>25</v>
      </c>
      <c r="B554" s="19" t="s">
        <v>55</v>
      </c>
      <c r="C554" s="19" t="s">
        <v>56</v>
      </c>
      <c r="D554" s="20">
        <v>41564</v>
      </c>
      <c r="E554" s="19">
        <v>116.616</v>
      </c>
      <c r="F554" s="19" t="s">
        <v>109</v>
      </c>
      <c r="G554" s="19">
        <v>2.2000000000000002</v>
      </c>
      <c r="H554" s="19">
        <v>114.416</v>
      </c>
      <c r="I554">
        <v>2.0775000000000001</v>
      </c>
      <c r="J554">
        <v>2.57</v>
      </c>
      <c r="K554">
        <v>114.04600000000001</v>
      </c>
      <c r="L554">
        <v>114.5385</v>
      </c>
      <c r="M554">
        <v>1.9050000000000011</v>
      </c>
      <c r="N554">
        <v>60.3155</v>
      </c>
      <c r="O554">
        <v>67.935500000000005</v>
      </c>
      <c r="P554" t="s">
        <v>113</v>
      </c>
    </row>
    <row r="555" spans="1:16">
      <c r="A555" s="19" t="s">
        <v>25</v>
      </c>
      <c r="B555" s="19" t="s">
        <v>55</v>
      </c>
      <c r="C555" s="19" t="s">
        <v>56</v>
      </c>
      <c r="D555" s="20">
        <v>41589</v>
      </c>
      <c r="E555" s="19">
        <v>116.616</v>
      </c>
      <c r="F555" s="19" t="s">
        <v>109</v>
      </c>
      <c r="G555" s="19">
        <v>2.15</v>
      </c>
      <c r="H555" s="19">
        <v>114.46599999999999</v>
      </c>
      <c r="I555">
        <v>2.0775000000000001</v>
      </c>
      <c r="J555">
        <v>2.57</v>
      </c>
      <c r="K555">
        <v>114.04600000000001</v>
      </c>
      <c r="L555">
        <v>114.5385</v>
      </c>
      <c r="M555">
        <v>1.9050000000000011</v>
      </c>
      <c r="N555">
        <v>60.3155</v>
      </c>
      <c r="O555">
        <v>67.935500000000005</v>
      </c>
      <c r="P555" t="s">
        <v>113</v>
      </c>
    </row>
    <row r="556" spans="1:16">
      <c r="A556" s="19" t="s">
        <v>25</v>
      </c>
      <c r="B556" s="19" t="s">
        <v>55</v>
      </c>
      <c r="C556" s="19" t="s">
        <v>56</v>
      </c>
      <c r="D556" s="20">
        <v>41610</v>
      </c>
      <c r="E556" s="19">
        <v>116.616</v>
      </c>
      <c r="F556" s="19" t="s">
        <v>109</v>
      </c>
      <c r="G556" s="19">
        <v>2.12</v>
      </c>
      <c r="H556" s="19">
        <v>114.496</v>
      </c>
      <c r="I556">
        <v>2.0775000000000001</v>
      </c>
      <c r="J556">
        <v>2.57</v>
      </c>
      <c r="K556">
        <v>114.04600000000001</v>
      </c>
      <c r="L556">
        <v>114.5385</v>
      </c>
      <c r="M556">
        <v>1.9050000000000011</v>
      </c>
      <c r="N556">
        <v>60.3155</v>
      </c>
      <c r="O556">
        <v>67.935500000000005</v>
      </c>
      <c r="P556" t="s">
        <v>113</v>
      </c>
    </row>
    <row r="557" spans="1:16">
      <c r="A557" s="19" t="s">
        <v>25</v>
      </c>
      <c r="B557" s="19" t="s">
        <v>55</v>
      </c>
      <c r="C557" s="19" t="s">
        <v>56</v>
      </c>
      <c r="D557" s="20">
        <v>41654</v>
      </c>
      <c r="E557" s="19">
        <v>116.616</v>
      </c>
      <c r="F557" s="19" t="s">
        <v>109</v>
      </c>
      <c r="G557" s="19">
        <v>1.7</v>
      </c>
      <c r="H557" s="19">
        <v>114.916</v>
      </c>
      <c r="I557">
        <v>2.0775000000000001</v>
      </c>
      <c r="J557">
        <v>2.57</v>
      </c>
      <c r="K557">
        <v>114.04600000000001</v>
      </c>
      <c r="L557">
        <v>114.5385</v>
      </c>
      <c r="M557">
        <v>1.9050000000000011</v>
      </c>
      <c r="N557">
        <v>60.3155</v>
      </c>
      <c r="O557">
        <v>67.935500000000005</v>
      </c>
      <c r="P557" t="s">
        <v>113</v>
      </c>
    </row>
    <row r="558" spans="1:16">
      <c r="A558" s="19" t="s">
        <v>25</v>
      </c>
      <c r="B558" s="19" t="s">
        <v>55</v>
      </c>
      <c r="C558" s="19" t="s">
        <v>56</v>
      </c>
      <c r="D558" s="20">
        <v>41674</v>
      </c>
      <c r="E558" s="19">
        <v>116.616</v>
      </c>
      <c r="F558" s="19" t="s">
        <v>109</v>
      </c>
      <c r="G558" s="19">
        <v>1.43</v>
      </c>
      <c r="H558" s="19">
        <v>115.18600000000001</v>
      </c>
      <c r="I558">
        <v>2.0775000000000001</v>
      </c>
      <c r="J558">
        <v>2.57</v>
      </c>
      <c r="K558">
        <v>114.04600000000001</v>
      </c>
      <c r="L558">
        <v>114.5385</v>
      </c>
      <c r="M558">
        <v>1.9050000000000011</v>
      </c>
      <c r="N558">
        <v>60.3155</v>
      </c>
      <c r="O558">
        <v>67.935500000000005</v>
      </c>
      <c r="P558" t="s">
        <v>113</v>
      </c>
    </row>
    <row r="559" spans="1:16">
      <c r="A559" s="19" t="s">
        <v>25</v>
      </c>
      <c r="B559" s="19" t="s">
        <v>55</v>
      </c>
      <c r="C559" s="19" t="s">
        <v>56</v>
      </c>
      <c r="D559" s="20">
        <v>41730</v>
      </c>
      <c r="E559" s="19">
        <v>116.616</v>
      </c>
      <c r="F559" s="19" t="s">
        <v>109</v>
      </c>
      <c r="G559" s="19">
        <v>1.87</v>
      </c>
      <c r="H559" s="19">
        <v>114.746</v>
      </c>
      <c r="I559">
        <v>2.0775000000000001</v>
      </c>
      <c r="J559">
        <v>2.57</v>
      </c>
      <c r="K559">
        <v>114.04600000000001</v>
      </c>
      <c r="L559">
        <v>114.5385</v>
      </c>
      <c r="M559">
        <v>1.9050000000000011</v>
      </c>
      <c r="N559">
        <v>60.3155</v>
      </c>
      <c r="O559">
        <v>67.935500000000005</v>
      </c>
      <c r="P559" t="s">
        <v>113</v>
      </c>
    </row>
    <row r="560" spans="1:16">
      <c r="A560" s="19" t="s">
        <v>25</v>
      </c>
      <c r="B560" s="19" t="s">
        <v>55</v>
      </c>
      <c r="C560" s="19" t="s">
        <v>56</v>
      </c>
      <c r="D560" s="20">
        <v>41760</v>
      </c>
      <c r="E560" s="19">
        <v>116.616</v>
      </c>
      <c r="F560" s="19" t="s">
        <v>109</v>
      </c>
      <c r="G560" s="19">
        <v>1.87</v>
      </c>
      <c r="H560" s="19">
        <v>114.746</v>
      </c>
      <c r="I560">
        <v>2.0775000000000001</v>
      </c>
      <c r="J560">
        <v>2.57</v>
      </c>
      <c r="K560">
        <v>114.04600000000001</v>
      </c>
      <c r="L560">
        <v>114.5385</v>
      </c>
      <c r="M560">
        <v>1.9050000000000011</v>
      </c>
      <c r="N560">
        <v>60.3155</v>
      </c>
      <c r="O560">
        <v>67.935500000000005</v>
      </c>
      <c r="P560" t="s">
        <v>113</v>
      </c>
    </row>
    <row r="561" spans="1:16">
      <c r="A561" s="19" t="s">
        <v>25</v>
      </c>
      <c r="B561" s="19" t="s">
        <v>55</v>
      </c>
      <c r="C561" s="19" t="s">
        <v>56</v>
      </c>
      <c r="D561" s="20">
        <v>41801</v>
      </c>
      <c r="E561" s="19">
        <v>116.616</v>
      </c>
      <c r="F561" s="19" t="s">
        <v>109</v>
      </c>
      <c r="G561" s="19">
        <v>2.0499999999999998</v>
      </c>
      <c r="H561" s="19">
        <v>114.566</v>
      </c>
      <c r="I561">
        <v>2.0775000000000001</v>
      </c>
      <c r="J561">
        <v>2.57</v>
      </c>
      <c r="K561">
        <v>114.04600000000001</v>
      </c>
      <c r="L561">
        <v>114.5385</v>
      </c>
      <c r="M561">
        <v>1.9050000000000011</v>
      </c>
      <c r="N561">
        <v>60.3155</v>
      </c>
      <c r="O561">
        <v>67.935500000000005</v>
      </c>
      <c r="P561" t="s">
        <v>113</v>
      </c>
    </row>
    <row r="562" spans="1:16">
      <c r="A562" s="19" t="s">
        <v>25</v>
      </c>
      <c r="B562" s="19" t="s">
        <v>55</v>
      </c>
      <c r="C562" s="19" t="s">
        <v>56</v>
      </c>
      <c r="D562" s="20">
        <v>41828</v>
      </c>
      <c r="E562" s="19">
        <v>116.616</v>
      </c>
      <c r="F562" s="19" t="s">
        <v>109</v>
      </c>
      <c r="G562" s="19">
        <v>2.0699999999999998</v>
      </c>
      <c r="H562" s="19">
        <v>114.54600000000001</v>
      </c>
      <c r="I562">
        <v>2.0775000000000001</v>
      </c>
      <c r="J562">
        <v>2.57</v>
      </c>
      <c r="K562">
        <v>114.04600000000001</v>
      </c>
      <c r="L562">
        <v>114.5385</v>
      </c>
      <c r="M562">
        <v>1.9050000000000011</v>
      </c>
      <c r="N562">
        <v>60.3155</v>
      </c>
      <c r="O562">
        <v>67.935500000000005</v>
      </c>
      <c r="P562" t="s">
        <v>113</v>
      </c>
    </row>
    <row r="563" spans="1:16">
      <c r="A563" s="19" t="s">
        <v>25</v>
      </c>
      <c r="B563" s="19" t="s">
        <v>55</v>
      </c>
      <c r="C563" s="19" t="s">
        <v>56</v>
      </c>
      <c r="D563" s="20">
        <v>41855</v>
      </c>
      <c r="E563" s="19">
        <v>116.616</v>
      </c>
      <c r="F563" s="19" t="s">
        <v>109</v>
      </c>
      <c r="G563" s="19">
        <v>2.1</v>
      </c>
      <c r="H563" s="19">
        <v>114.51600000000001</v>
      </c>
      <c r="I563">
        <v>2.0775000000000001</v>
      </c>
      <c r="J563">
        <v>2.57</v>
      </c>
      <c r="K563">
        <v>114.04600000000001</v>
      </c>
      <c r="L563">
        <v>114.5385</v>
      </c>
      <c r="M563">
        <v>1.9050000000000011</v>
      </c>
      <c r="N563">
        <v>60.3155</v>
      </c>
      <c r="O563">
        <v>67.935500000000005</v>
      </c>
      <c r="P563" t="s">
        <v>113</v>
      </c>
    </row>
    <row r="564" spans="1:16">
      <c r="A564" s="19" t="s">
        <v>25</v>
      </c>
      <c r="B564" s="19" t="s">
        <v>55</v>
      </c>
      <c r="C564" s="19" t="s">
        <v>56</v>
      </c>
      <c r="D564" s="20">
        <v>41890</v>
      </c>
      <c r="E564" s="19">
        <v>116.616</v>
      </c>
      <c r="F564" s="19" t="s">
        <v>109</v>
      </c>
      <c r="G564" s="19">
        <v>2.1800000000000002</v>
      </c>
      <c r="H564" s="19">
        <v>114.43600000000001</v>
      </c>
      <c r="I564">
        <v>2.0775000000000001</v>
      </c>
      <c r="J564">
        <v>2.57</v>
      </c>
      <c r="K564">
        <v>114.04600000000001</v>
      </c>
      <c r="L564">
        <v>114.5385</v>
      </c>
      <c r="M564">
        <v>1.9050000000000011</v>
      </c>
      <c r="N564">
        <v>60.3155</v>
      </c>
      <c r="O564">
        <v>67.935500000000005</v>
      </c>
      <c r="P564" t="s">
        <v>113</v>
      </c>
    </row>
    <row r="565" spans="1:16">
      <c r="A565" s="19" t="s">
        <v>25</v>
      </c>
      <c r="B565" s="19" t="s">
        <v>55</v>
      </c>
      <c r="C565" s="19" t="s">
        <v>56</v>
      </c>
      <c r="D565" s="20">
        <v>41918</v>
      </c>
      <c r="E565" s="19">
        <v>116.616</v>
      </c>
      <c r="F565" s="19" t="s">
        <v>109</v>
      </c>
      <c r="G565" s="19">
        <v>2.2000000000000002</v>
      </c>
      <c r="H565" s="19">
        <v>114.416</v>
      </c>
      <c r="I565">
        <v>2.0775000000000001</v>
      </c>
      <c r="J565">
        <v>2.57</v>
      </c>
      <c r="K565">
        <v>114.04600000000001</v>
      </c>
      <c r="L565">
        <v>114.5385</v>
      </c>
      <c r="M565">
        <v>1.9050000000000011</v>
      </c>
      <c r="N565">
        <v>60.3155</v>
      </c>
      <c r="O565">
        <v>67.935500000000005</v>
      </c>
      <c r="P565" t="s">
        <v>113</v>
      </c>
    </row>
    <row r="566" spans="1:16">
      <c r="A566" s="19" t="s">
        <v>25</v>
      </c>
      <c r="B566" s="19" t="s">
        <v>55</v>
      </c>
      <c r="C566" s="19" t="s">
        <v>56</v>
      </c>
      <c r="D566" s="20">
        <v>41963</v>
      </c>
      <c r="E566" s="19">
        <v>116.616</v>
      </c>
      <c r="F566" s="19" t="s">
        <v>109</v>
      </c>
      <c r="G566" s="19">
        <v>1.6</v>
      </c>
      <c r="H566" s="19">
        <v>115.01600000000001</v>
      </c>
      <c r="I566">
        <v>2.0775000000000001</v>
      </c>
      <c r="J566">
        <v>2.57</v>
      </c>
      <c r="K566">
        <v>114.04600000000001</v>
      </c>
      <c r="L566">
        <v>114.5385</v>
      </c>
      <c r="M566">
        <v>1.9050000000000011</v>
      </c>
      <c r="N566">
        <v>60.3155</v>
      </c>
      <c r="O566">
        <v>67.935500000000005</v>
      </c>
      <c r="P566" t="s">
        <v>113</v>
      </c>
    </row>
    <row r="567" spans="1:16">
      <c r="A567" s="19" t="s">
        <v>25</v>
      </c>
      <c r="B567" s="19" t="s">
        <v>55</v>
      </c>
      <c r="C567" s="19" t="s">
        <v>56</v>
      </c>
      <c r="D567" s="20">
        <v>41984</v>
      </c>
      <c r="E567" s="19">
        <v>116.616</v>
      </c>
      <c r="F567" s="19" t="s">
        <v>109</v>
      </c>
      <c r="G567" s="19">
        <v>1.6</v>
      </c>
      <c r="H567" s="19">
        <v>115.01600000000001</v>
      </c>
      <c r="I567">
        <v>2.0775000000000001</v>
      </c>
      <c r="J567">
        <v>2.57</v>
      </c>
      <c r="K567">
        <v>114.04600000000001</v>
      </c>
      <c r="L567">
        <v>114.5385</v>
      </c>
      <c r="M567">
        <v>1.9050000000000011</v>
      </c>
      <c r="N567">
        <v>60.3155</v>
      </c>
      <c r="O567">
        <v>67.935500000000005</v>
      </c>
      <c r="P567" t="s">
        <v>113</v>
      </c>
    </row>
    <row r="568" spans="1:16">
      <c r="A568" s="19" t="s">
        <v>25</v>
      </c>
      <c r="B568" s="19" t="s">
        <v>55</v>
      </c>
      <c r="C568" s="19" t="s">
        <v>56</v>
      </c>
      <c r="D568" s="20">
        <v>42031</v>
      </c>
      <c r="E568" s="19">
        <v>116.616</v>
      </c>
      <c r="F568" s="19" t="s">
        <v>109</v>
      </c>
      <c r="G568" s="19">
        <v>1.8</v>
      </c>
      <c r="H568" s="19">
        <v>114.816</v>
      </c>
      <c r="I568">
        <v>2.0775000000000001</v>
      </c>
      <c r="J568">
        <v>2.57</v>
      </c>
      <c r="K568">
        <v>114.04600000000001</v>
      </c>
      <c r="L568">
        <v>114.5385</v>
      </c>
      <c r="M568">
        <v>1.9050000000000011</v>
      </c>
      <c r="N568">
        <v>60.3155</v>
      </c>
      <c r="O568">
        <v>67.935500000000005</v>
      </c>
      <c r="P568" t="s">
        <v>113</v>
      </c>
    </row>
    <row r="569" spans="1:16">
      <c r="A569" s="19" t="s">
        <v>25</v>
      </c>
      <c r="B569" s="19" t="s">
        <v>55</v>
      </c>
      <c r="C569" s="19" t="s">
        <v>56</v>
      </c>
      <c r="D569" s="20">
        <v>42055</v>
      </c>
      <c r="E569" s="19">
        <v>116.616</v>
      </c>
      <c r="F569" s="19" t="s">
        <v>109</v>
      </c>
      <c r="G569" s="19">
        <v>1.81</v>
      </c>
      <c r="H569" s="19">
        <v>114.806</v>
      </c>
      <c r="I569">
        <v>2.0775000000000001</v>
      </c>
      <c r="J569">
        <v>2.57</v>
      </c>
      <c r="K569">
        <v>114.04600000000001</v>
      </c>
      <c r="L569">
        <v>114.5385</v>
      </c>
      <c r="M569">
        <v>1.9050000000000011</v>
      </c>
      <c r="N569">
        <v>60.3155</v>
      </c>
      <c r="O569">
        <v>67.935500000000005</v>
      </c>
      <c r="P569" t="s">
        <v>113</v>
      </c>
    </row>
    <row r="570" spans="1:16">
      <c r="A570" s="19" t="s">
        <v>25</v>
      </c>
      <c r="B570" s="19" t="s">
        <v>55</v>
      </c>
      <c r="C570" s="19" t="s">
        <v>56</v>
      </c>
      <c r="D570" s="20">
        <v>42086</v>
      </c>
      <c r="E570" s="19">
        <v>116.616</v>
      </c>
      <c r="F570" s="19" t="s">
        <v>109</v>
      </c>
      <c r="G570" s="19">
        <v>1.9</v>
      </c>
      <c r="H570" s="19">
        <v>114.71599999999999</v>
      </c>
      <c r="I570">
        <v>2.0775000000000001</v>
      </c>
      <c r="J570">
        <v>2.57</v>
      </c>
      <c r="K570">
        <v>114.04600000000001</v>
      </c>
      <c r="L570">
        <v>114.5385</v>
      </c>
      <c r="M570">
        <v>1.9050000000000011</v>
      </c>
      <c r="N570">
        <v>60.3155</v>
      </c>
      <c r="O570">
        <v>67.935500000000005</v>
      </c>
      <c r="P570" t="s">
        <v>113</v>
      </c>
    </row>
    <row r="571" spans="1:16">
      <c r="A571" s="19" t="s">
        <v>25</v>
      </c>
      <c r="B571" s="19" t="s">
        <v>55</v>
      </c>
      <c r="C571" s="19" t="s">
        <v>56</v>
      </c>
      <c r="D571" s="20">
        <v>42116</v>
      </c>
      <c r="E571" s="19">
        <v>116.616</v>
      </c>
      <c r="F571" s="19" t="s">
        <v>109</v>
      </c>
      <c r="G571" s="19">
        <v>2</v>
      </c>
      <c r="H571" s="19">
        <v>114.616</v>
      </c>
      <c r="I571">
        <v>2.0775000000000001</v>
      </c>
      <c r="J571">
        <v>2.57</v>
      </c>
      <c r="K571">
        <v>114.04600000000001</v>
      </c>
      <c r="L571">
        <v>114.5385</v>
      </c>
      <c r="M571">
        <v>1.9050000000000011</v>
      </c>
      <c r="N571">
        <v>60.3155</v>
      </c>
      <c r="O571">
        <v>67.935500000000005</v>
      </c>
      <c r="P571" t="s">
        <v>113</v>
      </c>
    </row>
    <row r="572" spans="1:16">
      <c r="A572" s="19" t="s">
        <v>25</v>
      </c>
      <c r="B572" s="19" t="s">
        <v>55</v>
      </c>
      <c r="C572" s="19" t="s">
        <v>56</v>
      </c>
      <c r="D572" s="20">
        <v>42152</v>
      </c>
      <c r="E572" s="19">
        <v>116.616</v>
      </c>
      <c r="F572" s="19" t="s">
        <v>109</v>
      </c>
      <c r="G572" s="19">
        <v>2.06</v>
      </c>
      <c r="H572" s="19">
        <v>114.556</v>
      </c>
      <c r="I572">
        <v>2.0775000000000001</v>
      </c>
      <c r="J572">
        <v>2.57</v>
      </c>
      <c r="K572">
        <v>114.04600000000001</v>
      </c>
      <c r="L572">
        <v>114.5385</v>
      </c>
      <c r="M572">
        <v>1.9050000000000011</v>
      </c>
      <c r="N572">
        <v>60.3155</v>
      </c>
      <c r="O572">
        <v>67.935500000000005</v>
      </c>
      <c r="P572" t="s">
        <v>113</v>
      </c>
    </row>
    <row r="573" spans="1:16">
      <c r="A573" s="19" t="s">
        <v>25</v>
      </c>
      <c r="B573" s="19" t="s">
        <v>55</v>
      </c>
      <c r="C573" s="19" t="s">
        <v>56</v>
      </c>
      <c r="D573" s="20">
        <v>42184</v>
      </c>
      <c r="E573" s="19">
        <v>116.616</v>
      </c>
      <c r="F573" s="19" t="s">
        <v>109</v>
      </c>
      <c r="G573" s="19">
        <v>2.13</v>
      </c>
      <c r="H573" s="19">
        <v>114.486</v>
      </c>
      <c r="I573">
        <v>2.0775000000000001</v>
      </c>
      <c r="J573">
        <v>2.57</v>
      </c>
      <c r="K573">
        <v>114.04600000000001</v>
      </c>
      <c r="L573">
        <v>114.5385</v>
      </c>
      <c r="M573">
        <v>1.9050000000000011</v>
      </c>
      <c r="N573">
        <v>60.3155</v>
      </c>
      <c r="O573">
        <v>67.935500000000005</v>
      </c>
      <c r="P573" t="s">
        <v>113</v>
      </c>
    </row>
    <row r="574" spans="1:16">
      <c r="A574" s="19" t="s">
        <v>25</v>
      </c>
      <c r="B574" s="19" t="s">
        <v>55</v>
      </c>
      <c r="C574" s="19" t="s">
        <v>56</v>
      </c>
      <c r="D574" s="20">
        <v>42205</v>
      </c>
      <c r="E574" s="19">
        <v>116.616</v>
      </c>
      <c r="F574" s="19" t="s">
        <v>109</v>
      </c>
      <c r="G574" s="19">
        <v>2.23</v>
      </c>
      <c r="H574" s="19">
        <v>114.386</v>
      </c>
      <c r="I574">
        <v>2.0775000000000001</v>
      </c>
      <c r="J574">
        <v>2.57</v>
      </c>
      <c r="K574">
        <v>114.04600000000001</v>
      </c>
      <c r="L574">
        <v>114.5385</v>
      </c>
      <c r="M574">
        <v>1.9050000000000011</v>
      </c>
      <c r="N574">
        <v>60.3155</v>
      </c>
      <c r="O574">
        <v>67.935500000000005</v>
      </c>
      <c r="P574" t="s">
        <v>113</v>
      </c>
    </row>
    <row r="575" spans="1:16">
      <c r="A575" s="19" t="s">
        <v>25</v>
      </c>
      <c r="B575" s="19" t="s">
        <v>55</v>
      </c>
      <c r="C575" s="19" t="s">
        <v>56</v>
      </c>
      <c r="D575" s="20">
        <v>42236</v>
      </c>
      <c r="E575" s="19">
        <v>116.616</v>
      </c>
      <c r="F575" s="19" t="s">
        <v>109</v>
      </c>
      <c r="G575" s="19">
        <v>2.27</v>
      </c>
      <c r="H575" s="19">
        <v>114.346</v>
      </c>
      <c r="I575">
        <v>2.0775000000000001</v>
      </c>
      <c r="J575">
        <v>2.57</v>
      </c>
      <c r="K575">
        <v>114.04600000000001</v>
      </c>
      <c r="L575">
        <v>114.5385</v>
      </c>
      <c r="M575">
        <v>1.9050000000000011</v>
      </c>
      <c r="N575">
        <v>60.3155</v>
      </c>
      <c r="O575">
        <v>67.935500000000005</v>
      </c>
      <c r="P575" t="s">
        <v>113</v>
      </c>
    </row>
    <row r="576" spans="1:16">
      <c r="A576" s="19" t="s">
        <v>25</v>
      </c>
      <c r="B576" s="19" t="s">
        <v>55</v>
      </c>
      <c r="C576" s="19" t="s">
        <v>56</v>
      </c>
      <c r="D576" s="20">
        <v>42268</v>
      </c>
      <c r="E576" s="19">
        <v>116.616</v>
      </c>
      <c r="F576" s="19" t="s">
        <v>109</v>
      </c>
      <c r="G576" s="19">
        <v>2.29</v>
      </c>
      <c r="H576" s="19">
        <v>114.32599999999999</v>
      </c>
      <c r="I576">
        <v>2.0775000000000001</v>
      </c>
      <c r="J576">
        <v>2.57</v>
      </c>
      <c r="K576">
        <v>114.04600000000001</v>
      </c>
      <c r="L576">
        <v>114.5385</v>
      </c>
      <c r="M576">
        <v>1.9050000000000011</v>
      </c>
      <c r="N576">
        <v>60.3155</v>
      </c>
      <c r="O576">
        <v>67.935500000000005</v>
      </c>
      <c r="P576" t="s">
        <v>113</v>
      </c>
    </row>
    <row r="577" spans="1:16">
      <c r="A577" s="19" t="s">
        <v>25</v>
      </c>
      <c r="B577" s="19" t="s">
        <v>55</v>
      </c>
      <c r="C577" s="19" t="s">
        <v>56</v>
      </c>
      <c r="D577" s="20">
        <v>42297</v>
      </c>
      <c r="E577" s="19">
        <v>116.616</v>
      </c>
      <c r="F577" s="19" t="s">
        <v>109</v>
      </c>
      <c r="G577" s="19">
        <v>2.2599999999999998</v>
      </c>
      <c r="H577" s="19">
        <v>114.35599999999999</v>
      </c>
      <c r="I577">
        <v>2.0775000000000001</v>
      </c>
      <c r="J577">
        <v>2.57</v>
      </c>
      <c r="K577">
        <v>114.04600000000001</v>
      </c>
      <c r="L577">
        <v>114.5385</v>
      </c>
      <c r="M577">
        <v>1.9050000000000011</v>
      </c>
      <c r="N577">
        <v>60.3155</v>
      </c>
      <c r="O577">
        <v>67.935500000000005</v>
      </c>
      <c r="P577" t="s">
        <v>113</v>
      </c>
    </row>
    <row r="578" spans="1:16">
      <c r="A578" s="19" t="s">
        <v>25</v>
      </c>
      <c r="B578" s="19" t="s">
        <v>55</v>
      </c>
      <c r="C578" s="19" t="s">
        <v>56</v>
      </c>
      <c r="D578" s="20">
        <v>42334</v>
      </c>
      <c r="E578" s="19">
        <v>116.616</v>
      </c>
      <c r="F578" s="19" t="s">
        <v>109</v>
      </c>
      <c r="G578" s="19">
        <v>2.5</v>
      </c>
      <c r="H578" s="19">
        <v>114.116</v>
      </c>
      <c r="I578">
        <v>2.0775000000000001</v>
      </c>
      <c r="J578">
        <v>2.57</v>
      </c>
      <c r="K578">
        <v>114.04600000000001</v>
      </c>
      <c r="L578">
        <v>114.5385</v>
      </c>
      <c r="M578">
        <v>1.9050000000000011</v>
      </c>
      <c r="N578">
        <v>60.3155</v>
      </c>
      <c r="O578">
        <v>67.935500000000005</v>
      </c>
      <c r="P578" t="s">
        <v>113</v>
      </c>
    </row>
    <row r="579" spans="1:16">
      <c r="A579" s="19" t="s">
        <v>25</v>
      </c>
      <c r="B579" s="19" t="s">
        <v>55</v>
      </c>
      <c r="C579" s="19" t="s">
        <v>56</v>
      </c>
      <c r="D579" s="20">
        <v>42352</v>
      </c>
      <c r="E579" s="19">
        <v>116.616</v>
      </c>
      <c r="F579" s="19" t="s">
        <v>109</v>
      </c>
      <c r="G579" s="19">
        <v>2.44</v>
      </c>
      <c r="H579" s="19">
        <v>114.176</v>
      </c>
      <c r="I579">
        <v>2.0775000000000001</v>
      </c>
      <c r="J579">
        <v>2.57</v>
      </c>
      <c r="K579">
        <v>114.04600000000001</v>
      </c>
      <c r="L579">
        <v>114.5385</v>
      </c>
      <c r="M579">
        <v>1.9050000000000011</v>
      </c>
      <c r="N579">
        <v>60.3155</v>
      </c>
      <c r="O579">
        <v>67.935500000000005</v>
      </c>
      <c r="P579" t="s">
        <v>113</v>
      </c>
    </row>
    <row r="580" spans="1:16">
      <c r="A580" s="19" t="s">
        <v>25</v>
      </c>
      <c r="B580" s="19" t="s">
        <v>55</v>
      </c>
      <c r="C580" s="19" t="s">
        <v>56</v>
      </c>
      <c r="D580" s="20">
        <v>42395</v>
      </c>
      <c r="E580" s="19">
        <v>116.616</v>
      </c>
      <c r="F580" s="19" t="s">
        <v>109</v>
      </c>
      <c r="G580" s="19">
        <v>2.38</v>
      </c>
      <c r="H580" s="19">
        <v>114.236</v>
      </c>
      <c r="I580">
        <v>2.0775000000000001</v>
      </c>
      <c r="J580">
        <v>2.57</v>
      </c>
      <c r="K580">
        <v>114.04600000000001</v>
      </c>
      <c r="L580">
        <v>114.5385</v>
      </c>
      <c r="M580">
        <v>1.9050000000000011</v>
      </c>
      <c r="N580">
        <v>60.3155</v>
      </c>
      <c r="O580">
        <v>67.935500000000005</v>
      </c>
      <c r="P580" t="s">
        <v>113</v>
      </c>
    </row>
    <row r="581" spans="1:16">
      <c r="A581" s="19" t="s">
        <v>25</v>
      </c>
      <c r="B581" s="19" t="s">
        <v>55</v>
      </c>
      <c r="C581" s="19" t="s">
        <v>56</v>
      </c>
      <c r="D581" s="20">
        <v>42417</v>
      </c>
      <c r="E581" s="19">
        <v>116.616</v>
      </c>
      <c r="F581" s="19" t="s">
        <v>109</v>
      </c>
      <c r="G581" s="19">
        <v>2.2999999999999998</v>
      </c>
      <c r="H581" s="19">
        <v>114.316</v>
      </c>
      <c r="I581">
        <v>2.0775000000000001</v>
      </c>
      <c r="J581">
        <v>2.57</v>
      </c>
      <c r="K581">
        <v>114.04600000000001</v>
      </c>
      <c r="L581">
        <v>114.5385</v>
      </c>
      <c r="M581">
        <v>1.9050000000000011</v>
      </c>
      <c r="N581">
        <v>60.3155</v>
      </c>
      <c r="O581">
        <v>67.935500000000005</v>
      </c>
      <c r="P581" t="s">
        <v>113</v>
      </c>
    </row>
    <row r="582" spans="1:16">
      <c r="A582" s="19" t="s">
        <v>25</v>
      </c>
      <c r="B582" s="19" t="s">
        <v>55</v>
      </c>
      <c r="C582" s="19" t="s">
        <v>56</v>
      </c>
      <c r="D582" s="20">
        <v>42451</v>
      </c>
      <c r="E582" s="19">
        <v>116.616</v>
      </c>
      <c r="F582" s="19" t="s">
        <v>109</v>
      </c>
      <c r="G582" s="19">
        <v>2.23</v>
      </c>
      <c r="H582" s="19">
        <v>114.386</v>
      </c>
      <c r="I582">
        <v>2.0775000000000001</v>
      </c>
      <c r="J582">
        <v>2.57</v>
      </c>
      <c r="K582">
        <v>114.04600000000001</v>
      </c>
      <c r="L582">
        <v>114.5385</v>
      </c>
      <c r="M582">
        <v>1.9050000000000011</v>
      </c>
      <c r="N582">
        <v>60.3155</v>
      </c>
      <c r="O582">
        <v>67.935500000000005</v>
      </c>
      <c r="P582" t="s">
        <v>113</v>
      </c>
    </row>
    <row r="583" spans="1:16">
      <c r="A583" s="19" t="s">
        <v>25</v>
      </c>
      <c r="B583" s="19" t="s">
        <v>55</v>
      </c>
      <c r="C583" s="19" t="s">
        <v>56</v>
      </c>
      <c r="D583" s="20">
        <v>42475</v>
      </c>
      <c r="E583" s="19">
        <v>116.616</v>
      </c>
      <c r="F583" s="19" t="s">
        <v>109</v>
      </c>
      <c r="G583" s="19">
        <v>2.31</v>
      </c>
      <c r="H583" s="19">
        <v>114.306</v>
      </c>
      <c r="I583">
        <v>2.0775000000000001</v>
      </c>
      <c r="J583">
        <v>2.57</v>
      </c>
      <c r="K583">
        <v>114.04600000000001</v>
      </c>
      <c r="L583">
        <v>114.5385</v>
      </c>
      <c r="M583">
        <v>1.9050000000000011</v>
      </c>
      <c r="N583">
        <v>60.3155</v>
      </c>
      <c r="O583">
        <v>67.935500000000005</v>
      </c>
      <c r="P583" t="s">
        <v>113</v>
      </c>
    </row>
    <row r="584" spans="1:16">
      <c r="A584" s="19" t="s">
        <v>25</v>
      </c>
      <c r="B584" s="19" t="s">
        <v>55</v>
      </c>
      <c r="C584" s="19" t="s">
        <v>56</v>
      </c>
      <c r="D584" s="20">
        <v>42515</v>
      </c>
      <c r="E584" s="19">
        <v>116.616</v>
      </c>
      <c r="F584" s="19" t="s">
        <v>109</v>
      </c>
      <c r="G584" s="19">
        <v>2.37</v>
      </c>
      <c r="H584" s="19">
        <v>114.246</v>
      </c>
      <c r="I584">
        <v>2.0775000000000001</v>
      </c>
      <c r="J584">
        <v>2.57</v>
      </c>
      <c r="K584">
        <v>114.04600000000001</v>
      </c>
      <c r="L584">
        <v>114.5385</v>
      </c>
      <c r="M584">
        <v>1.9050000000000011</v>
      </c>
      <c r="N584">
        <v>60.3155</v>
      </c>
      <c r="O584">
        <v>67.935500000000005</v>
      </c>
      <c r="P584" t="s">
        <v>113</v>
      </c>
    </row>
    <row r="585" spans="1:16">
      <c r="A585" s="19" t="s">
        <v>25</v>
      </c>
      <c r="B585" s="19" t="s">
        <v>55</v>
      </c>
      <c r="C585" s="19" t="s">
        <v>56</v>
      </c>
      <c r="D585" s="20">
        <v>42543</v>
      </c>
      <c r="E585" s="19">
        <v>116.616</v>
      </c>
      <c r="F585" s="19" t="s">
        <v>109</v>
      </c>
      <c r="G585" s="19">
        <v>2.4</v>
      </c>
      <c r="H585" s="19">
        <v>114.21599999999999</v>
      </c>
      <c r="I585">
        <v>2.0775000000000001</v>
      </c>
      <c r="J585">
        <v>2.57</v>
      </c>
      <c r="K585">
        <v>114.04600000000001</v>
      </c>
      <c r="L585">
        <v>114.5385</v>
      </c>
      <c r="M585">
        <v>1.9050000000000011</v>
      </c>
      <c r="N585">
        <v>60.3155</v>
      </c>
      <c r="O585">
        <v>67.935500000000005</v>
      </c>
      <c r="P585" t="s">
        <v>113</v>
      </c>
    </row>
    <row r="586" spans="1:16">
      <c r="A586" s="19" t="s">
        <v>25</v>
      </c>
      <c r="B586" s="19" t="s">
        <v>55</v>
      </c>
      <c r="C586" s="19" t="s">
        <v>56</v>
      </c>
      <c r="D586" s="20">
        <v>42572</v>
      </c>
      <c r="E586" s="19">
        <v>116.616</v>
      </c>
      <c r="F586" s="19" t="s">
        <v>109</v>
      </c>
      <c r="G586" s="19">
        <v>2.5</v>
      </c>
      <c r="H586" s="19">
        <v>114.116</v>
      </c>
      <c r="I586">
        <v>2.0775000000000001</v>
      </c>
      <c r="J586">
        <v>2.57</v>
      </c>
      <c r="K586">
        <v>114.04600000000001</v>
      </c>
      <c r="L586">
        <v>114.5385</v>
      </c>
      <c r="M586">
        <v>1.9050000000000011</v>
      </c>
      <c r="N586">
        <v>60.3155</v>
      </c>
      <c r="O586">
        <v>67.935500000000005</v>
      </c>
      <c r="P586" t="s">
        <v>113</v>
      </c>
    </row>
    <row r="587" spans="1:16">
      <c r="A587" s="19" t="s">
        <v>25</v>
      </c>
      <c r="B587" s="19" t="s">
        <v>55</v>
      </c>
      <c r="C587" s="19" t="s">
        <v>56</v>
      </c>
      <c r="D587" s="20">
        <v>42592</v>
      </c>
      <c r="E587" s="19">
        <v>116.616</v>
      </c>
      <c r="F587" s="19" t="s">
        <v>109</v>
      </c>
      <c r="G587" s="19">
        <v>2.54</v>
      </c>
      <c r="H587" s="19">
        <v>114.07599999999999</v>
      </c>
      <c r="I587">
        <v>2.0775000000000001</v>
      </c>
      <c r="J587">
        <v>2.57</v>
      </c>
      <c r="K587">
        <v>114.04600000000001</v>
      </c>
      <c r="L587">
        <v>114.5385</v>
      </c>
      <c r="M587">
        <v>1.9050000000000011</v>
      </c>
      <c r="N587">
        <v>60.3155</v>
      </c>
      <c r="O587">
        <v>67.935500000000005</v>
      </c>
      <c r="P587" t="s">
        <v>113</v>
      </c>
    </row>
    <row r="588" spans="1:16">
      <c r="A588" s="19" t="s">
        <v>25</v>
      </c>
      <c r="B588" s="19" t="s">
        <v>55</v>
      </c>
      <c r="C588" s="19" t="s">
        <v>56</v>
      </c>
      <c r="D588" s="20">
        <v>42628</v>
      </c>
      <c r="E588" s="19">
        <v>116.616</v>
      </c>
      <c r="F588" s="19" t="s">
        <v>109</v>
      </c>
      <c r="G588" s="19">
        <v>2.5499999999999998</v>
      </c>
      <c r="H588" s="19">
        <v>114.066</v>
      </c>
      <c r="I588">
        <v>2.0775000000000001</v>
      </c>
      <c r="J588">
        <v>2.57</v>
      </c>
      <c r="K588">
        <v>114.04600000000001</v>
      </c>
      <c r="L588">
        <v>114.5385</v>
      </c>
      <c r="M588">
        <v>1.9050000000000011</v>
      </c>
      <c r="N588">
        <v>60.3155</v>
      </c>
      <c r="O588">
        <v>67.935500000000005</v>
      </c>
      <c r="P588" t="s">
        <v>113</v>
      </c>
    </row>
    <row r="589" spans="1:16">
      <c r="A589" s="19" t="s">
        <v>25</v>
      </c>
      <c r="B589" s="19" t="s">
        <v>55</v>
      </c>
      <c r="C589" s="19" t="s">
        <v>56</v>
      </c>
      <c r="D589" s="20">
        <v>42656</v>
      </c>
      <c r="E589" s="19">
        <v>116.616</v>
      </c>
      <c r="F589" s="19" t="s">
        <v>109</v>
      </c>
      <c r="G589" s="19">
        <v>2.57</v>
      </c>
      <c r="H589" s="19">
        <v>114.04600000000001</v>
      </c>
      <c r="I589">
        <v>2.0775000000000001</v>
      </c>
      <c r="J589">
        <v>2.57</v>
      </c>
      <c r="K589">
        <v>114.04600000000001</v>
      </c>
      <c r="L589">
        <v>114.5385</v>
      </c>
      <c r="M589">
        <v>1.9050000000000011</v>
      </c>
      <c r="N589">
        <v>60.3155</v>
      </c>
      <c r="O589">
        <v>67.935500000000005</v>
      </c>
      <c r="P589" t="s">
        <v>113</v>
      </c>
    </row>
    <row r="590" spans="1:16">
      <c r="A590" s="19" t="s">
        <v>25</v>
      </c>
      <c r="B590" s="19" t="s">
        <v>55</v>
      </c>
      <c r="C590" s="19" t="s">
        <v>56</v>
      </c>
      <c r="D590" s="20">
        <v>42698</v>
      </c>
      <c r="E590" s="19">
        <v>116.616</v>
      </c>
      <c r="F590" s="19" t="s">
        <v>109</v>
      </c>
      <c r="G590" s="19">
        <v>2.4</v>
      </c>
      <c r="H590" s="19">
        <v>114.21599999999999</v>
      </c>
      <c r="I590">
        <v>2.0775000000000001</v>
      </c>
      <c r="J590">
        <v>2.57</v>
      </c>
      <c r="K590">
        <v>114.04600000000001</v>
      </c>
      <c r="L590">
        <v>114.5385</v>
      </c>
      <c r="M590">
        <v>1.9050000000000011</v>
      </c>
      <c r="N590">
        <v>60.3155</v>
      </c>
      <c r="O590">
        <v>67.935500000000005</v>
      </c>
      <c r="P590" t="s">
        <v>113</v>
      </c>
    </row>
    <row r="591" spans="1:16">
      <c r="A591" s="19" t="s">
        <v>25</v>
      </c>
      <c r="B591" s="19" t="s">
        <v>55</v>
      </c>
      <c r="C591" s="19" t="s">
        <v>56</v>
      </c>
      <c r="D591" s="20">
        <v>42724</v>
      </c>
      <c r="E591" s="19">
        <v>116.616</v>
      </c>
      <c r="F591" s="19" t="s">
        <v>109</v>
      </c>
      <c r="G591" s="19">
        <v>2.54</v>
      </c>
      <c r="H591" s="19">
        <v>114.07599999999999</v>
      </c>
      <c r="I591">
        <v>2.0775000000000001</v>
      </c>
      <c r="J591">
        <v>2.57</v>
      </c>
      <c r="K591">
        <v>114.04600000000001</v>
      </c>
      <c r="L591">
        <v>114.5385</v>
      </c>
      <c r="M591">
        <v>1.9050000000000011</v>
      </c>
      <c r="N591">
        <v>60.3155</v>
      </c>
      <c r="O591">
        <v>67.935500000000005</v>
      </c>
      <c r="P591" t="s">
        <v>113</v>
      </c>
    </row>
    <row r="592" spans="1:16">
      <c r="A592" s="19" t="s">
        <v>25</v>
      </c>
      <c r="B592" s="19" t="s">
        <v>55</v>
      </c>
      <c r="C592" s="19" t="s">
        <v>56</v>
      </c>
      <c r="D592" s="20">
        <v>42766</v>
      </c>
      <c r="E592" s="19">
        <v>116.616</v>
      </c>
      <c r="F592" s="19" t="s">
        <v>109</v>
      </c>
      <c r="G592" s="19">
        <v>2.6</v>
      </c>
      <c r="H592" s="19">
        <v>114.01600000000001</v>
      </c>
      <c r="I592">
        <v>2.0775000000000001</v>
      </c>
      <c r="J592">
        <v>2.57</v>
      </c>
      <c r="K592">
        <v>114.04600000000001</v>
      </c>
      <c r="L592">
        <v>114.5385</v>
      </c>
      <c r="M592">
        <v>1.9050000000000011</v>
      </c>
      <c r="N592">
        <v>60.3155</v>
      </c>
      <c r="O592">
        <v>67.935500000000005</v>
      </c>
      <c r="P592" t="s">
        <v>113</v>
      </c>
    </row>
    <row r="593" spans="1:16">
      <c r="A593" s="19" t="s">
        <v>25</v>
      </c>
      <c r="B593" s="19" t="s">
        <v>55</v>
      </c>
      <c r="C593" s="19" t="s">
        <v>56</v>
      </c>
      <c r="D593" s="20">
        <v>42789</v>
      </c>
      <c r="E593" s="19">
        <v>116.616</v>
      </c>
      <c r="F593" s="19" t="s">
        <v>109</v>
      </c>
      <c r="G593" s="19">
        <v>2.57</v>
      </c>
      <c r="H593" s="19">
        <v>114.04600000000001</v>
      </c>
      <c r="I593">
        <v>2.0775000000000001</v>
      </c>
      <c r="J593">
        <v>2.57</v>
      </c>
      <c r="K593">
        <v>114.04600000000001</v>
      </c>
      <c r="L593">
        <v>114.5385</v>
      </c>
      <c r="M593">
        <v>1.9050000000000011</v>
      </c>
      <c r="N593">
        <v>60.3155</v>
      </c>
      <c r="O593">
        <v>67.935500000000005</v>
      </c>
      <c r="P593" t="s">
        <v>113</v>
      </c>
    </row>
    <row r="594" spans="1:16">
      <c r="A594" s="19" t="s">
        <v>25</v>
      </c>
      <c r="B594" s="19" t="s">
        <v>55</v>
      </c>
      <c r="C594" s="19" t="s">
        <v>56</v>
      </c>
      <c r="D594" s="20">
        <v>42817</v>
      </c>
      <c r="E594" s="19">
        <v>116.616</v>
      </c>
      <c r="F594" s="19" t="s">
        <v>109</v>
      </c>
      <c r="G594" s="19">
        <v>2.61</v>
      </c>
      <c r="H594" s="19">
        <v>114.006</v>
      </c>
      <c r="I594">
        <v>2.0775000000000001</v>
      </c>
      <c r="J594">
        <v>2.57</v>
      </c>
      <c r="K594">
        <v>114.04600000000001</v>
      </c>
      <c r="L594">
        <v>114.5385</v>
      </c>
      <c r="M594">
        <v>1.9050000000000011</v>
      </c>
      <c r="N594">
        <v>60.3155</v>
      </c>
      <c r="O594">
        <v>67.935500000000005</v>
      </c>
      <c r="P594" t="s">
        <v>113</v>
      </c>
    </row>
    <row r="595" spans="1:16">
      <c r="A595" s="19" t="s">
        <v>25</v>
      </c>
      <c r="B595" s="19" t="s">
        <v>55</v>
      </c>
      <c r="C595" s="19" t="s">
        <v>56</v>
      </c>
      <c r="D595" s="20">
        <v>42838</v>
      </c>
      <c r="E595" s="19">
        <v>116.616</v>
      </c>
      <c r="F595" s="19" t="s">
        <v>109</v>
      </c>
      <c r="G595" s="19">
        <v>2.64</v>
      </c>
      <c r="H595" s="19">
        <v>113.976</v>
      </c>
      <c r="I595">
        <v>2.0775000000000001</v>
      </c>
      <c r="J595">
        <v>2.57</v>
      </c>
      <c r="K595">
        <v>114.04600000000001</v>
      </c>
      <c r="L595">
        <v>114.5385</v>
      </c>
      <c r="M595">
        <v>1.9050000000000011</v>
      </c>
      <c r="N595">
        <v>60.3155</v>
      </c>
      <c r="O595">
        <v>67.935500000000005</v>
      </c>
      <c r="P595" t="s">
        <v>113</v>
      </c>
    </row>
    <row r="596" spans="1:16">
      <c r="A596" s="19" t="s">
        <v>25</v>
      </c>
      <c r="B596" s="19" t="s">
        <v>55</v>
      </c>
      <c r="C596" s="19" t="s">
        <v>56</v>
      </c>
      <c r="D596" s="20">
        <v>42880</v>
      </c>
      <c r="E596" s="19">
        <v>116.616</v>
      </c>
      <c r="F596" s="19" t="s">
        <v>109</v>
      </c>
      <c r="G596" s="19">
        <v>2.63</v>
      </c>
      <c r="H596" s="19">
        <v>113.986</v>
      </c>
      <c r="I596">
        <v>2.0775000000000001</v>
      </c>
      <c r="J596">
        <v>2.57</v>
      </c>
      <c r="K596">
        <v>114.04600000000001</v>
      </c>
      <c r="L596">
        <v>114.5385</v>
      </c>
      <c r="M596">
        <v>1.9050000000000011</v>
      </c>
      <c r="N596">
        <v>60.3155</v>
      </c>
      <c r="O596">
        <v>67.935500000000005</v>
      </c>
      <c r="P596" t="s">
        <v>113</v>
      </c>
    </row>
    <row r="597" spans="1:16">
      <c r="A597" s="19" t="s">
        <v>25</v>
      </c>
      <c r="B597" s="19" t="s">
        <v>55</v>
      </c>
      <c r="C597" s="19" t="s">
        <v>56</v>
      </c>
      <c r="D597" s="20">
        <v>42915</v>
      </c>
      <c r="E597" s="19">
        <v>116.616</v>
      </c>
      <c r="F597" s="19" t="s">
        <v>109</v>
      </c>
      <c r="G597" s="19">
        <v>2.7</v>
      </c>
      <c r="H597" s="19">
        <v>113.916</v>
      </c>
      <c r="I597">
        <v>2.0775000000000001</v>
      </c>
      <c r="J597">
        <v>2.57</v>
      </c>
      <c r="K597">
        <v>114.04600000000001</v>
      </c>
      <c r="L597">
        <v>114.5385</v>
      </c>
      <c r="M597">
        <v>1.9050000000000011</v>
      </c>
      <c r="N597">
        <v>60.3155</v>
      </c>
      <c r="O597">
        <v>67.935500000000005</v>
      </c>
      <c r="P597" t="s">
        <v>113</v>
      </c>
    </row>
    <row r="598" spans="1:16">
      <c r="A598" s="19" t="s">
        <v>25</v>
      </c>
      <c r="B598" s="19" t="s">
        <v>55</v>
      </c>
      <c r="C598" s="19" t="s">
        <v>56</v>
      </c>
      <c r="D598" s="20">
        <v>42943</v>
      </c>
      <c r="E598" s="19">
        <v>116.616</v>
      </c>
      <c r="F598" s="19" t="s">
        <v>109</v>
      </c>
      <c r="G598" s="19">
        <v>2.79</v>
      </c>
      <c r="H598" s="19">
        <v>113.82599999999999</v>
      </c>
      <c r="I598">
        <v>2.0775000000000001</v>
      </c>
      <c r="J598">
        <v>2.57</v>
      </c>
      <c r="K598">
        <v>114.04600000000001</v>
      </c>
      <c r="L598">
        <v>114.5385</v>
      </c>
      <c r="M598">
        <v>1.9050000000000011</v>
      </c>
      <c r="N598">
        <v>60.3155</v>
      </c>
      <c r="O598">
        <v>67.935500000000005</v>
      </c>
      <c r="P598" t="s">
        <v>113</v>
      </c>
    </row>
    <row r="599" spans="1:16">
      <c r="A599" s="19" t="s">
        <v>25</v>
      </c>
      <c r="B599" s="19" t="s">
        <v>55</v>
      </c>
      <c r="C599" s="19" t="s">
        <v>56</v>
      </c>
      <c r="D599" s="20">
        <v>42964</v>
      </c>
      <c r="E599" s="19">
        <v>116.616</v>
      </c>
      <c r="F599" s="19" t="s">
        <v>109</v>
      </c>
      <c r="G599" s="19">
        <v>2.8</v>
      </c>
      <c r="H599" s="19">
        <v>113.816</v>
      </c>
      <c r="I599">
        <v>2.0775000000000001</v>
      </c>
      <c r="J599">
        <v>2.57</v>
      </c>
      <c r="K599">
        <v>114.04600000000001</v>
      </c>
      <c r="L599">
        <v>114.5385</v>
      </c>
      <c r="M599">
        <v>1.9050000000000011</v>
      </c>
      <c r="N599">
        <v>60.3155</v>
      </c>
      <c r="O599">
        <v>67.935500000000005</v>
      </c>
      <c r="P599" t="s">
        <v>113</v>
      </c>
    </row>
    <row r="600" spans="1:16">
      <c r="A600" s="19" t="s">
        <v>25</v>
      </c>
      <c r="B600" s="19" t="s">
        <v>55</v>
      </c>
      <c r="C600" s="19" t="s">
        <v>56</v>
      </c>
      <c r="D600" s="20">
        <v>43005</v>
      </c>
      <c r="E600" s="19">
        <v>116.616</v>
      </c>
      <c r="F600" s="19" t="s">
        <v>109</v>
      </c>
      <c r="G600" s="19">
        <v>2.79</v>
      </c>
      <c r="H600" s="19">
        <v>113.82599999999999</v>
      </c>
      <c r="I600">
        <v>2.0775000000000001</v>
      </c>
      <c r="J600">
        <v>2.57</v>
      </c>
      <c r="K600">
        <v>114.04600000000001</v>
      </c>
      <c r="L600">
        <v>114.5385</v>
      </c>
      <c r="M600">
        <v>1.9050000000000011</v>
      </c>
      <c r="N600">
        <v>60.3155</v>
      </c>
      <c r="O600">
        <v>67.935500000000005</v>
      </c>
      <c r="P600" t="s">
        <v>113</v>
      </c>
    </row>
    <row r="601" spans="1:16">
      <c r="A601" s="19" t="s">
        <v>25</v>
      </c>
      <c r="B601" s="19" t="s">
        <v>55</v>
      </c>
      <c r="C601" s="19" t="s">
        <v>56</v>
      </c>
      <c r="D601" s="20">
        <v>43026</v>
      </c>
      <c r="E601" s="19">
        <v>116.616</v>
      </c>
      <c r="F601" s="19" t="s">
        <v>109</v>
      </c>
      <c r="G601" s="19">
        <v>2.81</v>
      </c>
      <c r="H601" s="19">
        <v>113.806</v>
      </c>
      <c r="I601">
        <v>2.0775000000000001</v>
      </c>
      <c r="J601">
        <v>2.57</v>
      </c>
      <c r="K601">
        <v>114.04600000000001</v>
      </c>
      <c r="L601">
        <v>114.5385</v>
      </c>
      <c r="M601">
        <v>1.9050000000000011</v>
      </c>
      <c r="N601">
        <v>60.3155</v>
      </c>
      <c r="O601">
        <v>67.935500000000005</v>
      </c>
      <c r="P601" t="s">
        <v>113</v>
      </c>
    </row>
    <row r="602" spans="1:16">
      <c r="A602" s="19" t="s">
        <v>25</v>
      </c>
      <c r="B602" s="19" t="s">
        <v>55</v>
      </c>
      <c r="C602" s="19" t="s">
        <v>56</v>
      </c>
      <c r="D602" s="20">
        <v>43059</v>
      </c>
      <c r="E602" s="19">
        <v>116.616</v>
      </c>
      <c r="F602" s="19" t="s">
        <v>109</v>
      </c>
      <c r="G602" s="19">
        <v>2.8</v>
      </c>
      <c r="H602" s="19">
        <v>113.816</v>
      </c>
      <c r="I602">
        <v>2.0775000000000001</v>
      </c>
      <c r="J602">
        <v>2.57</v>
      </c>
      <c r="K602">
        <v>114.04600000000001</v>
      </c>
      <c r="L602">
        <v>114.5385</v>
      </c>
      <c r="M602">
        <v>1.9050000000000011</v>
      </c>
      <c r="N602">
        <v>60.3155</v>
      </c>
      <c r="O602">
        <v>67.935500000000005</v>
      </c>
      <c r="P602" t="s">
        <v>113</v>
      </c>
    </row>
    <row r="603" spans="1:16">
      <c r="A603" s="19" t="s">
        <v>25</v>
      </c>
      <c r="B603" s="19" t="s">
        <v>55</v>
      </c>
      <c r="C603" s="19" t="s">
        <v>56</v>
      </c>
      <c r="D603" s="20">
        <v>43089</v>
      </c>
      <c r="E603" s="19">
        <v>116.616</v>
      </c>
      <c r="F603" s="19" t="s">
        <v>109</v>
      </c>
      <c r="G603" s="19">
        <v>2.8</v>
      </c>
      <c r="H603" s="19">
        <v>113.816</v>
      </c>
      <c r="I603">
        <v>2.0775000000000001</v>
      </c>
      <c r="J603">
        <v>2.57</v>
      </c>
      <c r="K603">
        <v>114.04600000000001</v>
      </c>
      <c r="L603">
        <v>114.5385</v>
      </c>
      <c r="M603">
        <v>1.9050000000000011</v>
      </c>
      <c r="N603">
        <v>60.3155</v>
      </c>
      <c r="O603">
        <v>67.935500000000005</v>
      </c>
      <c r="P603" t="s">
        <v>113</v>
      </c>
    </row>
    <row r="604" spans="1:16">
      <c r="A604" s="19" t="s">
        <v>25</v>
      </c>
      <c r="B604" s="19" t="s">
        <v>55</v>
      </c>
      <c r="C604" s="19" t="s">
        <v>56</v>
      </c>
      <c r="D604" s="20">
        <v>43130</v>
      </c>
      <c r="E604" s="19">
        <v>116.616</v>
      </c>
      <c r="F604" s="19" t="s">
        <v>109</v>
      </c>
      <c r="G604" s="19">
        <v>2.84</v>
      </c>
      <c r="H604" s="19">
        <v>113.776</v>
      </c>
      <c r="I604">
        <v>2.0775000000000001</v>
      </c>
      <c r="J604">
        <v>2.57</v>
      </c>
      <c r="K604">
        <v>114.04600000000001</v>
      </c>
      <c r="L604">
        <v>114.5385</v>
      </c>
      <c r="M604">
        <v>1.9050000000000011</v>
      </c>
      <c r="N604">
        <v>60.3155</v>
      </c>
      <c r="O604">
        <v>67.935500000000005</v>
      </c>
      <c r="P604" t="s">
        <v>113</v>
      </c>
    </row>
    <row r="605" spans="1:16">
      <c r="A605" s="19" t="s">
        <v>25</v>
      </c>
      <c r="B605" s="19" t="s">
        <v>55</v>
      </c>
      <c r="C605" s="19" t="s">
        <v>56</v>
      </c>
      <c r="D605" s="20">
        <v>43151</v>
      </c>
      <c r="E605" s="19">
        <v>116.616</v>
      </c>
      <c r="F605" s="19" t="s">
        <v>109</v>
      </c>
      <c r="G605" s="19">
        <v>2.84</v>
      </c>
      <c r="H605" s="19">
        <v>113.776</v>
      </c>
      <c r="I605">
        <v>2.0775000000000001</v>
      </c>
      <c r="J605">
        <v>2.57</v>
      </c>
      <c r="K605">
        <v>114.04600000000001</v>
      </c>
      <c r="L605">
        <v>114.5385</v>
      </c>
      <c r="M605">
        <v>1.9050000000000011</v>
      </c>
      <c r="N605">
        <v>60.3155</v>
      </c>
      <c r="O605">
        <v>67.935500000000005</v>
      </c>
      <c r="P605" t="s">
        <v>113</v>
      </c>
    </row>
    <row r="606" spans="1:16">
      <c r="A606" s="19" t="s">
        <v>25</v>
      </c>
      <c r="B606" s="19" t="s">
        <v>55</v>
      </c>
      <c r="C606" s="19" t="s">
        <v>56</v>
      </c>
      <c r="D606" s="20">
        <v>43182</v>
      </c>
      <c r="E606" s="19">
        <v>116.616</v>
      </c>
      <c r="F606" s="19" t="s">
        <v>109</v>
      </c>
      <c r="G606" s="19">
        <v>2.58</v>
      </c>
      <c r="H606" s="19">
        <v>114.036</v>
      </c>
      <c r="I606">
        <v>2.0775000000000001</v>
      </c>
      <c r="J606">
        <v>2.57</v>
      </c>
      <c r="K606">
        <v>114.04600000000001</v>
      </c>
      <c r="L606">
        <v>114.5385</v>
      </c>
      <c r="M606">
        <v>1.9050000000000011</v>
      </c>
      <c r="N606">
        <v>60.3155</v>
      </c>
      <c r="O606">
        <v>67.935500000000005</v>
      </c>
      <c r="P606" t="s">
        <v>113</v>
      </c>
    </row>
    <row r="607" spans="1:16">
      <c r="A607" s="19" t="s">
        <v>25</v>
      </c>
      <c r="B607" s="19" t="s">
        <v>55</v>
      </c>
      <c r="C607" s="19" t="s">
        <v>56</v>
      </c>
      <c r="D607" s="20">
        <v>43210</v>
      </c>
      <c r="E607" s="19">
        <v>116.616</v>
      </c>
      <c r="F607" s="19" t="s">
        <v>109</v>
      </c>
      <c r="G607" s="19">
        <v>2.6</v>
      </c>
      <c r="H607" s="19">
        <v>114.01600000000001</v>
      </c>
      <c r="I607">
        <v>2.0775000000000001</v>
      </c>
      <c r="J607">
        <v>2.57</v>
      </c>
      <c r="K607">
        <v>114.04600000000001</v>
      </c>
      <c r="L607">
        <v>114.5385</v>
      </c>
      <c r="M607">
        <v>1.9050000000000011</v>
      </c>
      <c r="N607">
        <v>60.3155</v>
      </c>
      <c r="O607">
        <v>67.935500000000005</v>
      </c>
      <c r="P607" t="s">
        <v>113</v>
      </c>
    </row>
    <row r="608" spans="1:16">
      <c r="A608" s="19" t="s">
        <v>25</v>
      </c>
      <c r="B608" s="19" t="s">
        <v>55</v>
      </c>
      <c r="C608" s="19" t="s">
        <v>56</v>
      </c>
      <c r="D608" s="20">
        <v>43244</v>
      </c>
      <c r="E608" s="19">
        <v>116.616</v>
      </c>
      <c r="F608" s="19" t="s">
        <v>109</v>
      </c>
      <c r="G608" s="19">
        <v>2.57</v>
      </c>
      <c r="H608" s="19">
        <v>114.04600000000001</v>
      </c>
      <c r="I608">
        <v>2.0775000000000001</v>
      </c>
      <c r="J608">
        <v>2.57</v>
      </c>
      <c r="K608">
        <v>114.04600000000001</v>
      </c>
      <c r="L608">
        <v>114.5385</v>
      </c>
      <c r="M608">
        <v>1.9050000000000011</v>
      </c>
      <c r="N608">
        <v>60.3155</v>
      </c>
      <c r="O608">
        <v>67.935500000000005</v>
      </c>
      <c r="P608" t="s">
        <v>113</v>
      </c>
    </row>
    <row r="609" spans="1:16">
      <c r="A609" s="19" t="s">
        <v>25</v>
      </c>
      <c r="B609" s="19" t="s">
        <v>55</v>
      </c>
      <c r="C609" s="19" t="s">
        <v>56</v>
      </c>
      <c r="D609" s="20">
        <v>43277</v>
      </c>
      <c r="E609" s="19">
        <v>116.616</v>
      </c>
      <c r="F609" s="19" t="s">
        <v>109</v>
      </c>
      <c r="G609" s="19">
        <v>2.66</v>
      </c>
      <c r="H609" s="19">
        <v>113.956</v>
      </c>
      <c r="I609">
        <v>2.0775000000000001</v>
      </c>
      <c r="J609">
        <v>2.57</v>
      </c>
      <c r="K609">
        <v>114.04600000000001</v>
      </c>
      <c r="L609">
        <v>114.5385</v>
      </c>
      <c r="M609">
        <v>1.9050000000000011</v>
      </c>
      <c r="N609">
        <v>60.3155</v>
      </c>
      <c r="O609">
        <v>67.935500000000005</v>
      </c>
      <c r="P609" t="s">
        <v>113</v>
      </c>
    </row>
    <row r="610" spans="1:16">
      <c r="A610" s="19" t="s">
        <v>25</v>
      </c>
      <c r="B610" s="19" t="s">
        <v>55</v>
      </c>
      <c r="C610" s="19" t="s">
        <v>56</v>
      </c>
      <c r="D610" s="20">
        <v>43312</v>
      </c>
      <c r="E610" s="19">
        <v>116.616</v>
      </c>
      <c r="F610" s="19" t="s">
        <v>109</v>
      </c>
      <c r="G610" s="19">
        <v>2.8</v>
      </c>
      <c r="H610" s="19">
        <v>113.816</v>
      </c>
      <c r="I610">
        <v>2.0775000000000001</v>
      </c>
      <c r="J610">
        <v>2.57</v>
      </c>
      <c r="K610">
        <v>114.04600000000001</v>
      </c>
      <c r="L610">
        <v>114.5385</v>
      </c>
      <c r="M610">
        <v>1.9050000000000011</v>
      </c>
      <c r="N610">
        <v>60.3155</v>
      </c>
      <c r="O610">
        <v>67.935500000000005</v>
      </c>
      <c r="P610" t="s">
        <v>113</v>
      </c>
    </row>
    <row r="611" spans="1:16">
      <c r="A611" s="19" t="s">
        <v>25</v>
      </c>
      <c r="B611" s="19" t="s">
        <v>55</v>
      </c>
      <c r="C611" s="19" t="s">
        <v>56</v>
      </c>
      <c r="D611" s="20">
        <v>43335</v>
      </c>
      <c r="E611" s="19">
        <v>116.616</v>
      </c>
      <c r="F611" s="19" t="s">
        <v>109</v>
      </c>
      <c r="G611" s="19">
        <v>2.86</v>
      </c>
      <c r="H611" s="19">
        <v>113.756</v>
      </c>
      <c r="I611">
        <v>2.0775000000000001</v>
      </c>
      <c r="J611">
        <v>2.57</v>
      </c>
      <c r="K611">
        <v>114.04600000000001</v>
      </c>
      <c r="L611">
        <v>114.5385</v>
      </c>
      <c r="M611">
        <v>1.9050000000000011</v>
      </c>
      <c r="N611">
        <v>60.3155</v>
      </c>
      <c r="O611">
        <v>67.935500000000005</v>
      </c>
      <c r="P611" t="s">
        <v>113</v>
      </c>
    </row>
    <row r="612" spans="1:16">
      <c r="A612" s="19" t="s">
        <v>25</v>
      </c>
      <c r="B612" s="19" t="s">
        <v>55</v>
      </c>
      <c r="C612" s="19" t="s">
        <v>56</v>
      </c>
      <c r="D612" s="20">
        <v>43369</v>
      </c>
      <c r="E612" s="19">
        <v>116.616</v>
      </c>
      <c r="F612" s="19" t="s">
        <v>109</v>
      </c>
      <c r="G612" s="19">
        <v>2.82</v>
      </c>
      <c r="H612" s="19">
        <v>113.79600000000001</v>
      </c>
      <c r="I612">
        <v>2.0775000000000001</v>
      </c>
      <c r="J612">
        <v>2.57</v>
      </c>
      <c r="K612">
        <v>114.04600000000001</v>
      </c>
      <c r="L612">
        <v>114.5385</v>
      </c>
      <c r="M612">
        <v>1.9050000000000011</v>
      </c>
      <c r="N612">
        <v>60.3155</v>
      </c>
      <c r="O612">
        <v>67.935500000000005</v>
      </c>
      <c r="P612" t="s">
        <v>113</v>
      </c>
    </row>
    <row r="613" spans="1:16">
      <c r="A613" s="19" t="s">
        <v>25</v>
      </c>
      <c r="B613" s="19" t="s">
        <v>55</v>
      </c>
      <c r="C613" s="19" t="s">
        <v>56</v>
      </c>
      <c r="D613" s="20">
        <v>43412</v>
      </c>
      <c r="E613" s="19">
        <v>116.616</v>
      </c>
      <c r="F613" s="19" t="s">
        <v>109</v>
      </c>
      <c r="G613" s="19">
        <v>2.59</v>
      </c>
      <c r="H613" s="19">
        <v>114.026</v>
      </c>
      <c r="I613">
        <v>2.0775000000000001</v>
      </c>
      <c r="J613">
        <v>2.57</v>
      </c>
      <c r="K613">
        <v>114.04600000000001</v>
      </c>
      <c r="L613">
        <v>114.5385</v>
      </c>
      <c r="M613">
        <v>1.9050000000000011</v>
      </c>
      <c r="N613">
        <v>60.3155</v>
      </c>
      <c r="O613">
        <v>67.935500000000005</v>
      </c>
      <c r="P613" t="s">
        <v>113</v>
      </c>
    </row>
    <row r="614" spans="1:16">
      <c r="A614" s="19" t="s">
        <v>25</v>
      </c>
      <c r="B614" s="19" t="s">
        <v>55</v>
      </c>
      <c r="C614" s="19" t="s">
        <v>56</v>
      </c>
      <c r="D614" s="20">
        <v>43439</v>
      </c>
      <c r="E614" s="19">
        <v>116.616</v>
      </c>
      <c r="F614" s="19" t="s">
        <v>109</v>
      </c>
      <c r="G614" s="19">
        <v>2.77</v>
      </c>
      <c r="H614" s="19">
        <v>113.846</v>
      </c>
      <c r="I614">
        <v>2.0775000000000001</v>
      </c>
      <c r="J614">
        <v>2.57</v>
      </c>
      <c r="K614">
        <v>114.04600000000001</v>
      </c>
      <c r="L614">
        <v>114.5385</v>
      </c>
      <c r="M614">
        <v>1.9050000000000011</v>
      </c>
      <c r="N614">
        <v>60.3155</v>
      </c>
      <c r="O614">
        <v>67.935500000000005</v>
      </c>
      <c r="P614" t="s">
        <v>113</v>
      </c>
    </row>
    <row r="615" spans="1:16">
      <c r="A615" s="19" t="s">
        <v>25</v>
      </c>
      <c r="B615" s="19" t="s">
        <v>55</v>
      </c>
      <c r="C615" s="19" t="s">
        <v>56</v>
      </c>
      <c r="D615" s="20">
        <v>43488</v>
      </c>
      <c r="E615" s="19">
        <v>116.616</v>
      </c>
      <c r="F615" s="19" t="s">
        <v>109</v>
      </c>
      <c r="G615" s="19">
        <v>2.83</v>
      </c>
      <c r="H615" s="19">
        <v>113.786</v>
      </c>
      <c r="I615">
        <v>2.0775000000000001</v>
      </c>
      <c r="J615">
        <v>2.57</v>
      </c>
      <c r="K615">
        <v>114.04600000000001</v>
      </c>
      <c r="L615">
        <v>114.5385</v>
      </c>
      <c r="M615">
        <v>1.9050000000000011</v>
      </c>
      <c r="N615">
        <v>60.3155</v>
      </c>
      <c r="O615">
        <v>67.935500000000005</v>
      </c>
      <c r="P615" t="s">
        <v>113</v>
      </c>
    </row>
    <row r="616" spans="1:16">
      <c r="A616" s="19" t="s">
        <v>25</v>
      </c>
      <c r="B616" s="19" t="s">
        <v>55</v>
      </c>
      <c r="C616" s="19" t="s">
        <v>56</v>
      </c>
      <c r="D616" s="20">
        <v>43515</v>
      </c>
      <c r="E616" s="19">
        <v>116.616</v>
      </c>
      <c r="F616" s="19" t="s">
        <v>109</v>
      </c>
      <c r="G616" s="19">
        <v>2.84</v>
      </c>
      <c r="H616" s="19">
        <v>113.776</v>
      </c>
      <c r="I616">
        <v>2.0775000000000001</v>
      </c>
      <c r="J616">
        <v>2.57</v>
      </c>
      <c r="K616">
        <v>114.04600000000001</v>
      </c>
      <c r="L616">
        <v>114.5385</v>
      </c>
      <c r="M616">
        <v>1.9050000000000011</v>
      </c>
      <c r="N616">
        <v>60.3155</v>
      </c>
      <c r="O616">
        <v>67.935500000000005</v>
      </c>
      <c r="P616" t="s">
        <v>113</v>
      </c>
    </row>
    <row r="617" spans="1:16">
      <c r="A617" s="19" t="s">
        <v>25</v>
      </c>
      <c r="B617" s="19" t="s">
        <v>55</v>
      </c>
      <c r="C617" s="19" t="s">
        <v>56</v>
      </c>
      <c r="D617" s="20">
        <v>43550</v>
      </c>
      <c r="E617" s="19">
        <v>116.616</v>
      </c>
      <c r="F617" s="19" t="s">
        <v>109</v>
      </c>
      <c r="G617" s="19">
        <v>2.91</v>
      </c>
      <c r="H617" s="19">
        <v>113.706</v>
      </c>
      <c r="I617">
        <v>2.0775000000000001</v>
      </c>
      <c r="J617">
        <v>2.57</v>
      </c>
      <c r="K617">
        <v>114.04600000000001</v>
      </c>
      <c r="L617">
        <v>114.5385</v>
      </c>
      <c r="M617">
        <v>1.9050000000000011</v>
      </c>
      <c r="N617">
        <v>60.3155</v>
      </c>
      <c r="O617">
        <v>67.935500000000005</v>
      </c>
      <c r="P617" t="s">
        <v>113</v>
      </c>
    </row>
    <row r="618" spans="1:16">
      <c r="A618" s="19" t="s">
        <v>25</v>
      </c>
      <c r="B618" s="19" t="s">
        <v>55</v>
      </c>
      <c r="C618" s="19" t="s">
        <v>56</v>
      </c>
      <c r="D618" s="20">
        <v>43620</v>
      </c>
      <c r="E618" s="19">
        <v>116.616</v>
      </c>
      <c r="F618" s="19" t="s">
        <v>109</v>
      </c>
      <c r="G618" s="19">
        <v>2.88</v>
      </c>
      <c r="H618" s="19">
        <v>113.736</v>
      </c>
      <c r="I618">
        <v>2.0775000000000001</v>
      </c>
      <c r="J618">
        <v>2.57</v>
      </c>
      <c r="K618">
        <v>114.04600000000001</v>
      </c>
      <c r="L618">
        <v>114.5385</v>
      </c>
      <c r="M618">
        <v>1.9050000000000011</v>
      </c>
      <c r="N618">
        <v>60.3155</v>
      </c>
      <c r="O618">
        <v>67.935500000000005</v>
      </c>
      <c r="P618" t="s">
        <v>113</v>
      </c>
    </row>
    <row r="619" spans="1:16">
      <c r="A619" s="19" t="s">
        <v>25</v>
      </c>
      <c r="B619" s="19" t="s">
        <v>55</v>
      </c>
      <c r="C619" s="19" t="s">
        <v>56</v>
      </c>
      <c r="D619" s="20">
        <v>43671</v>
      </c>
      <c r="E619" s="19">
        <v>116.616</v>
      </c>
      <c r="F619" s="19" t="s">
        <v>109</v>
      </c>
      <c r="G619" s="19">
        <v>2.94</v>
      </c>
      <c r="H619" s="19">
        <v>113.676</v>
      </c>
      <c r="I619">
        <v>2.0775000000000001</v>
      </c>
      <c r="J619">
        <v>2.57</v>
      </c>
      <c r="K619">
        <v>114.04600000000001</v>
      </c>
      <c r="L619">
        <v>114.5385</v>
      </c>
      <c r="M619">
        <v>1.9050000000000011</v>
      </c>
      <c r="N619">
        <v>60.3155</v>
      </c>
      <c r="O619">
        <v>67.935500000000005</v>
      </c>
      <c r="P619" t="s">
        <v>113</v>
      </c>
    </row>
    <row r="620" spans="1:16">
      <c r="A620" s="19" t="s">
        <v>25</v>
      </c>
      <c r="B620" s="19" t="s">
        <v>55</v>
      </c>
      <c r="C620" s="19" t="s">
        <v>56</v>
      </c>
      <c r="D620" s="20">
        <v>43705</v>
      </c>
      <c r="E620" s="19">
        <v>116.616</v>
      </c>
      <c r="F620" s="19" t="s">
        <v>109</v>
      </c>
      <c r="G620" s="19">
        <v>2.84</v>
      </c>
      <c r="H620" s="19">
        <v>113.776</v>
      </c>
      <c r="I620">
        <v>2.0775000000000001</v>
      </c>
      <c r="J620">
        <v>2.57</v>
      </c>
      <c r="K620">
        <v>114.04600000000001</v>
      </c>
      <c r="L620">
        <v>114.5385</v>
      </c>
      <c r="M620">
        <v>1.9050000000000011</v>
      </c>
      <c r="N620">
        <v>60.3155</v>
      </c>
      <c r="O620">
        <v>67.935500000000005</v>
      </c>
      <c r="P620" t="s">
        <v>113</v>
      </c>
    </row>
    <row r="621" spans="1:16">
      <c r="A621" s="19" t="s">
        <v>25</v>
      </c>
      <c r="B621" s="19" t="s">
        <v>55</v>
      </c>
      <c r="C621" s="19" t="s">
        <v>56</v>
      </c>
      <c r="D621" s="20">
        <v>43732</v>
      </c>
      <c r="E621" s="19">
        <v>116.616</v>
      </c>
      <c r="F621" s="19" t="s">
        <v>109</v>
      </c>
      <c r="G621" s="19">
        <v>2.85</v>
      </c>
      <c r="H621" s="19">
        <v>113.76600000000001</v>
      </c>
      <c r="I621">
        <v>2.0775000000000001</v>
      </c>
      <c r="J621">
        <v>2.57</v>
      </c>
      <c r="K621">
        <v>114.04600000000001</v>
      </c>
      <c r="L621">
        <v>114.5385</v>
      </c>
      <c r="M621">
        <v>1.9050000000000011</v>
      </c>
      <c r="N621">
        <v>60.3155</v>
      </c>
      <c r="O621">
        <v>67.935500000000005</v>
      </c>
      <c r="P621" t="s">
        <v>113</v>
      </c>
    </row>
    <row r="622" spans="1:16">
      <c r="A622" s="19" t="s">
        <v>25</v>
      </c>
      <c r="B622" s="19" t="s">
        <v>55</v>
      </c>
      <c r="C622" s="19" t="s">
        <v>56</v>
      </c>
      <c r="D622" s="20">
        <v>43818</v>
      </c>
      <c r="E622" s="19">
        <v>116.616</v>
      </c>
      <c r="F622" s="19" t="s">
        <v>109</v>
      </c>
      <c r="G622" s="19">
        <v>2.09</v>
      </c>
      <c r="H622" s="19">
        <v>114.526</v>
      </c>
      <c r="I622">
        <v>2.0775000000000001</v>
      </c>
      <c r="J622">
        <v>2.57</v>
      </c>
      <c r="K622">
        <v>114.04600000000001</v>
      </c>
      <c r="L622">
        <v>114.5385</v>
      </c>
      <c r="M622">
        <v>1.9050000000000011</v>
      </c>
      <c r="N622">
        <v>60.3155</v>
      </c>
      <c r="O622">
        <v>67.935500000000005</v>
      </c>
      <c r="P622" t="s">
        <v>113</v>
      </c>
    </row>
  </sheetData>
  <sortState xmlns:xlrd2="http://schemas.microsoft.com/office/spreadsheetml/2017/richdata2" ref="A2:P622">
    <sortCondition ref="C2:C622"/>
    <sortCondition ref="D2:D622"/>
  </sortState>
  <pageMargins left="0.7" right="0.7" top="0.75" bottom="0.75" header="0.3" footer="0.3"/>
  <pageSetup paperSize="9"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D7D7-4DEF-4869-92B8-4A55122482CE}">
  <dimension ref="A1:W135"/>
  <sheetViews>
    <sheetView topLeftCell="E1" workbookViewId="0">
      <selection activeCell="W12" sqref="W12"/>
    </sheetView>
  </sheetViews>
  <sheetFormatPr defaultRowHeight="14.45"/>
  <cols>
    <col min="1" max="1" width="10.5703125" bestFit="1" customWidth="1"/>
  </cols>
  <sheetData>
    <row r="1" spans="1:23">
      <c r="B1" s="22" t="s">
        <v>27</v>
      </c>
      <c r="C1" s="22" t="s">
        <v>37</v>
      </c>
      <c r="D1" s="22" t="s">
        <v>40</v>
      </c>
      <c r="E1" s="22" t="s">
        <v>45</v>
      </c>
      <c r="F1" s="22" t="s">
        <v>49</v>
      </c>
      <c r="G1" s="22" t="s">
        <v>52</v>
      </c>
      <c r="H1" s="22" t="s">
        <v>56</v>
      </c>
      <c r="I1" s="28" t="s">
        <v>124</v>
      </c>
      <c r="J1" s="22" t="s">
        <v>27</v>
      </c>
      <c r="K1" s="22" t="s">
        <v>37</v>
      </c>
      <c r="L1" s="22" t="s">
        <v>40</v>
      </c>
      <c r="M1" s="22" t="s">
        <v>45</v>
      </c>
      <c r="N1" s="22" t="s">
        <v>49</v>
      </c>
      <c r="O1" s="22" t="s">
        <v>52</v>
      </c>
      <c r="P1" s="22" t="s">
        <v>56</v>
      </c>
    </row>
    <row r="2" spans="1:23"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 s="29"/>
      <c r="J2" s="29"/>
    </row>
    <row r="3" spans="1:23">
      <c r="A3" s="25">
        <v>39814</v>
      </c>
      <c r="C3">
        <v>1</v>
      </c>
      <c r="D3">
        <v>1</v>
      </c>
      <c r="E3">
        <v>1</v>
      </c>
      <c r="F3">
        <v>1</v>
      </c>
      <c r="H3">
        <v>1</v>
      </c>
      <c r="J3">
        <f>IF(B3=1,0,IF(B3=0,IF(B3=B2,0,1)))</f>
        <v>1</v>
      </c>
      <c r="K3">
        <f t="shared" ref="K3:P3" si="0">IF(C3=1,0,IF(C3=0,IF(C3=C2,0,1)))</f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1</v>
      </c>
      <c r="P3">
        <f t="shared" si="0"/>
        <v>0</v>
      </c>
    </row>
    <row r="4" spans="1:23">
      <c r="A4" s="25">
        <v>39845</v>
      </c>
      <c r="C4">
        <v>1</v>
      </c>
      <c r="D4">
        <v>1</v>
      </c>
      <c r="E4">
        <v>1</v>
      </c>
      <c r="F4">
        <v>1</v>
      </c>
      <c r="H4">
        <v>1</v>
      </c>
      <c r="J4">
        <f t="shared" ref="J4:J67" si="1">IF(B4=1,0,IF(B4=0,IF(B4=B3,0,1)))</f>
        <v>0</v>
      </c>
      <c r="K4">
        <f t="shared" ref="K4:K67" si="2">IF(C4=1,0,IF(C4=0,IF(C4=C3,0,1)))</f>
        <v>0</v>
      </c>
      <c r="L4">
        <f t="shared" ref="L4:L67" si="3">IF(D4=1,0,IF(D4=0,IF(D4=D3,0,1)))</f>
        <v>0</v>
      </c>
      <c r="M4">
        <f t="shared" ref="M4:M67" si="4">IF(E4=1,0,IF(E4=0,IF(E4=E3,0,1)))</f>
        <v>0</v>
      </c>
      <c r="N4">
        <f t="shared" ref="N4:N67" si="5">IF(F4=1,0,IF(F4=0,IF(F4=F3,0,1)))</f>
        <v>0</v>
      </c>
      <c r="O4">
        <f t="shared" ref="O4:O67" si="6">IF(G4=1,0,IF(G4=0,IF(G4=G3,0,1)))</f>
        <v>0</v>
      </c>
      <c r="P4">
        <f t="shared" ref="P4:P67" si="7">IF(H4=1,0,IF(H4=0,IF(H4=H3,0,1)))</f>
        <v>0</v>
      </c>
    </row>
    <row r="5" spans="1:23">
      <c r="A5" s="25">
        <v>39873</v>
      </c>
      <c r="D5">
        <v>1</v>
      </c>
      <c r="E5">
        <v>1</v>
      </c>
      <c r="F5">
        <v>1</v>
      </c>
      <c r="H5">
        <v>1</v>
      </c>
      <c r="J5">
        <f t="shared" si="1"/>
        <v>0</v>
      </c>
      <c r="K5">
        <f t="shared" si="2"/>
        <v>1</v>
      </c>
      <c r="L5">
        <f t="shared" si="3"/>
        <v>0</v>
      </c>
      <c r="M5">
        <f t="shared" si="4"/>
        <v>0</v>
      </c>
      <c r="N5">
        <f t="shared" si="5"/>
        <v>0</v>
      </c>
      <c r="O5">
        <f t="shared" si="6"/>
        <v>0</v>
      </c>
      <c r="P5">
        <f t="shared" si="7"/>
        <v>0</v>
      </c>
    </row>
    <row r="6" spans="1:23">
      <c r="A6" s="25">
        <v>39904</v>
      </c>
      <c r="F6">
        <v>1</v>
      </c>
      <c r="J6">
        <f t="shared" si="1"/>
        <v>0</v>
      </c>
      <c r="K6">
        <f t="shared" si="2"/>
        <v>0</v>
      </c>
      <c r="L6">
        <f t="shared" si="3"/>
        <v>1</v>
      </c>
      <c r="M6">
        <f t="shared" si="4"/>
        <v>1</v>
      </c>
      <c r="N6">
        <f t="shared" si="5"/>
        <v>0</v>
      </c>
      <c r="O6">
        <f t="shared" si="6"/>
        <v>0</v>
      </c>
      <c r="P6">
        <f t="shared" si="7"/>
        <v>1</v>
      </c>
    </row>
    <row r="7" spans="1:23">
      <c r="A7" s="25">
        <v>39934</v>
      </c>
      <c r="D7">
        <v>1</v>
      </c>
      <c r="F7">
        <v>1</v>
      </c>
      <c r="H7">
        <v>1</v>
      </c>
      <c r="J7">
        <f t="shared" si="1"/>
        <v>0</v>
      </c>
      <c r="K7">
        <f t="shared" si="2"/>
        <v>0</v>
      </c>
      <c r="L7">
        <f t="shared" si="3"/>
        <v>0</v>
      </c>
      <c r="M7">
        <f t="shared" si="4"/>
        <v>0</v>
      </c>
      <c r="N7">
        <f t="shared" si="5"/>
        <v>0</v>
      </c>
      <c r="O7">
        <f t="shared" si="6"/>
        <v>0</v>
      </c>
      <c r="P7">
        <f t="shared" si="7"/>
        <v>0</v>
      </c>
    </row>
    <row r="8" spans="1:23">
      <c r="A8" s="25">
        <v>39965</v>
      </c>
      <c r="D8">
        <v>1</v>
      </c>
      <c r="F8">
        <v>1</v>
      </c>
      <c r="H8">
        <v>1</v>
      </c>
      <c r="J8">
        <f t="shared" si="1"/>
        <v>0</v>
      </c>
      <c r="K8">
        <f t="shared" si="2"/>
        <v>0</v>
      </c>
      <c r="L8">
        <f t="shared" si="3"/>
        <v>0</v>
      </c>
      <c r="M8">
        <f t="shared" si="4"/>
        <v>0</v>
      </c>
      <c r="N8">
        <f t="shared" si="5"/>
        <v>0</v>
      </c>
      <c r="O8">
        <f t="shared" si="6"/>
        <v>0</v>
      </c>
      <c r="P8">
        <f t="shared" si="7"/>
        <v>0</v>
      </c>
    </row>
    <row r="9" spans="1:23">
      <c r="A9" s="25">
        <v>39995</v>
      </c>
      <c r="D9">
        <v>1</v>
      </c>
      <c r="E9">
        <v>1</v>
      </c>
      <c r="H9">
        <v>1</v>
      </c>
      <c r="J9">
        <f t="shared" si="1"/>
        <v>0</v>
      </c>
      <c r="K9">
        <f t="shared" si="2"/>
        <v>0</v>
      </c>
      <c r="L9">
        <f t="shared" si="3"/>
        <v>0</v>
      </c>
      <c r="M9">
        <f t="shared" si="4"/>
        <v>0</v>
      </c>
      <c r="N9">
        <f t="shared" si="5"/>
        <v>1</v>
      </c>
      <c r="O9">
        <f t="shared" si="6"/>
        <v>0</v>
      </c>
      <c r="P9">
        <f t="shared" si="7"/>
        <v>0</v>
      </c>
    </row>
    <row r="10" spans="1:23">
      <c r="A10" s="25">
        <v>40026</v>
      </c>
      <c r="D10">
        <v>1</v>
      </c>
      <c r="E10">
        <v>1</v>
      </c>
      <c r="H10">
        <v>1</v>
      </c>
      <c r="J10">
        <f t="shared" si="1"/>
        <v>0</v>
      </c>
      <c r="K10">
        <f t="shared" si="2"/>
        <v>0</v>
      </c>
      <c r="L10">
        <f t="shared" si="3"/>
        <v>0</v>
      </c>
      <c r="M10">
        <f t="shared" si="4"/>
        <v>0</v>
      </c>
      <c r="N10">
        <f t="shared" si="5"/>
        <v>0</v>
      </c>
      <c r="O10">
        <f t="shared" si="6"/>
        <v>0</v>
      </c>
      <c r="P10">
        <f t="shared" si="7"/>
        <v>0</v>
      </c>
      <c r="U10" s="29" t="s">
        <v>2</v>
      </c>
      <c r="V10" s="29" t="s">
        <v>115</v>
      </c>
      <c r="W10" s="29" t="s">
        <v>125</v>
      </c>
    </row>
    <row r="11" spans="1:23">
      <c r="A11" s="25">
        <v>40057</v>
      </c>
      <c r="D11">
        <v>1</v>
      </c>
      <c r="E11">
        <v>1</v>
      </c>
      <c r="F11">
        <v>1</v>
      </c>
      <c r="H11">
        <v>1</v>
      </c>
      <c r="J11">
        <f t="shared" si="1"/>
        <v>0</v>
      </c>
      <c r="K11">
        <f t="shared" si="2"/>
        <v>0</v>
      </c>
      <c r="L11">
        <f t="shared" si="3"/>
        <v>0</v>
      </c>
      <c r="M11">
        <f t="shared" si="4"/>
        <v>0</v>
      </c>
      <c r="N11">
        <f t="shared" si="5"/>
        <v>0</v>
      </c>
      <c r="O11">
        <f t="shared" si="6"/>
        <v>0</v>
      </c>
      <c r="P11">
        <f t="shared" si="7"/>
        <v>0</v>
      </c>
      <c r="U11" s="22" t="s">
        <v>27</v>
      </c>
      <c r="V11">
        <v>28</v>
      </c>
      <c r="W11" s="30">
        <f>1-(2*V11/132)</f>
        <v>0.57575757575757569</v>
      </c>
    </row>
    <row r="12" spans="1:23">
      <c r="A12" s="25">
        <v>40087</v>
      </c>
      <c r="C12">
        <v>1</v>
      </c>
      <c r="D12">
        <v>1</v>
      </c>
      <c r="E12">
        <v>1</v>
      </c>
      <c r="F12">
        <v>1</v>
      </c>
      <c r="H12">
        <v>1</v>
      </c>
      <c r="J12">
        <f t="shared" si="1"/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P12">
        <f t="shared" si="7"/>
        <v>0</v>
      </c>
      <c r="U12" s="22" t="s">
        <v>37</v>
      </c>
      <c r="V12">
        <v>22</v>
      </c>
      <c r="W12" s="30">
        <f t="shared" ref="W12:W17" si="8">1-(2*V12/132)</f>
        <v>0.66666666666666674</v>
      </c>
    </row>
    <row r="13" spans="1:23">
      <c r="A13" s="25">
        <v>40118</v>
      </c>
      <c r="D13">
        <v>1</v>
      </c>
      <c r="E13">
        <v>1</v>
      </c>
      <c r="F13">
        <v>1</v>
      </c>
      <c r="H13">
        <v>1</v>
      </c>
      <c r="J13">
        <f t="shared" si="1"/>
        <v>0</v>
      </c>
      <c r="K13">
        <f t="shared" si="2"/>
        <v>1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P13">
        <f t="shared" si="7"/>
        <v>0</v>
      </c>
      <c r="U13" s="22" t="s">
        <v>40</v>
      </c>
      <c r="V13">
        <v>6</v>
      </c>
      <c r="W13" s="30">
        <f t="shared" si="8"/>
        <v>0.90909090909090906</v>
      </c>
    </row>
    <row r="14" spans="1:23">
      <c r="A14" s="25">
        <v>40148</v>
      </c>
      <c r="D14">
        <v>1</v>
      </c>
      <c r="E14">
        <v>1</v>
      </c>
      <c r="F14">
        <v>1</v>
      </c>
      <c r="H14">
        <v>1</v>
      </c>
      <c r="J14">
        <f t="shared" si="1"/>
        <v>0</v>
      </c>
      <c r="K14">
        <f t="shared" si="2"/>
        <v>0</v>
      </c>
      <c r="L14">
        <f t="shared" si="3"/>
        <v>0</v>
      </c>
      <c r="M14">
        <f t="shared" si="4"/>
        <v>0</v>
      </c>
      <c r="N14">
        <f t="shared" si="5"/>
        <v>0</v>
      </c>
      <c r="O14">
        <f t="shared" si="6"/>
        <v>0</v>
      </c>
      <c r="P14">
        <f t="shared" si="7"/>
        <v>0</v>
      </c>
      <c r="U14" s="22" t="s">
        <v>45</v>
      </c>
      <c r="V14">
        <v>8</v>
      </c>
      <c r="W14" s="30">
        <f t="shared" si="8"/>
        <v>0.87878787878787878</v>
      </c>
    </row>
    <row r="15" spans="1:23">
      <c r="A15" s="25">
        <v>40179</v>
      </c>
      <c r="D15">
        <v>1</v>
      </c>
      <c r="F15">
        <v>1</v>
      </c>
      <c r="H15">
        <v>1</v>
      </c>
      <c r="J15">
        <f t="shared" si="1"/>
        <v>0</v>
      </c>
      <c r="K15">
        <f t="shared" si="2"/>
        <v>0</v>
      </c>
      <c r="L15">
        <f t="shared" si="3"/>
        <v>0</v>
      </c>
      <c r="M15">
        <f t="shared" si="4"/>
        <v>1</v>
      </c>
      <c r="N15">
        <f t="shared" si="5"/>
        <v>0</v>
      </c>
      <c r="O15">
        <f t="shared" si="6"/>
        <v>0</v>
      </c>
      <c r="P15">
        <f t="shared" si="7"/>
        <v>0</v>
      </c>
      <c r="U15" s="22" t="s">
        <v>49</v>
      </c>
      <c r="V15">
        <v>6</v>
      </c>
      <c r="W15" s="30">
        <f t="shared" si="8"/>
        <v>0.90909090909090906</v>
      </c>
    </row>
    <row r="16" spans="1:23">
      <c r="A16" s="25">
        <v>40210</v>
      </c>
      <c r="C16">
        <v>1</v>
      </c>
      <c r="D16">
        <v>1</v>
      </c>
      <c r="F16">
        <v>1</v>
      </c>
      <c r="H16">
        <v>1</v>
      </c>
      <c r="J16">
        <f t="shared" si="1"/>
        <v>0</v>
      </c>
      <c r="K16">
        <f t="shared" si="2"/>
        <v>0</v>
      </c>
      <c r="L16">
        <f t="shared" si="3"/>
        <v>0</v>
      </c>
      <c r="M16">
        <f t="shared" si="4"/>
        <v>0</v>
      </c>
      <c r="N16">
        <f t="shared" si="5"/>
        <v>0</v>
      </c>
      <c r="O16">
        <f t="shared" si="6"/>
        <v>0</v>
      </c>
      <c r="P16">
        <f t="shared" si="7"/>
        <v>0</v>
      </c>
      <c r="U16" s="22" t="s">
        <v>52</v>
      </c>
      <c r="V16">
        <v>22</v>
      </c>
      <c r="W16" s="30">
        <f t="shared" si="8"/>
        <v>0.66666666666666674</v>
      </c>
    </row>
    <row r="17" spans="1:23">
      <c r="A17" s="25">
        <v>40238</v>
      </c>
      <c r="F17">
        <v>1</v>
      </c>
      <c r="H17">
        <v>1</v>
      </c>
      <c r="J17">
        <f t="shared" si="1"/>
        <v>0</v>
      </c>
      <c r="K17">
        <f t="shared" si="2"/>
        <v>1</v>
      </c>
      <c r="L17">
        <f t="shared" si="3"/>
        <v>1</v>
      </c>
      <c r="M17">
        <f t="shared" si="4"/>
        <v>0</v>
      </c>
      <c r="N17">
        <f t="shared" si="5"/>
        <v>0</v>
      </c>
      <c r="O17">
        <f t="shared" si="6"/>
        <v>0</v>
      </c>
      <c r="P17">
        <f t="shared" si="7"/>
        <v>0</v>
      </c>
      <c r="U17" s="22" t="s">
        <v>56</v>
      </c>
      <c r="V17">
        <v>5</v>
      </c>
      <c r="W17" s="30">
        <f t="shared" si="8"/>
        <v>0.9242424242424242</v>
      </c>
    </row>
    <row r="18" spans="1:23">
      <c r="A18" s="25">
        <v>40269</v>
      </c>
      <c r="D18">
        <v>1</v>
      </c>
      <c r="F18">
        <v>1</v>
      </c>
      <c r="H18">
        <v>1</v>
      </c>
      <c r="J18">
        <f t="shared" si="1"/>
        <v>0</v>
      </c>
      <c r="K18">
        <f t="shared" si="2"/>
        <v>0</v>
      </c>
      <c r="L18">
        <f t="shared" si="3"/>
        <v>0</v>
      </c>
      <c r="M18">
        <f t="shared" si="4"/>
        <v>0</v>
      </c>
      <c r="N18">
        <f t="shared" si="5"/>
        <v>0</v>
      </c>
      <c r="O18">
        <f t="shared" si="6"/>
        <v>0</v>
      </c>
      <c r="P18">
        <f t="shared" si="7"/>
        <v>0</v>
      </c>
    </row>
    <row r="19" spans="1:23">
      <c r="A19" s="25">
        <v>40299</v>
      </c>
      <c r="C19">
        <v>1</v>
      </c>
      <c r="D19">
        <v>1</v>
      </c>
      <c r="F19">
        <v>1</v>
      </c>
      <c r="H19">
        <v>1</v>
      </c>
      <c r="J19">
        <f t="shared" si="1"/>
        <v>0</v>
      </c>
      <c r="K19">
        <f t="shared" si="2"/>
        <v>0</v>
      </c>
      <c r="L19">
        <f t="shared" si="3"/>
        <v>0</v>
      </c>
      <c r="M19">
        <f t="shared" si="4"/>
        <v>0</v>
      </c>
      <c r="N19">
        <f t="shared" si="5"/>
        <v>0</v>
      </c>
      <c r="O19">
        <f t="shared" si="6"/>
        <v>0</v>
      </c>
      <c r="P19">
        <f t="shared" si="7"/>
        <v>0</v>
      </c>
    </row>
    <row r="20" spans="1:23">
      <c r="A20" s="25">
        <v>40330</v>
      </c>
      <c r="D20">
        <v>1</v>
      </c>
      <c r="F20">
        <v>1</v>
      </c>
      <c r="H20">
        <v>1</v>
      </c>
      <c r="J20">
        <f t="shared" si="1"/>
        <v>0</v>
      </c>
      <c r="K20">
        <f t="shared" si="2"/>
        <v>1</v>
      </c>
      <c r="L20">
        <f t="shared" si="3"/>
        <v>0</v>
      </c>
      <c r="M20">
        <f t="shared" si="4"/>
        <v>0</v>
      </c>
      <c r="N20">
        <f t="shared" si="5"/>
        <v>0</v>
      </c>
      <c r="O20">
        <f t="shared" si="6"/>
        <v>0</v>
      </c>
      <c r="P20">
        <f t="shared" si="7"/>
        <v>0</v>
      </c>
    </row>
    <row r="21" spans="1:23">
      <c r="A21" s="25">
        <v>40360</v>
      </c>
      <c r="D21">
        <v>1</v>
      </c>
      <c r="F21">
        <v>1</v>
      </c>
      <c r="H21">
        <v>1</v>
      </c>
      <c r="J21">
        <f t="shared" si="1"/>
        <v>0</v>
      </c>
      <c r="K21">
        <f t="shared" si="2"/>
        <v>0</v>
      </c>
      <c r="L21">
        <f t="shared" si="3"/>
        <v>0</v>
      </c>
      <c r="M21">
        <f t="shared" si="4"/>
        <v>0</v>
      </c>
      <c r="N21">
        <f t="shared" si="5"/>
        <v>0</v>
      </c>
      <c r="O21">
        <f t="shared" si="6"/>
        <v>0</v>
      </c>
      <c r="P21">
        <f t="shared" si="7"/>
        <v>0</v>
      </c>
    </row>
    <row r="22" spans="1:23">
      <c r="A22" s="25">
        <v>40391</v>
      </c>
      <c r="B22">
        <v>1</v>
      </c>
      <c r="C22">
        <v>1</v>
      </c>
      <c r="D22">
        <v>1</v>
      </c>
      <c r="F22">
        <v>1</v>
      </c>
      <c r="H22">
        <v>1</v>
      </c>
      <c r="J22">
        <f t="shared" si="1"/>
        <v>0</v>
      </c>
      <c r="K22">
        <f t="shared" si="2"/>
        <v>0</v>
      </c>
      <c r="L22">
        <f t="shared" si="3"/>
        <v>0</v>
      </c>
      <c r="M22">
        <f t="shared" si="4"/>
        <v>0</v>
      </c>
      <c r="N22">
        <f t="shared" si="5"/>
        <v>0</v>
      </c>
      <c r="O22">
        <f t="shared" si="6"/>
        <v>0</v>
      </c>
      <c r="P22">
        <f t="shared" si="7"/>
        <v>0</v>
      </c>
    </row>
    <row r="23" spans="1:23">
      <c r="A23" s="25">
        <v>40422</v>
      </c>
      <c r="D23">
        <v>1</v>
      </c>
      <c r="F23">
        <v>1</v>
      </c>
      <c r="H23">
        <v>1</v>
      </c>
      <c r="J23">
        <f t="shared" si="1"/>
        <v>1</v>
      </c>
      <c r="K23">
        <f t="shared" si="2"/>
        <v>1</v>
      </c>
      <c r="L23">
        <f t="shared" si="3"/>
        <v>0</v>
      </c>
      <c r="M23">
        <f t="shared" si="4"/>
        <v>0</v>
      </c>
      <c r="N23">
        <f t="shared" si="5"/>
        <v>0</v>
      </c>
      <c r="O23">
        <f t="shared" si="6"/>
        <v>0</v>
      </c>
      <c r="P23">
        <f t="shared" si="7"/>
        <v>0</v>
      </c>
    </row>
    <row r="24" spans="1:23">
      <c r="A24" s="25">
        <v>40452</v>
      </c>
      <c r="B24">
        <v>1</v>
      </c>
      <c r="D24">
        <v>1</v>
      </c>
      <c r="F24">
        <v>1</v>
      </c>
      <c r="H24">
        <v>1</v>
      </c>
      <c r="J24">
        <f t="shared" si="1"/>
        <v>0</v>
      </c>
      <c r="K24">
        <f t="shared" si="2"/>
        <v>0</v>
      </c>
      <c r="L24">
        <f t="shared" si="3"/>
        <v>0</v>
      </c>
      <c r="M24">
        <f t="shared" si="4"/>
        <v>0</v>
      </c>
      <c r="N24">
        <f t="shared" si="5"/>
        <v>0</v>
      </c>
      <c r="O24">
        <f t="shared" si="6"/>
        <v>0</v>
      </c>
      <c r="P24">
        <f t="shared" si="7"/>
        <v>0</v>
      </c>
    </row>
    <row r="25" spans="1:23">
      <c r="A25" s="25">
        <v>40483</v>
      </c>
      <c r="B25">
        <v>1</v>
      </c>
      <c r="C25">
        <v>1</v>
      </c>
      <c r="D25">
        <v>1</v>
      </c>
      <c r="F25">
        <v>1</v>
      </c>
      <c r="H25">
        <v>1</v>
      </c>
      <c r="J25">
        <f t="shared" si="1"/>
        <v>0</v>
      </c>
      <c r="K25">
        <f t="shared" si="2"/>
        <v>0</v>
      </c>
      <c r="L25">
        <f t="shared" si="3"/>
        <v>0</v>
      </c>
      <c r="M25">
        <f t="shared" si="4"/>
        <v>0</v>
      </c>
      <c r="N25">
        <f t="shared" si="5"/>
        <v>0</v>
      </c>
      <c r="O25">
        <f t="shared" si="6"/>
        <v>0</v>
      </c>
      <c r="P25">
        <f t="shared" si="7"/>
        <v>0</v>
      </c>
    </row>
    <row r="26" spans="1:23">
      <c r="A26" s="25">
        <v>40513</v>
      </c>
      <c r="D26">
        <v>1</v>
      </c>
      <c r="F26">
        <v>1</v>
      </c>
      <c r="H26">
        <v>1</v>
      </c>
      <c r="J26">
        <f t="shared" si="1"/>
        <v>1</v>
      </c>
      <c r="K26">
        <f t="shared" si="2"/>
        <v>1</v>
      </c>
      <c r="L26">
        <f t="shared" si="3"/>
        <v>0</v>
      </c>
      <c r="M26">
        <f t="shared" si="4"/>
        <v>0</v>
      </c>
      <c r="N26">
        <f t="shared" si="5"/>
        <v>0</v>
      </c>
      <c r="O26">
        <f t="shared" si="6"/>
        <v>0</v>
      </c>
      <c r="P26">
        <f t="shared" si="7"/>
        <v>0</v>
      </c>
    </row>
    <row r="27" spans="1:23">
      <c r="A27" s="25">
        <v>40544</v>
      </c>
      <c r="C27">
        <v>1</v>
      </c>
      <c r="D27">
        <v>1</v>
      </c>
      <c r="E27">
        <v>1</v>
      </c>
      <c r="H27">
        <v>1</v>
      </c>
      <c r="J27">
        <f t="shared" si="1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1</v>
      </c>
      <c r="O27">
        <f t="shared" si="6"/>
        <v>0</v>
      </c>
      <c r="P27">
        <f t="shared" si="7"/>
        <v>0</v>
      </c>
    </row>
    <row r="28" spans="1:23">
      <c r="A28" s="25">
        <v>40575</v>
      </c>
      <c r="D28">
        <v>1</v>
      </c>
      <c r="E28">
        <v>1</v>
      </c>
      <c r="H28">
        <v>1</v>
      </c>
      <c r="J28">
        <f t="shared" si="1"/>
        <v>0</v>
      </c>
      <c r="K28">
        <f t="shared" si="2"/>
        <v>1</v>
      </c>
      <c r="L28">
        <f t="shared" si="3"/>
        <v>0</v>
      </c>
      <c r="M28">
        <f t="shared" si="4"/>
        <v>0</v>
      </c>
      <c r="N28">
        <f t="shared" si="5"/>
        <v>0</v>
      </c>
      <c r="O28">
        <f t="shared" si="6"/>
        <v>0</v>
      </c>
      <c r="P28">
        <f t="shared" si="7"/>
        <v>0</v>
      </c>
    </row>
    <row r="29" spans="1:23">
      <c r="A29" s="25">
        <v>40603</v>
      </c>
      <c r="C29">
        <v>1</v>
      </c>
      <c r="D29">
        <v>1</v>
      </c>
      <c r="E29">
        <v>1</v>
      </c>
      <c r="H29">
        <v>1</v>
      </c>
      <c r="J29">
        <f t="shared" si="1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</v>
      </c>
      <c r="O29">
        <f t="shared" si="6"/>
        <v>0</v>
      </c>
      <c r="P29">
        <f t="shared" si="7"/>
        <v>0</v>
      </c>
    </row>
    <row r="30" spans="1:23">
      <c r="A30" s="25">
        <v>40634</v>
      </c>
      <c r="B30">
        <v>1</v>
      </c>
      <c r="D30">
        <v>1</v>
      </c>
      <c r="E30">
        <v>1</v>
      </c>
      <c r="H30">
        <v>1</v>
      </c>
      <c r="J30">
        <f t="shared" si="1"/>
        <v>0</v>
      </c>
      <c r="K30">
        <f t="shared" si="2"/>
        <v>1</v>
      </c>
      <c r="L30">
        <f t="shared" si="3"/>
        <v>0</v>
      </c>
      <c r="M30">
        <f t="shared" si="4"/>
        <v>0</v>
      </c>
      <c r="N30">
        <f t="shared" si="5"/>
        <v>0</v>
      </c>
      <c r="O30">
        <f t="shared" si="6"/>
        <v>0</v>
      </c>
      <c r="P30">
        <f t="shared" si="7"/>
        <v>0</v>
      </c>
    </row>
    <row r="31" spans="1:23">
      <c r="A31" s="25">
        <v>40664</v>
      </c>
      <c r="D31">
        <v>1</v>
      </c>
      <c r="E31">
        <v>1</v>
      </c>
      <c r="F31">
        <v>1</v>
      </c>
      <c r="H31">
        <v>1</v>
      </c>
      <c r="J31">
        <f t="shared" si="1"/>
        <v>1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</v>
      </c>
      <c r="O31">
        <f t="shared" si="6"/>
        <v>0</v>
      </c>
      <c r="P31">
        <f t="shared" si="7"/>
        <v>0</v>
      </c>
    </row>
    <row r="32" spans="1:23">
      <c r="A32" s="25">
        <v>40695</v>
      </c>
      <c r="D32">
        <v>1</v>
      </c>
      <c r="E32">
        <v>1</v>
      </c>
      <c r="F32">
        <v>1</v>
      </c>
      <c r="H32">
        <v>1</v>
      </c>
      <c r="J32">
        <f t="shared" si="1"/>
        <v>0</v>
      </c>
      <c r="K32">
        <f t="shared" si="2"/>
        <v>0</v>
      </c>
      <c r="L32">
        <f t="shared" si="3"/>
        <v>0</v>
      </c>
      <c r="M32">
        <f t="shared" si="4"/>
        <v>0</v>
      </c>
      <c r="N32">
        <f t="shared" si="5"/>
        <v>0</v>
      </c>
      <c r="O32">
        <f t="shared" si="6"/>
        <v>0</v>
      </c>
      <c r="P32">
        <f t="shared" si="7"/>
        <v>0</v>
      </c>
    </row>
    <row r="33" spans="1:16">
      <c r="A33" s="25">
        <v>40725</v>
      </c>
      <c r="D33">
        <v>1</v>
      </c>
      <c r="F33">
        <v>1</v>
      </c>
      <c r="H33">
        <v>1</v>
      </c>
      <c r="J33">
        <f t="shared" si="1"/>
        <v>0</v>
      </c>
      <c r="K33">
        <f t="shared" si="2"/>
        <v>0</v>
      </c>
      <c r="L33">
        <f t="shared" si="3"/>
        <v>0</v>
      </c>
      <c r="M33">
        <f t="shared" si="4"/>
        <v>1</v>
      </c>
      <c r="N33">
        <f t="shared" si="5"/>
        <v>0</v>
      </c>
      <c r="O33">
        <f t="shared" si="6"/>
        <v>0</v>
      </c>
      <c r="P33">
        <f t="shared" si="7"/>
        <v>0</v>
      </c>
    </row>
    <row r="34" spans="1:16">
      <c r="A34" s="25">
        <v>40756</v>
      </c>
      <c r="D34">
        <v>1</v>
      </c>
      <c r="F34">
        <v>1</v>
      </c>
      <c r="H34">
        <v>1</v>
      </c>
      <c r="J34">
        <f t="shared" si="1"/>
        <v>0</v>
      </c>
      <c r="K34">
        <f t="shared" si="2"/>
        <v>0</v>
      </c>
      <c r="L34">
        <f t="shared" si="3"/>
        <v>0</v>
      </c>
      <c r="M34">
        <f t="shared" si="4"/>
        <v>0</v>
      </c>
      <c r="N34">
        <f t="shared" si="5"/>
        <v>0</v>
      </c>
      <c r="O34">
        <f t="shared" si="6"/>
        <v>0</v>
      </c>
      <c r="P34">
        <f t="shared" si="7"/>
        <v>0</v>
      </c>
    </row>
    <row r="35" spans="1:16">
      <c r="A35" s="25">
        <v>40787</v>
      </c>
      <c r="C35">
        <v>1</v>
      </c>
      <c r="D35">
        <v>1</v>
      </c>
      <c r="F35">
        <v>1</v>
      </c>
      <c r="H35">
        <v>1</v>
      </c>
      <c r="J35">
        <f t="shared" si="1"/>
        <v>0</v>
      </c>
      <c r="K35">
        <f t="shared" si="2"/>
        <v>0</v>
      </c>
      <c r="L35">
        <f t="shared" si="3"/>
        <v>0</v>
      </c>
      <c r="M35">
        <f t="shared" si="4"/>
        <v>0</v>
      </c>
      <c r="N35">
        <f t="shared" si="5"/>
        <v>0</v>
      </c>
      <c r="O35">
        <f t="shared" si="6"/>
        <v>0</v>
      </c>
      <c r="P35">
        <f t="shared" si="7"/>
        <v>0</v>
      </c>
    </row>
    <row r="36" spans="1:16">
      <c r="A36" s="25">
        <v>40817</v>
      </c>
      <c r="C36">
        <v>1</v>
      </c>
      <c r="D36">
        <v>1</v>
      </c>
      <c r="E36">
        <v>1</v>
      </c>
      <c r="F36">
        <v>1</v>
      </c>
      <c r="H36">
        <v>1</v>
      </c>
      <c r="J36">
        <f t="shared" si="1"/>
        <v>0</v>
      </c>
      <c r="K36">
        <f t="shared" si="2"/>
        <v>0</v>
      </c>
      <c r="L36">
        <f t="shared" si="3"/>
        <v>0</v>
      </c>
      <c r="M36">
        <f t="shared" si="4"/>
        <v>0</v>
      </c>
      <c r="N36">
        <f t="shared" si="5"/>
        <v>0</v>
      </c>
      <c r="O36">
        <f t="shared" si="6"/>
        <v>0</v>
      </c>
      <c r="P36">
        <f t="shared" si="7"/>
        <v>0</v>
      </c>
    </row>
    <row r="37" spans="1:16">
      <c r="A37" s="25">
        <v>40848</v>
      </c>
      <c r="B37">
        <v>1</v>
      </c>
      <c r="C37">
        <v>1</v>
      </c>
      <c r="D37">
        <v>1</v>
      </c>
      <c r="F37">
        <v>1</v>
      </c>
      <c r="H37">
        <v>1</v>
      </c>
      <c r="J37">
        <f t="shared" si="1"/>
        <v>0</v>
      </c>
      <c r="K37">
        <f t="shared" si="2"/>
        <v>0</v>
      </c>
      <c r="L37">
        <f t="shared" si="3"/>
        <v>0</v>
      </c>
      <c r="M37">
        <f t="shared" si="4"/>
        <v>1</v>
      </c>
      <c r="N37">
        <f t="shared" si="5"/>
        <v>0</v>
      </c>
      <c r="O37">
        <f t="shared" si="6"/>
        <v>0</v>
      </c>
      <c r="P37">
        <f t="shared" si="7"/>
        <v>0</v>
      </c>
    </row>
    <row r="38" spans="1:16">
      <c r="A38" s="25">
        <v>40878</v>
      </c>
      <c r="D38">
        <v>1</v>
      </c>
      <c r="F38">
        <v>1</v>
      </c>
      <c r="H38">
        <v>1</v>
      </c>
      <c r="J38">
        <f t="shared" si="1"/>
        <v>1</v>
      </c>
      <c r="K38">
        <f t="shared" si="2"/>
        <v>1</v>
      </c>
      <c r="L38">
        <f t="shared" si="3"/>
        <v>0</v>
      </c>
      <c r="M38">
        <f t="shared" si="4"/>
        <v>0</v>
      </c>
      <c r="N38">
        <f t="shared" si="5"/>
        <v>0</v>
      </c>
      <c r="O38">
        <f t="shared" si="6"/>
        <v>0</v>
      </c>
      <c r="P38">
        <f t="shared" si="7"/>
        <v>0</v>
      </c>
    </row>
    <row r="39" spans="1:16">
      <c r="A39" s="25">
        <v>40909</v>
      </c>
      <c r="D39">
        <v>1</v>
      </c>
      <c r="F39">
        <v>1</v>
      </c>
      <c r="H39">
        <v>1</v>
      </c>
      <c r="J39">
        <f t="shared" si="1"/>
        <v>0</v>
      </c>
      <c r="K39">
        <f t="shared" si="2"/>
        <v>0</v>
      </c>
      <c r="L39">
        <f t="shared" si="3"/>
        <v>0</v>
      </c>
      <c r="M39">
        <f t="shared" si="4"/>
        <v>0</v>
      </c>
      <c r="N39">
        <f t="shared" si="5"/>
        <v>0</v>
      </c>
      <c r="O39">
        <f t="shared" si="6"/>
        <v>0</v>
      </c>
      <c r="P39">
        <f t="shared" si="7"/>
        <v>0</v>
      </c>
    </row>
    <row r="40" spans="1:16">
      <c r="A40" s="25">
        <v>40940</v>
      </c>
      <c r="D40">
        <v>1</v>
      </c>
      <c r="F40">
        <v>1</v>
      </c>
      <c r="H40">
        <v>1</v>
      </c>
      <c r="J40">
        <f t="shared" si="1"/>
        <v>0</v>
      </c>
      <c r="K40">
        <f t="shared" si="2"/>
        <v>0</v>
      </c>
      <c r="L40">
        <f t="shared" si="3"/>
        <v>0</v>
      </c>
      <c r="M40">
        <f t="shared" si="4"/>
        <v>0</v>
      </c>
      <c r="N40">
        <f t="shared" si="5"/>
        <v>0</v>
      </c>
      <c r="O40">
        <f t="shared" si="6"/>
        <v>0</v>
      </c>
      <c r="P40">
        <f t="shared" si="7"/>
        <v>0</v>
      </c>
    </row>
    <row r="41" spans="1:16">
      <c r="A41" s="25">
        <v>40969</v>
      </c>
      <c r="B41">
        <v>1</v>
      </c>
      <c r="C41">
        <v>1</v>
      </c>
      <c r="D41">
        <v>1</v>
      </c>
      <c r="F41">
        <v>1</v>
      </c>
      <c r="H41">
        <v>1</v>
      </c>
      <c r="J41">
        <f t="shared" si="1"/>
        <v>0</v>
      </c>
      <c r="K41">
        <f t="shared" si="2"/>
        <v>0</v>
      </c>
      <c r="L41">
        <f t="shared" si="3"/>
        <v>0</v>
      </c>
      <c r="M41">
        <f t="shared" si="4"/>
        <v>0</v>
      </c>
      <c r="N41">
        <f t="shared" si="5"/>
        <v>0</v>
      </c>
      <c r="O41">
        <f t="shared" si="6"/>
        <v>0</v>
      </c>
      <c r="P41">
        <f t="shared" si="7"/>
        <v>0</v>
      </c>
    </row>
    <row r="42" spans="1:16">
      <c r="A42" s="25">
        <v>41000</v>
      </c>
      <c r="D42">
        <v>1</v>
      </c>
      <c r="E42">
        <v>1</v>
      </c>
      <c r="F42">
        <v>1</v>
      </c>
      <c r="H42">
        <v>1</v>
      </c>
      <c r="J42">
        <f t="shared" si="1"/>
        <v>1</v>
      </c>
      <c r="K42">
        <f t="shared" si="2"/>
        <v>1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P42">
        <f t="shared" si="7"/>
        <v>0</v>
      </c>
    </row>
    <row r="43" spans="1:16">
      <c r="A43" s="25">
        <v>41030</v>
      </c>
      <c r="B43">
        <v>1</v>
      </c>
      <c r="C43">
        <v>1</v>
      </c>
      <c r="D43">
        <v>1</v>
      </c>
      <c r="E43">
        <v>1</v>
      </c>
      <c r="F43">
        <v>1</v>
      </c>
      <c r="H43">
        <v>1</v>
      </c>
      <c r="J43">
        <f t="shared" si="1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P43">
        <f t="shared" si="7"/>
        <v>0</v>
      </c>
    </row>
    <row r="44" spans="1:16">
      <c r="A44" s="25">
        <v>41061</v>
      </c>
      <c r="D44">
        <v>1</v>
      </c>
      <c r="E44">
        <v>1</v>
      </c>
      <c r="F44">
        <v>1</v>
      </c>
      <c r="H44">
        <v>1</v>
      </c>
      <c r="J44">
        <f t="shared" si="1"/>
        <v>1</v>
      </c>
      <c r="K44">
        <f t="shared" si="2"/>
        <v>1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P44">
        <f t="shared" si="7"/>
        <v>0</v>
      </c>
    </row>
    <row r="45" spans="1:16">
      <c r="A45" s="25">
        <v>41091</v>
      </c>
      <c r="D45">
        <v>1</v>
      </c>
      <c r="E45">
        <v>1</v>
      </c>
      <c r="F45">
        <v>1</v>
      </c>
      <c r="H45">
        <v>1</v>
      </c>
      <c r="J45">
        <f t="shared" si="1"/>
        <v>0</v>
      </c>
      <c r="K45">
        <f t="shared" si="2"/>
        <v>0</v>
      </c>
      <c r="L45">
        <f t="shared" si="3"/>
        <v>0</v>
      </c>
      <c r="M45">
        <f t="shared" si="4"/>
        <v>0</v>
      </c>
      <c r="N45">
        <f t="shared" si="5"/>
        <v>0</v>
      </c>
      <c r="O45">
        <f t="shared" si="6"/>
        <v>0</v>
      </c>
      <c r="P45">
        <f t="shared" si="7"/>
        <v>0</v>
      </c>
    </row>
    <row r="46" spans="1:16">
      <c r="A46" s="25">
        <v>41122</v>
      </c>
      <c r="C46">
        <v>1</v>
      </c>
      <c r="D46">
        <v>1</v>
      </c>
      <c r="E46">
        <v>1</v>
      </c>
      <c r="F46">
        <v>1</v>
      </c>
      <c r="H46">
        <v>1</v>
      </c>
      <c r="J46">
        <f t="shared" si="1"/>
        <v>0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</v>
      </c>
      <c r="O46">
        <f t="shared" si="6"/>
        <v>0</v>
      </c>
      <c r="P46">
        <f t="shared" si="7"/>
        <v>0</v>
      </c>
    </row>
    <row r="47" spans="1:16">
      <c r="A47" s="25">
        <v>41153</v>
      </c>
      <c r="D47">
        <v>1</v>
      </c>
      <c r="E47">
        <v>1</v>
      </c>
      <c r="F47">
        <v>1</v>
      </c>
      <c r="H47">
        <v>1</v>
      </c>
      <c r="J47">
        <f t="shared" si="1"/>
        <v>0</v>
      </c>
      <c r="K47">
        <f t="shared" si="2"/>
        <v>1</v>
      </c>
      <c r="L47">
        <f t="shared" si="3"/>
        <v>0</v>
      </c>
      <c r="M47">
        <f t="shared" si="4"/>
        <v>0</v>
      </c>
      <c r="N47">
        <f t="shared" si="5"/>
        <v>0</v>
      </c>
      <c r="O47">
        <f t="shared" si="6"/>
        <v>0</v>
      </c>
      <c r="P47">
        <f t="shared" si="7"/>
        <v>0</v>
      </c>
    </row>
    <row r="48" spans="1:16">
      <c r="A48" s="25">
        <v>41183</v>
      </c>
      <c r="D48">
        <v>1</v>
      </c>
      <c r="E48">
        <v>1</v>
      </c>
      <c r="F48">
        <v>1</v>
      </c>
      <c r="H48">
        <v>1</v>
      </c>
      <c r="J48">
        <f t="shared" si="1"/>
        <v>0</v>
      </c>
      <c r="K48">
        <f t="shared" si="2"/>
        <v>0</v>
      </c>
      <c r="L48">
        <f t="shared" si="3"/>
        <v>0</v>
      </c>
      <c r="M48">
        <f t="shared" si="4"/>
        <v>0</v>
      </c>
      <c r="N48">
        <f t="shared" si="5"/>
        <v>0</v>
      </c>
      <c r="O48">
        <f t="shared" si="6"/>
        <v>0</v>
      </c>
      <c r="P48">
        <f t="shared" si="7"/>
        <v>0</v>
      </c>
    </row>
    <row r="49" spans="1:16">
      <c r="A49" s="25">
        <v>41214</v>
      </c>
      <c r="B49">
        <v>1</v>
      </c>
      <c r="C49">
        <v>1</v>
      </c>
      <c r="D49">
        <v>1</v>
      </c>
      <c r="E49">
        <v>1</v>
      </c>
      <c r="F49">
        <v>1</v>
      </c>
      <c r="H49">
        <v>1</v>
      </c>
      <c r="J49">
        <f t="shared" si="1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</v>
      </c>
      <c r="O49">
        <f t="shared" si="6"/>
        <v>0</v>
      </c>
      <c r="P49">
        <f t="shared" si="7"/>
        <v>0</v>
      </c>
    </row>
    <row r="50" spans="1:16">
      <c r="A50" s="25">
        <v>41244</v>
      </c>
      <c r="D50">
        <v>1</v>
      </c>
      <c r="E50">
        <v>1</v>
      </c>
      <c r="F50">
        <v>1</v>
      </c>
      <c r="H50">
        <v>1</v>
      </c>
      <c r="J50">
        <f t="shared" si="1"/>
        <v>1</v>
      </c>
      <c r="K50">
        <f t="shared" si="2"/>
        <v>1</v>
      </c>
      <c r="L50">
        <f t="shared" si="3"/>
        <v>0</v>
      </c>
      <c r="M50">
        <f t="shared" si="4"/>
        <v>0</v>
      </c>
      <c r="N50">
        <f t="shared" si="5"/>
        <v>0</v>
      </c>
      <c r="O50">
        <f t="shared" si="6"/>
        <v>0</v>
      </c>
      <c r="P50">
        <f t="shared" si="7"/>
        <v>0</v>
      </c>
    </row>
    <row r="51" spans="1:16">
      <c r="A51" s="25">
        <v>41275</v>
      </c>
      <c r="D51">
        <v>1</v>
      </c>
      <c r="E51">
        <v>1</v>
      </c>
      <c r="F51">
        <v>1</v>
      </c>
      <c r="H51">
        <v>1</v>
      </c>
      <c r="J51">
        <f t="shared" si="1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P51">
        <f t="shared" si="7"/>
        <v>0</v>
      </c>
    </row>
    <row r="52" spans="1:16">
      <c r="A52" s="25">
        <v>41306</v>
      </c>
      <c r="B52">
        <v>1</v>
      </c>
      <c r="C52">
        <v>1</v>
      </c>
      <c r="D52">
        <v>1</v>
      </c>
      <c r="E52">
        <v>1</v>
      </c>
      <c r="F52">
        <v>1</v>
      </c>
      <c r="H52">
        <v>1</v>
      </c>
      <c r="J52">
        <f t="shared" si="1"/>
        <v>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P52">
        <f t="shared" si="7"/>
        <v>0</v>
      </c>
    </row>
    <row r="53" spans="1:16">
      <c r="A53" s="25">
        <v>41334</v>
      </c>
      <c r="D53">
        <v>1</v>
      </c>
      <c r="E53">
        <v>1</v>
      </c>
      <c r="F53">
        <v>1</v>
      </c>
      <c r="H53">
        <v>1</v>
      </c>
      <c r="J53">
        <f t="shared" si="1"/>
        <v>1</v>
      </c>
      <c r="K53">
        <f t="shared" si="2"/>
        <v>1</v>
      </c>
      <c r="L53">
        <f t="shared" si="3"/>
        <v>0</v>
      </c>
      <c r="M53">
        <f t="shared" si="4"/>
        <v>0</v>
      </c>
      <c r="N53">
        <f t="shared" si="5"/>
        <v>0</v>
      </c>
      <c r="O53">
        <f t="shared" si="6"/>
        <v>0</v>
      </c>
      <c r="P53">
        <f t="shared" si="7"/>
        <v>0</v>
      </c>
    </row>
    <row r="54" spans="1:16">
      <c r="A54" s="25">
        <v>41365</v>
      </c>
      <c r="D54">
        <v>1</v>
      </c>
      <c r="E54">
        <v>1</v>
      </c>
      <c r="F54">
        <v>1</v>
      </c>
      <c r="H54">
        <v>1</v>
      </c>
      <c r="J54">
        <f t="shared" si="1"/>
        <v>0</v>
      </c>
      <c r="K54">
        <f t="shared" si="2"/>
        <v>0</v>
      </c>
      <c r="L54">
        <f t="shared" si="3"/>
        <v>0</v>
      </c>
      <c r="M54">
        <f t="shared" si="4"/>
        <v>0</v>
      </c>
      <c r="N54">
        <f t="shared" si="5"/>
        <v>0</v>
      </c>
      <c r="O54">
        <f t="shared" si="6"/>
        <v>0</v>
      </c>
      <c r="P54">
        <f t="shared" si="7"/>
        <v>0</v>
      </c>
    </row>
    <row r="55" spans="1:16">
      <c r="A55" s="25">
        <v>41395</v>
      </c>
      <c r="B55">
        <v>1</v>
      </c>
      <c r="D55">
        <v>1</v>
      </c>
      <c r="E55">
        <v>1</v>
      </c>
      <c r="F55">
        <v>1</v>
      </c>
      <c r="H55">
        <v>1</v>
      </c>
      <c r="J55">
        <f t="shared" si="1"/>
        <v>0</v>
      </c>
      <c r="K55">
        <f t="shared" si="2"/>
        <v>0</v>
      </c>
      <c r="L55">
        <f t="shared" si="3"/>
        <v>0</v>
      </c>
      <c r="M55">
        <f t="shared" si="4"/>
        <v>0</v>
      </c>
      <c r="N55">
        <f t="shared" si="5"/>
        <v>0</v>
      </c>
      <c r="O55">
        <f t="shared" si="6"/>
        <v>0</v>
      </c>
      <c r="P55">
        <f t="shared" si="7"/>
        <v>0</v>
      </c>
    </row>
    <row r="56" spans="1:16">
      <c r="A56" s="25">
        <v>41426</v>
      </c>
      <c r="D56">
        <v>1</v>
      </c>
      <c r="E56">
        <v>1</v>
      </c>
      <c r="F56">
        <v>1</v>
      </c>
      <c r="H56">
        <v>1</v>
      </c>
      <c r="J56">
        <f t="shared" si="1"/>
        <v>1</v>
      </c>
      <c r="K56">
        <f t="shared" si="2"/>
        <v>0</v>
      </c>
      <c r="L56">
        <f t="shared" si="3"/>
        <v>0</v>
      </c>
      <c r="M56">
        <f t="shared" si="4"/>
        <v>0</v>
      </c>
      <c r="N56">
        <f t="shared" si="5"/>
        <v>0</v>
      </c>
      <c r="O56">
        <f t="shared" si="6"/>
        <v>0</v>
      </c>
      <c r="P56">
        <f t="shared" si="7"/>
        <v>0</v>
      </c>
    </row>
    <row r="57" spans="1:16">
      <c r="A57" s="25">
        <v>41456</v>
      </c>
      <c r="D57">
        <v>1</v>
      </c>
      <c r="E57">
        <v>1</v>
      </c>
      <c r="F57">
        <v>1</v>
      </c>
      <c r="H57">
        <v>1</v>
      </c>
      <c r="J57">
        <f t="shared" si="1"/>
        <v>0</v>
      </c>
      <c r="K57">
        <f t="shared" si="2"/>
        <v>0</v>
      </c>
      <c r="L57">
        <f t="shared" si="3"/>
        <v>0</v>
      </c>
      <c r="M57">
        <f t="shared" si="4"/>
        <v>0</v>
      </c>
      <c r="N57">
        <f t="shared" si="5"/>
        <v>0</v>
      </c>
      <c r="O57">
        <f t="shared" si="6"/>
        <v>0</v>
      </c>
      <c r="P57">
        <f t="shared" si="7"/>
        <v>0</v>
      </c>
    </row>
    <row r="58" spans="1:16">
      <c r="A58" s="25">
        <v>41487</v>
      </c>
      <c r="B58">
        <v>1</v>
      </c>
      <c r="C58">
        <v>1</v>
      </c>
      <c r="D58">
        <v>1</v>
      </c>
      <c r="E58">
        <v>1</v>
      </c>
      <c r="F58">
        <v>1</v>
      </c>
      <c r="H58">
        <v>1</v>
      </c>
      <c r="J58">
        <f t="shared" si="1"/>
        <v>0</v>
      </c>
      <c r="K58">
        <f t="shared" si="2"/>
        <v>0</v>
      </c>
      <c r="L58">
        <f t="shared" si="3"/>
        <v>0</v>
      </c>
      <c r="M58">
        <f t="shared" si="4"/>
        <v>0</v>
      </c>
      <c r="N58">
        <f t="shared" si="5"/>
        <v>0</v>
      </c>
      <c r="O58">
        <f t="shared" si="6"/>
        <v>0</v>
      </c>
      <c r="P58">
        <f t="shared" si="7"/>
        <v>0</v>
      </c>
    </row>
    <row r="59" spans="1:16">
      <c r="A59" s="25">
        <v>41518</v>
      </c>
      <c r="D59">
        <v>1</v>
      </c>
      <c r="E59">
        <v>1</v>
      </c>
      <c r="F59">
        <v>1</v>
      </c>
      <c r="H59">
        <v>1</v>
      </c>
      <c r="J59">
        <f t="shared" si="1"/>
        <v>1</v>
      </c>
      <c r="K59">
        <f t="shared" si="2"/>
        <v>1</v>
      </c>
      <c r="L59">
        <f t="shared" si="3"/>
        <v>0</v>
      </c>
      <c r="M59">
        <f t="shared" si="4"/>
        <v>0</v>
      </c>
      <c r="N59">
        <f t="shared" si="5"/>
        <v>0</v>
      </c>
      <c r="O59">
        <f t="shared" si="6"/>
        <v>0</v>
      </c>
      <c r="P59">
        <f t="shared" si="7"/>
        <v>0</v>
      </c>
    </row>
    <row r="60" spans="1:16">
      <c r="A60" s="25">
        <v>41548</v>
      </c>
      <c r="B60">
        <v>1</v>
      </c>
      <c r="C60">
        <v>1</v>
      </c>
      <c r="D60">
        <v>1</v>
      </c>
      <c r="E60">
        <v>1</v>
      </c>
      <c r="F60">
        <v>1</v>
      </c>
      <c r="H60">
        <v>1</v>
      </c>
      <c r="J60">
        <f t="shared" si="1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P60">
        <f t="shared" si="7"/>
        <v>0</v>
      </c>
    </row>
    <row r="61" spans="1:16">
      <c r="A61" s="25">
        <v>41579</v>
      </c>
      <c r="D61">
        <v>1</v>
      </c>
      <c r="E61">
        <v>1</v>
      </c>
      <c r="F61">
        <v>1</v>
      </c>
      <c r="H61">
        <v>1</v>
      </c>
      <c r="J61">
        <f t="shared" si="1"/>
        <v>1</v>
      </c>
      <c r="K61">
        <f t="shared" si="2"/>
        <v>1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P61">
        <f t="shared" si="7"/>
        <v>0</v>
      </c>
    </row>
    <row r="62" spans="1:16">
      <c r="A62" s="25">
        <v>41609</v>
      </c>
      <c r="D62">
        <v>1</v>
      </c>
      <c r="E62">
        <v>1</v>
      </c>
      <c r="F62">
        <v>1</v>
      </c>
      <c r="H62">
        <v>1</v>
      </c>
      <c r="J62">
        <f t="shared" si="1"/>
        <v>0</v>
      </c>
      <c r="K62">
        <f t="shared" si="2"/>
        <v>0</v>
      </c>
      <c r="L62">
        <f t="shared" si="3"/>
        <v>0</v>
      </c>
      <c r="M62">
        <f t="shared" si="4"/>
        <v>0</v>
      </c>
      <c r="N62">
        <f t="shared" si="5"/>
        <v>0</v>
      </c>
      <c r="O62">
        <f t="shared" si="6"/>
        <v>0</v>
      </c>
      <c r="P62">
        <f t="shared" si="7"/>
        <v>0</v>
      </c>
    </row>
    <row r="63" spans="1:16">
      <c r="A63" s="25">
        <v>41640</v>
      </c>
      <c r="D63">
        <v>1</v>
      </c>
      <c r="E63">
        <v>1</v>
      </c>
      <c r="F63">
        <v>1</v>
      </c>
      <c r="H63">
        <v>1</v>
      </c>
      <c r="J63">
        <f t="shared" si="1"/>
        <v>0</v>
      </c>
      <c r="K63">
        <f t="shared" si="2"/>
        <v>0</v>
      </c>
      <c r="L63">
        <f t="shared" si="3"/>
        <v>0</v>
      </c>
      <c r="M63">
        <f t="shared" si="4"/>
        <v>0</v>
      </c>
      <c r="N63">
        <f t="shared" si="5"/>
        <v>0</v>
      </c>
      <c r="O63">
        <f t="shared" si="6"/>
        <v>0</v>
      </c>
      <c r="P63">
        <f t="shared" si="7"/>
        <v>0</v>
      </c>
    </row>
    <row r="64" spans="1:16">
      <c r="A64" s="25">
        <v>41671</v>
      </c>
      <c r="B64">
        <v>1</v>
      </c>
      <c r="C64">
        <v>1</v>
      </c>
      <c r="D64">
        <v>1</v>
      </c>
      <c r="E64">
        <v>1</v>
      </c>
      <c r="F64">
        <v>1</v>
      </c>
      <c r="H64">
        <v>1</v>
      </c>
      <c r="J64">
        <f t="shared" si="1"/>
        <v>0</v>
      </c>
      <c r="K64">
        <f t="shared" si="2"/>
        <v>0</v>
      </c>
      <c r="L64">
        <f t="shared" si="3"/>
        <v>0</v>
      </c>
      <c r="M64">
        <f t="shared" si="4"/>
        <v>0</v>
      </c>
      <c r="N64">
        <f t="shared" si="5"/>
        <v>0</v>
      </c>
      <c r="O64">
        <f t="shared" si="6"/>
        <v>0</v>
      </c>
      <c r="P64">
        <f t="shared" si="7"/>
        <v>0</v>
      </c>
    </row>
    <row r="65" spans="1:16">
      <c r="A65" s="25">
        <v>41699</v>
      </c>
      <c r="D65">
        <v>1</v>
      </c>
      <c r="E65">
        <v>1</v>
      </c>
      <c r="F65">
        <v>1</v>
      </c>
      <c r="J65">
        <f t="shared" si="1"/>
        <v>1</v>
      </c>
      <c r="K65">
        <f t="shared" si="2"/>
        <v>1</v>
      </c>
      <c r="L65">
        <f t="shared" si="3"/>
        <v>0</v>
      </c>
      <c r="M65">
        <f t="shared" si="4"/>
        <v>0</v>
      </c>
      <c r="N65">
        <f t="shared" si="5"/>
        <v>0</v>
      </c>
      <c r="O65">
        <f t="shared" si="6"/>
        <v>0</v>
      </c>
      <c r="P65">
        <f t="shared" si="7"/>
        <v>1</v>
      </c>
    </row>
    <row r="66" spans="1:16">
      <c r="A66" s="25">
        <v>41730</v>
      </c>
      <c r="B66">
        <v>1</v>
      </c>
      <c r="D66">
        <v>1</v>
      </c>
      <c r="E66">
        <v>1</v>
      </c>
      <c r="F66">
        <v>1</v>
      </c>
      <c r="H66">
        <v>1</v>
      </c>
      <c r="J66">
        <f t="shared" si="1"/>
        <v>0</v>
      </c>
      <c r="K66">
        <f t="shared" si="2"/>
        <v>0</v>
      </c>
      <c r="L66">
        <f t="shared" si="3"/>
        <v>0</v>
      </c>
      <c r="M66">
        <f t="shared" si="4"/>
        <v>0</v>
      </c>
      <c r="N66">
        <f t="shared" si="5"/>
        <v>0</v>
      </c>
      <c r="O66">
        <f t="shared" si="6"/>
        <v>0</v>
      </c>
      <c r="P66">
        <f t="shared" si="7"/>
        <v>0</v>
      </c>
    </row>
    <row r="67" spans="1:16">
      <c r="A67" s="25">
        <v>41760</v>
      </c>
      <c r="D67">
        <v>1</v>
      </c>
      <c r="E67">
        <v>1</v>
      </c>
      <c r="F67">
        <v>1</v>
      </c>
      <c r="G67">
        <v>1</v>
      </c>
      <c r="H67">
        <v>1</v>
      </c>
      <c r="J67">
        <f t="shared" si="1"/>
        <v>1</v>
      </c>
      <c r="K67">
        <f t="shared" si="2"/>
        <v>0</v>
      </c>
      <c r="L67">
        <f t="shared" si="3"/>
        <v>0</v>
      </c>
      <c r="M67">
        <f t="shared" si="4"/>
        <v>0</v>
      </c>
      <c r="N67">
        <f t="shared" si="5"/>
        <v>0</v>
      </c>
      <c r="O67">
        <f t="shared" si="6"/>
        <v>0</v>
      </c>
      <c r="P67">
        <f t="shared" si="7"/>
        <v>0</v>
      </c>
    </row>
    <row r="68" spans="1:16">
      <c r="A68" s="25">
        <v>41791</v>
      </c>
      <c r="D68">
        <v>1</v>
      </c>
      <c r="E68">
        <v>1</v>
      </c>
      <c r="F68">
        <v>1</v>
      </c>
      <c r="H68">
        <v>1</v>
      </c>
      <c r="J68">
        <f t="shared" ref="J68:J131" si="9">IF(B68=1,0,IF(B68=0,IF(B68=B67,0,1)))</f>
        <v>0</v>
      </c>
      <c r="K68">
        <f t="shared" ref="K68:K131" si="10">IF(C68=1,0,IF(C68=0,IF(C68=C67,0,1)))</f>
        <v>0</v>
      </c>
      <c r="L68">
        <f t="shared" ref="L68:L131" si="11">IF(D68=1,0,IF(D68=0,IF(D68=D67,0,1)))</f>
        <v>0</v>
      </c>
      <c r="M68">
        <f t="shared" ref="M68:M131" si="12">IF(E68=1,0,IF(E68=0,IF(E68=E67,0,1)))</f>
        <v>0</v>
      </c>
      <c r="N68">
        <f t="shared" ref="N68:N131" si="13">IF(F68=1,0,IF(F68=0,IF(F68=F67,0,1)))</f>
        <v>0</v>
      </c>
      <c r="O68">
        <f t="shared" ref="O68:O131" si="14">IF(G68=1,0,IF(G68=0,IF(G68=G67,0,1)))</f>
        <v>1</v>
      </c>
      <c r="P68">
        <f t="shared" ref="P68:P131" si="15">IF(H68=1,0,IF(H68=0,IF(H68=H67,0,1)))</f>
        <v>0</v>
      </c>
    </row>
    <row r="69" spans="1:16">
      <c r="A69" s="25">
        <v>41821</v>
      </c>
      <c r="D69">
        <v>1</v>
      </c>
      <c r="E69">
        <v>1</v>
      </c>
      <c r="F69">
        <v>1</v>
      </c>
      <c r="H69">
        <v>1</v>
      </c>
      <c r="J69">
        <f t="shared" si="9"/>
        <v>0</v>
      </c>
      <c r="K69">
        <f t="shared" si="10"/>
        <v>0</v>
      </c>
      <c r="L69">
        <f t="shared" si="11"/>
        <v>0</v>
      </c>
      <c r="M69">
        <f t="shared" si="12"/>
        <v>0</v>
      </c>
      <c r="N69">
        <f t="shared" si="13"/>
        <v>0</v>
      </c>
      <c r="O69">
        <f t="shared" si="14"/>
        <v>0</v>
      </c>
      <c r="P69">
        <f t="shared" si="15"/>
        <v>0</v>
      </c>
    </row>
    <row r="70" spans="1:16">
      <c r="A70" s="25">
        <v>41852</v>
      </c>
      <c r="B70">
        <v>1</v>
      </c>
      <c r="C70">
        <v>1</v>
      </c>
      <c r="D70">
        <v>1</v>
      </c>
      <c r="E70">
        <v>1</v>
      </c>
      <c r="F70">
        <v>1</v>
      </c>
      <c r="H70">
        <v>1</v>
      </c>
      <c r="J70">
        <f t="shared" si="9"/>
        <v>0</v>
      </c>
      <c r="K70">
        <f t="shared" si="10"/>
        <v>0</v>
      </c>
      <c r="L70">
        <f t="shared" si="11"/>
        <v>0</v>
      </c>
      <c r="M70">
        <f t="shared" si="12"/>
        <v>0</v>
      </c>
      <c r="N70">
        <f t="shared" si="13"/>
        <v>0</v>
      </c>
      <c r="O70">
        <f t="shared" si="14"/>
        <v>0</v>
      </c>
      <c r="P70">
        <f t="shared" si="15"/>
        <v>0</v>
      </c>
    </row>
    <row r="71" spans="1:16">
      <c r="A71" s="25">
        <v>41883</v>
      </c>
      <c r="D71">
        <v>1</v>
      </c>
      <c r="E71">
        <v>1</v>
      </c>
      <c r="F71">
        <v>1</v>
      </c>
      <c r="H71">
        <v>1</v>
      </c>
      <c r="J71">
        <f t="shared" si="9"/>
        <v>1</v>
      </c>
      <c r="K71">
        <f t="shared" si="10"/>
        <v>1</v>
      </c>
      <c r="L71">
        <f t="shared" si="11"/>
        <v>0</v>
      </c>
      <c r="M71">
        <f t="shared" si="12"/>
        <v>0</v>
      </c>
      <c r="N71">
        <f t="shared" si="13"/>
        <v>0</v>
      </c>
      <c r="O71">
        <f t="shared" si="14"/>
        <v>0</v>
      </c>
      <c r="P71">
        <f t="shared" si="15"/>
        <v>0</v>
      </c>
    </row>
    <row r="72" spans="1:16">
      <c r="A72" s="25">
        <v>41913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J72">
        <f t="shared" si="9"/>
        <v>0</v>
      </c>
      <c r="K72">
        <f t="shared" si="10"/>
        <v>0</v>
      </c>
      <c r="L72">
        <f t="shared" si="11"/>
        <v>0</v>
      </c>
      <c r="M72">
        <f t="shared" si="12"/>
        <v>0</v>
      </c>
      <c r="N72">
        <f t="shared" si="13"/>
        <v>0</v>
      </c>
      <c r="O72">
        <f t="shared" si="14"/>
        <v>0</v>
      </c>
      <c r="P72">
        <f t="shared" si="15"/>
        <v>0</v>
      </c>
    </row>
    <row r="73" spans="1:16">
      <c r="A73" s="25">
        <v>41944</v>
      </c>
      <c r="D73">
        <v>1</v>
      </c>
      <c r="E73">
        <v>1</v>
      </c>
      <c r="F73">
        <v>1</v>
      </c>
      <c r="H73">
        <v>1</v>
      </c>
      <c r="J73">
        <f t="shared" si="9"/>
        <v>1</v>
      </c>
      <c r="K73">
        <f t="shared" si="10"/>
        <v>1</v>
      </c>
      <c r="L73">
        <f t="shared" si="11"/>
        <v>0</v>
      </c>
      <c r="M73">
        <f t="shared" si="12"/>
        <v>0</v>
      </c>
      <c r="N73">
        <f t="shared" si="13"/>
        <v>0</v>
      </c>
      <c r="O73">
        <f t="shared" si="14"/>
        <v>1</v>
      </c>
      <c r="P73">
        <f t="shared" si="15"/>
        <v>0</v>
      </c>
    </row>
    <row r="74" spans="1:16">
      <c r="A74" s="25">
        <v>41974</v>
      </c>
      <c r="D74">
        <v>1</v>
      </c>
      <c r="E74">
        <v>1</v>
      </c>
      <c r="F74">
        <v>1</v>
      </c>
      <c r="H74">
        <v>1</v>
      </c>
      <c r="J74">
        <f t="shared" si="9"/>
        <v>0</v>
      </c>
      <c r="K74">
        <f t="shared" si="10"/>
        <v>0</v>
      </c>
      <c r="L74">
        <f t="shared" si="11"/>
        <v>0</v>
      </c>
      <c r="M74">
        <f t="shared" si="12"/>
        <v>0</v>
      </c>
      <c r="N74">
        <f t="shared" si="13"/>
        <v>0</v>
      </c>
      <c r="O74">
        <f t="shared" si="14"/>
        <v>0</v>
      </c>
      <c r="P74">
        <f t="shared" si="15"/>
        <v>0</v>
      </c>
    </row>
    <row r="75" spans="1:16">
      <c r="A75" s="25">
        <v>42005</v>
      </c>
      <c r="D75">
        <v>1</v>
      </c>
      <c r="E75">
        <v>1</v>
      </c>
      <c r="F75">
        <v>1</v>
      </c>
      <c r="H75">
        <v>1</v>
      </c>
      <c r="J75">
        <f t="shared" si="9"/>
        <v>0</v>
      </c>
      <c r="K75">
        <f t="shared" si="10"/>
        <v>0</v>
      </c>
      <c r="L75">
        <f t="shared" si="11"/>
        <v>0</v>
      </c>
      <c r="M75">
        <f t="shared" si="12"/>
        <v>0</v>
      </c>
      <c r="N75">
        <f t="shared" si="13"/>
        <v>0</v>
      </c>
      <c r="O75">
        <f t="shared" si="14"/>
        <v>0</v>
      </c>
      <c r="P75">
        <f t="shared" si="15"/>
        <v>0</v>
      </c>
    </row>
    <row r="76" spans="1:16">
      <c r="A76" s="25">
        <v>42036</v>
      </c>
      <c r="B76">
        <v>1</v>
      </c>
      <c r="C76">
        <v>1</v>
      </c>
      <c r="D76">
        <v>1</v>
      </c>
      <c r="E76">
        <v>1</v>
      </c>
      <c r="F76">
        <v>1</v>
      </c>
      <c r="H76">
        <v>1</v>
      </c>
      <c r="J76">
        <f t="shared" si="9"/>
        <v>0</v>
      </c>
      <c r="K76">
        <f t="shared" si="10"/>
        <v>0</v>
      </c>
      <c r="L76">
        <f t="shared" si="11"/>
        <v>0</v>
      </c>
      <c r="M76">
        <f t="shared" si="12"/>
        <v>0</v>
      </c>
      <c r="N76">
        <f t="shared" si="13"/>
        <v>0</v>
      </c>
      <c r="O76">
        <f t="shared" si="14"/>
        <v>0</v>
      </c>
      <c r="P76">
        <f t="shared" si="15"/>
        <v>0</v>
      </c>
    </row>
    <row r="77" spans="1:16">
      <c r="A77" s="25">
        <v>42064</v>
      </c>
      <c r="D77">
        <v>1</v>
      </c>
      <c r="E77">
        <v>1</v>
      </c>
      <c r="F77">
        <v>1</v>
      </c>
      <c r="H77">
        <v>1</v>
      </c>
      <c r="J77">
        <f t="shared" si="9"/>
        <v>1</v>
      </c>
      <c r="K77">
        <f t="shared" si="10"/>
        <v>1</v>
      </c>
      <c r="L77">
        <f t="shared" si="11"/>
        <v>0</v>
      </c>
      <c r="M77">
        <f t="shared" si="12"/>
        <v>0</v>
      </c>
      <c r="N77">
        <f t="shared" si="13"/>
        <v>0</v>
      </c>
      <c r="O77">
        <f t="shared" si="14"/>
        <v>0</v>
      </c>
      <c r="P77">
        <f t="shared" si="15"/>
        <v>0</v>
      </c>
    </row>
    <row r="78" spans="1:16">
      <c r="A78" s="25">
        <v>42095</v>
      </c>
      <c r="D78">
        <v>1</v>
      </c>
      <c r="E78">
        <v>1</v>
      </c>
      <c r="F78">
        <v>1</v>
      </c>
      <c r="H78">
        <v>1</v>
      </c>
      <c r="J78">
        <f t="shared" si="9"/>
        <v>0</v>
      </c>
      <c r="K78">
        <f t="shared" si="10"/>
        <v>0</v>
      </c>
      <c r="L78">
        <f t="shared" si="11"/>
        <v>0</v>
      </c>
      <c r="M78">
        <f t="shared" si="12"/>
        <v>0</v>
      </c>
      <c r="N78">
        <f t="shared" si="13"/>
        <v>0</v>
      </c>
      <c r="O78">
        <f t="shared" si="14"/>
        <v>0</v>
      </c>
      <c r="P78">
        <f t="shared" si="15"/>
        <v>0</v>
      </c>
    </row>
    <row r="79" spans="1:16">
      <c r="A79" s="25">
        <v>42125</v>
      </c>
      <c r="B79">
        <v>1</v>
      </c>
      <c r="D79">
        <v>1</v>
      </c>
      <c r="E79">
        <v>1</v>
      </c>
      <c r="F79">
        <v>1</v>
      </c>
      <c r="G79">
        <v>1</v>
      </c>
      <c r="H79">
        <v>1</v>
      </c>
      <c r="J79">
        <f t="shared" si="9"/>
        <v>0</v>
      </c>
      <c r="K79">
        <f t="shared" si="10"/>
        <v>0</v>
      </c>
      <c r="L79">
        <f t="shared" si="11"/>
        <v>0</v>
      </c>
      <c r="M79">
        <f t="shared" si="12"/>
        <v>0</v>
      </c>
      <c r="N79">
        <f t="shared" si="13"/>
        <v>0</v>
      </c>
      <c r="O79">
        <f t="shared" si="14"/>
        <v>0</v>
      </c>
      <c r="P79">
        <f t="shared" si="15"/>
        <v>0</v>
      </c>
    </row>
    <row r="80" spans="1:16">
      <c r="A80" s="25">
        <v>42156</v>
      </c>
      <c r="C80">
        <v>1</v>
      </c>
      <c r="D80">
        <v>1</v>
      </c>
      <c r="E80">
        <v>1</v>
      </c>
      <c r="F80">
        <v>1</v>
      </c>
      <c r="H80">
        <v>1</v>
      </c>
      <c r="J80">
        <f t="shared" si="9"/>
        <v>1</v>
      </c>
      <c r="K80">
        <f t="shared" si="10"/>
        <v>0</v>
      </c>
      <c r="L80">
        <f t="shared" si="11"/>
        <v>0</v>
      </c>
      <c r="M80">
        <f t="shared" si="12"/>
        <v>0</v>
      </c>
      <c r="N80">
        <f t="shared" si="13"/>
        <v>0</v>
      </c>
      <c r="O80">
        <f t="shared" si="14"/>
        <v>1</v>
      </c>
      <c r="P80">
        <f t="shared" si="15"/>
        <v>0</v>
      </c>
    </row>
    <row r="81" spans="1:16">
      <c r="A81" s="25">
        <v>42186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J81">
        <f t="shared" si="9"/>
        <v>0</v>
      </c>
      <c r="K81">
        <f t="shared" si="10"/>
        <v>0</v>
      </c>
      <c r="L81">
        <f t="shared" si="11"/>
        <v>0</v>
      </c>
      <c r="M81">
        <f t="shared" si="12"/>
        <v>0</v>
      </c>
      <c r="N81">
        <f t="shared" si="13"/>
        <v>0</v>
      </c>
      <c r="O81">
        <f t="shared" si="14"/>
        <v>0</v>
      </c>
      <c r="P81">
        <f t="shared" si="15"/>
        <v>0</v>
      </c>
    </row>
    <row r="82" spans="1:16">
      <c r="A82" s="25">
        <v>42217</v>
      </c>
      <c r="D82">
        <v>1</v>
      </c>
      <c r="E82">
        <v>1</v>
      </c>
      <c r="F82">
        <v>1</v>
      </c>
      <c r="H82">
        <v>1</v>
      </c>
      <c r="J82">
        <f t="shared" si="9"/>
        <v>1</v>
      </c>
      <c r="K82">
        <f t="shared" si="10"/>
        <v>1</v>
      </c>
      <c r="L82">
        <f t="shared" si="11"/>
        <v>0</v>
      </c>
      <c r="M82">
        <f t="shared" si="12"/>
        <v>0</v>
      </c>
      <c r="N82">
        <f t="shared" si="13"/>
        <v>0</v>
      </c>
      <c r="O82">
        <f t="shared" si="14"/>
        <v>1</v>
      </c>
      <c r="P82">
        <f t="shared" si="15"/>
        <v>0</v>
      </c>
    </row>
    <row r="83" spans="1:16">
      <c r="A83" s="25">
        <v>42248</v>
      </c>
      <c r="D83">
        <v>1</v>
      </c>
      <c r="E83">
        <v>1</v>
      </c>
      <c r="F83">
        <v>1</v>
      </c>
      <c r="H83">
        <v>1</v>
      </c>
      <c r="J83">
        <f t="shared" si="9"/>
        <v>0</v>
      </c>
      <c r="K83">
        <f t="shared" si="10"/>
        <v>0</v>
      </c>
      <c r="L83">
        <f t="shared" si="11"/>
        <v>0</v>
      </c>
      <c r="M83">
        <f t="shared" si="12"/>
        <v>0</v>
      </c>
      <c r="N83">
        <f t="shared" si="13"/>
        <v>0</v>
      </c>
      <c r="O83">
        <f t="shared" si="14"/>
        <v>0</v>
      </c>
      <c r="P83">
        <f t="shared" si="15"/>
        <v>0</v>
      </c>
    </row>
    <row r="84" spans="1:16">
      <c r="A84" s="25">
        <v>42278</v>
      </c>
      <c r="D84">
        <v>1</v>
      </c>
      <c r="E84">
        <v>1</v>
      </c>
      <c r="F84">
        <v>1</v>
      </c>
      <c r="H84">
        <v>1</v>
      </c>
      <c r="J84">
        <f t="shared" si="9"/>
        <v>0</v>
      </c>
      <c r="K84">
        <f t="shared" si="10"/>
        <v>0</v>
      </c>
      <c r="L84">
        <f t="shared" si="11"/>
        <v>0</v>
      </c>
      <c r="M84">
        <f t="shared" si="12"/>
        <v>0</v>
      </c>
      <c r="N84">
        <f t="shared" si="13"/>
        <v>0</v>
      </c>
      <c r="O84">
        <f t="shared" si="14"/>
        <v>0</v>
      </c>
      <c r="P84">
        <f t="shared" si="15"/>
        <v>0</v>
      </c>
    </row>
    <row r="85" spans="1:16">
      <c r="A85" s="25">
        <v>42309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J85">
        <f t="shared" si="9"/>
        <v>0</v>
      </c>
      <c r="K85">
        <f t="shared" si="10"/>
        <v>0</v>
      </c>
      <c r="L85">
        <f t="shared" si="11"/>
        <v>0</v>
      </c>
      <c r="M85">
        <f t="shared" si="12"/>
        <v>0</v>
      </c>
      <c r="N85">
        <f t="shared" si="13"/>
        <v>0</v>
      </c>
      <c r="O85">
        <f t="shared" si="14"/>
        <v>0</v>
      </c>
      <c r="P85">
        <f t="shared" si="15"/>
        <v>0</v>
      </c>
    </row>
    <row r="86" spans="1:16">
      <c r="A86" s="25">
        <v>42339</v>
      </c>
      <c r="D86">
        <v>1</v>
      </c>
      <c r="E86">
        <v>1</v>
      </c>
      <c r="F86">
        <v>1</v>
      </c>
      <c r="H86">
        <v>1</v>
      </c>
      <c r="J86">
        <f t="shared" si="9"/>
        <v>1</v>
      </c>
      <c r="K86">
        <f t="shared" si="10"/>
        <v>1</v>
      </c>
      <c r="L86">
        <f t="shared" si="11"/>
        <v>0</v>
      </c>
      <c r="M86">
        <f t="shared" si="12"/>
        <v>0</v>
      </c>
      <c r="N86">
        <f t="shared" si="13"/>
        <v>0</v>
      </c>
      <c r="O86">
        <f t="shared" si="14"/>
        <v>1</v>
      </c>
      <c r="P86">
        <f t="shared" si="15"/>
        <v>0</v>
      </c>
    </row>
    <row r="87" spans="1:16">
      <c r="A87" s="25">
        <v>42370</v>
      </c>
      <c r="D87">
        <v>1</v>
      </c>
      <c r="E87">
        <v>1</v>
      </c>
      <c r="F87">
        <v>1</v>
      </c>
      <c r="H87">
        <v>1</v>
      </c>
      <c r="J87">
        <f t="shared" si="9"/>
        <v>0</v>
      </c>
      <c r="K87">
        <f t="shared" si="10"/>
        <v>0</v>
      </c>
      <c r="L87">
        <f t="shared" si="11"/>
        <v>0</v>
      </c>
      <c r="M87">
        <f t="shared" si="12"/>
        <v>0</v>
      </c>
      <c r="N87">
        <f t="shared" si="13"/>
        <v>0</v>
      </c>
      <c r="O87">
        <f t="shared" si="14"/>
        <v>0</v>
      </c>
      <c r="P87">
        <f t="shared" si="15"/>
        <v>0</v>
      </c>
    </row>
    <row r="88" spans="1:16">
      <c r="A88" s="25">
        <v>42401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J88">
        <f t="shared" si="9"/>
        <v>0</v>
      </c>
      <c r="K88">
        <f t="shared" si="10"/>
        <v>0</v>
      </c>
      <c r="L88">
        <f t="shared" si="11"/>
        <v>0</v>
      </c>
      <c r="M88">
        <f t="shared" si="12"/>
        <v>0</v>
      </c>
      <c r="N88">
        <f t="shared" si="13"/>
        <v>0</v>
      </c>
      <c r="O88">
        <f t="shared" si="14"/>
        <v>0</v>
      </c>
      <c r="P88">
        <f t="shared" si="15"/>
        <v>0</v>
      </c>
    </row>
    <row r="89" spans="1:16">
      <c r="A89" s="25">
        <v>42430</v>
      </c>
      <c r="B89">
        <v>1</v>
      </c>
      <c r="C89">
        <v>1</v>
      </c>
      <c r="D89">
        <v>1</v>
      </c>
      <c r="E89">
        <v>1</v>
      </c>
      <c r="F89">
        <v>1</v>
      </c>
      <c r="H89">
        <v>1</v>
      </c>
      <c r="J89">
        <f t="shared" si="9"/>
        <v>0</v>
      </c>
      <c r="K89">
        <f t="shared" si="10"/>
        <v>0</v>
      </c>
      <c r="L89">
        <f t="shared" si="11"/>
        <v>0</v>
      </c>
      <c r="M89">
        <f t="shared" si="12"/>
        <v>0</v>
      </c>
      <c r="N89">
        <f t="shared" si="13"/>
        <v>0</v>
      </c>
      <c r="O89">
        <f t="shared" si="14"/>
        <v>1</v>
      </c>
      <c r="P89">
        <f t="shared" si="15"/>
        <v>0</v>
      </c>
    </row>
    <row r="90" spans="1:16">
      <c r="A90" s="25">
        <v>42461</v>
      </c>
      <c r="B90">
        <v>1</v>
      </c>
      <c r="C90">
        <v>1</v>
      </c>
      <c r="D90">
        <v>1</v>
      </c>
      <c r="E90">
        <v>1</v>
      </c>
      <c r="F90">
        <v>1</v>
      </c>
      <c r="H90">
        <v>1</v>
      </c>
      <c r="J90">
        <f t="shared" si="9"/>
        <v>0</v>
      </c>
      <c r="K90">
        <f t="shared" si="10"/>
        <v>0</v>
      </c>
      <c r="L90">
        <f t="shared" si="11"/>
        <v>0</v>
      </c>
      <c r="M90">
        <f t="shared" si="12"/>
        <v>0</v>
      </c>
      <c r="N90">
        <f t="shared" si="13"/>
        <v>0</v>
      </c>
      <c r="O90">
        <f t="shared" si="14"/>
        <v>0</v>
      </c>
      <c r="P90">
        <f t="shared" si="15"/>
        <v>0</v>
      </c>
    </row>
    <row r="91" spans="1:16">
      <c r="A91" s="25">
        <v>42491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J91">
        <f t="shared" si="9"/>
        <v>0</v>
      </c>
      <c r="K91">
        <f t="shared" si="10"/>
        <v>0</v>
      </c>
      <c r="L91">
        <f t="shared" si="11"/>
        <v>0</v>
      </c>
      <c r="M91">
        <f t="shared" si="12"/>
        <v>0</v>
      </c>
      <c r="N91">
        <f t="shared" si="13"/>
        <v>0</v>
      </c>
      <c r="O91">
        <f t="shared" si="14"/>
        <v>0</v>
      </c>
      <c r="P91">
        <f t="shared" si="15"/>
        <v>0</v>
      </c>
    </row>
    <row r="92" spans="1:16">
      <c r="A92" s="25">
        <v>42522</v>
      </c>
      <c r="B92">
        <v>1</v>
      </c>
      <c r="C92">
        <v>1</v>
      </c>
      <c r="D92">
        <v>1</v>
      </c>
      <c r="E92">
        <v>1</v>
      </c>
      <c r="F92">
        <v>1</v>
      </c>
      <c r="H92">
        <v>1</v>
      </c>
      <c r="J92">
        <f t="shared" si="9"/>
        <v>0</v>
      </c>
      <c r="K92">
        <f t="shared" si="10"/>
        <v>0</v>
      </c>
      <c r="L92">
        <f t="shared" si="11"/>
        <v>0</v>
      </c>
      <c r="M92">
        <f t="shared" si="12"/>
        <v>0</v>
      </c>
      <c r="N92">
        <f t="shared" si="13"/>
        <v>0</v>
      </c>
      <c r="O92">
        <f t="shared" si="14"/>
        <v>1</v>
      </c>
      <c r="P92">
        <f t="shared" si="15"/>
        <v>0</v>
      </c>
    </row>
    <row r="93" spans="1:16">
      <c r="A93" s="25">
        <v>42552</v>
      </c>
      <c r="B93">
        <v>1</v>
      </c>
      <c r="C93">
        <v>1</v>
      </c>
      <c r="D93">
        <v>1</v>
      </c>
      <c r="E93">
        <v>1</v>
      </c>
      <c r="F93">
        <v>1</v>
      </c>
      <c r="H93">
        <v>1</v>
      </c>
      <c r="J93">
        <f t="shared" si="9"/>
        <v>0</v>
      </c>
      <c r="K93">
        <f t="shared" si="10"/>
        <v>0</v>
      </c>
      <c r="L93">
        <f t="shared" si="11"/>
        <v>0</v>
      </c>
      <c r="M93">
        <f t="shared" si="12"/>
        <v>0</v>
      </c>
      <c r="N93">
        <f t="shared" si="13"/>
        <v>0</v>
      </c>
      <c r="O93">
        <f t="shared" si="14"/>
        <v>0</v>
      </c>
      <c r="P93">
        <f t="shared" si="15"/>
        <v>0</v>
      </c>
    </row>
    <row r="94" spans="1:16">
      <c r="A94" s="25">
        <v>42583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J94">
        <f t="shared" si="9"/>
        <v>0</v>
      </c>
      <c r="K94">
        <f t="shared" si="10"/>
        <v>0</v>
      </c>
      <c r="L94">
        <f t="shared" si="11"/>
        <v>0</v>
      </c>
      <c r="M94">
        <f t="shared" si="12"/>
        <v>0</v>
      </c>
      <c r="N94">
        <f t="shared" si="13"/>
        <v>0</v>
      </c>
      <c r="O94">
        <f t="shared" si="14"/>
        <v>0</v>
      </c>
      <c r="P94">
        <f t="shared" si="15"/>
        <v>0</v>
      </c>
    </row>
    <row r="95" spans="1:16">
      <c r="A95" s="25">
        <v>42614</v>
      </c>
      <c r="B95">
        <v>1</v>
      </c>
      <c r="C95">
        <v>1</v>
      </c>
      <c r="D95">
        <v>1</v>
      </c>
      <c r="F95">
        <v>1</v>
      </c>
      <c r="H95">
        <v>1</v>
      </c>
      <c r="J95">
        <f t="shared" si="9"/>
        <v>0</v>
      </c>
      <c r="K95">
        <f t="shared" si="10"/>
        <v>0</v>
      </c>
      <c r="L95">
        <f t="shared" si="11"/>
        <v>0</v>
      </c>
      <c r="M95">
        <f t="shared" si="12"/>
        <v>1</v>
      </c>
      <c r="N95">
        <f t="shared" si="13"/>
        <v>0</v>
      </c>
      <c r="O95">
        <f t="shared" si="14"/>
        <v>1</v>
      </c>
      <c r="P95">
        <f t="shared" si="15"/>
        <v>0</v>
      </c>
    </row>
    <row r="96" spans="1:16">
      <c r="A96" s="25">
        <v>42644</v>
      </c>
      <c r="B96">
        <v>1</v>
      </c>
      <c r="C96">
        <v>1</v>
      </c>
      <c r="D96">
        <v>1</v>
      </c>
      <c r="E96">
        <v>1</v>
      </c>
      <c r="F96">
        <v>1</v>
      </c>
      <c r="H96">
        <v>1</v>
      </c>
      <c r="J96">
        <f t="shared" si="9"/>
        <v>0</v>
      </c>
      <c r="K96">
        <f t="shared" si="10"/>
        <v>0</v>
      </c>
      <c r="L96">
        <f t="shared" si="11"/>
        <v>0</v>
      </c>
      <c r="M96">
        <f t="shared" si="12"/>
        <v>0</v>
      </c>
      <c r="N96">
        <f t="shared" si="13"/>
        <v>0</v>
      </c>
      <c r="O96">
        <f t="shared" si="14"/>
        <v>0</v>
      </c>
      <c r="P96">
        <f t="shared" si="15"/>
        <v>0</v>
      </c>
    </row>
    <row r="97" spans="1:16">
      <c r="A97" s="25">
        <v>42675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J97">
        <f t="shared" si="9"/>
        <v>0</v>
      </c>
      <c r="K97">
        <f t="shared" si="10"/>
        <v>0</v>
      </c>
      <c r="L97">
        <f t="shared" si="11"/>
        <v>0</v>
      </c>
      <c r="M97">
        <f t="shared" si="12"/>
        <v>0</v>
      </c>
      <c r="N97">
        <f t="shared" si="13"/>
        <v>0</v>
      </c>
      <c r="O97">
        <f t="shared" si="14"/>
        <v>0</v>
      </c>
      <c r="P97">
        <f t="shared" si="15"/>
        <v>0</v>
      </c>
    </row>
    <row r="98" spans="1:16">
      <c r="A98" s="25">
        <v>42705</v>
      </c>
      <c r="B98">
        <v>1</v>
      </c>
      <c r="C98">
        <v>1</v>
      </c>
      <c r="D98">
        <v>1</v>
      </c>
      <c r="E98">
        <v>1</v>
      </c>
      <c r="F98">
        <v>1</v>
      </c>
      <c r="H98">
        <v>1</v>
      </c>
      <c r="J98">
        <f t="shared" si="9"/>
        <v>0</v>
      </c>
      <c r="K98">
        <f t="shared" si="10"/>
        <v>0</v>
      </c>
      <c r="L98">
        <f t="shared" si="11"/>
        <v>0</v>
      </c>
      <c r="M98">
        <f t="shared" si="12"/>
        <v>0</v>
      </c>
      <c r="N98">
        <f t="shared" si="13"/>
        <v>0</v>
      </c>
      <c r="O98">
        <f t="shared" si="14"/>
        <v>1</v>
      </c>
      <c r="P98">
        <f t="shared" si="15"/>
        <v>0</v>
      </c>
    </row>
    <row r="99" spans="1:16">
      <c r="A99" s="25">
        <v>42736</v>
      </c>
      <c r="B99">
        <v>1</v>
      </c>
      <c r="C99">
        <v>1</v>
      </c>
      <c r="D99">
        <v>1</v>
      </c>
      <c r="E99">
        <v>1</v>
      </c>
      <c r="F99">
        <v>1</v>
      </c>
      <c r="H99">
        <v>1</v>
      </c>
      <c r="J99">
        <f t="shared" si="9"/>
        <v>0</v>
      </c>
      <c r="K99">
        <f t="shared" si="10"/>
        <v>0</v>
      </c>
      <c r="L99">
        <f t="shared" si="11"/>
        <v>0</v>
      </c>
      <c r="M99">
        <f t="shared" si="12"/>
        <v>0</v>
      </c>
      <c r="N99">
        <f t="shared" si="13"/>
        <v>0</v>
      </c>
      <c r="O99">
        <f t="shared" si="14"/>
        <v>0</v>
      </c>
      <c r="P99">
        <f t="shared" si="15"/>
        <v>0</v>
      </c>
    </row>
    <row r="100" spans="1:16">
      <c r="A100" s="25">
        <v>42767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J100">
        <f t="shared" si="9"/>
        <v>0</v>
      </c>
      <c r="K100">
        <f t="shared" si="10"/>
        <v>0</v>
      </c>
      <c r="L100">
        <f t="shared" si="11"/>
        <v>0</v>
      </c>
      <c r="M100">
        <f t="shared" si="12"/>
        <v>0</v>
      </c>
      <c r="N100">
        <f t="shared" si="13"/>
        <v>0</v>
      </c>
      <c r="O100">
        <f t="shared" si="14"/>
        <v>0</v>
      </c>
      <c r="P100">
        <f t="shared" si="15"/>
        <v>0</v>
      </c>
    </row>
    <row r="101" spans="1:16">
      <c r="A101" s="25">
        <v>42795</v>
      </c>
      <c r="B101">
        <v>1</v>
      </c>
      <c r="C101">
        <v>1</v>
      </c>
      <c r="D101">
        <v>1</v>
      </c>
      <c r="E101">
        <v>1</v>
      </c>
      <c r="F101">
        <v>1</v>
      </c>
      <c r="H101">
        <v>1</v>
      </c>
      <c r="J101">
        <f t="shared" si="9"/>
        <v>0</v>
      </c>
      <c r="K101">
        <f t="shared" si="10"/>
        <v>0</v>
      </c>
      <c r="L101">
        <f t="shared" si="11"/>
        <v>0</v>
      </c>
      <c r="M101">
        <f t="shared" si="12"/>
        <v>0</v>
      </c>
      <c r="N101">
        <f t="shared" si="13"/>
        <v>0</v>
      </c>
      <c r="O101">
        <f t="shared" si="14"/>
        <v>1</v>
      </c>
      <c r="P101">
        <f t="shared" si="15"/>
        <v>0</v>
      </c>
    </row>
    <row r="102" spans="1:16">
      <c r="A102" s="25">
        <v>42826</v>
      </c>
      <c r="B102">
        <v>1</v>
      </c>
      <c r="C102">
        <v>1</v>
      </c>
      <c r="D102">
        <v>1</v>
      </c>
      <c r="E102">
        <v>1</v>
      </c>
      <c r="F102">
        <v>1</v>
      </c>
      <c r="H102">
        <v>1</v>
      </c>
      <c r="J102">
        <f t="shared" si="9"/>
        <v>0</v>
      </c>
      <c r="K102">
        <f t="shared" si="10"/>
        <v>0</v>
      </c>
      <c r="L102">
        <f t="shared" si="11"/>
        <v>0</v>
      </c>
      <c r="M102">
        <f t="shared" si="12"/>
        <v>0</v>
      </c>
      <c r="N102">
        <f t="shared" si="13"/>
        <v>0</v>
      </c>
      <c r="O102">
        <f t="shared" si="14"/>
        <v>0</v>
      </c>
      <c r="P102">
        <f t="shared" si="15"/>
        <v>0</v>
      </c>
    </row>
    <row r="103" spans="1:16">
      <c r="A103" s="25">
        <v>42856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J103">
        <f t="shared" si="9"/>
        <v>0</v>
      </c>
      <c r="K103">
        <f t="shared" si="10"/>
        <v>0</v>
      </c>
      <c r="L103">
        <f t="shared" si="11"/>
        <v>0</v>
      </c>
      <c r="M103">
        <f t="shared" si="12"/>
        <v>0</v>
      </c>
      <c r="N103">
        <f t="shared" si="13"/>
        <v>0</v>
      </c>
      <c r="O103">
        <f t="shared" si="14"/>
        <v>0</v>
      </c>
      <c r="P103">
        <f t="shared" si="15"/>
        <v>0</v>
      </c>
    </row>
    <row r="104" spans="1:16">
      <c r="A104" s="25">
        <v>42887</v>
      </c>
      <c r="B104">
        <v>1</v>
      </c>
      <c r="C104">
        <v>1</v>
      </c>
      <c r="D104">
        <v>1</v>
      </c>
      <c r="E104">
        <v>1</v>
      </c>
      <c r="F104">
        <v>1</v>
      </c>
      <c r="H104">
        <v>1</v>
      </c>
      <c r="J104">
        <f t="shared" si="9"/>
        <v>0</v>
      </c>
      <c r="K104">
        <f t="shared" si="10"/>
        <v>0</v>
      </c>
      <c r="L104">
        <f t="shared" si="11"/>
        <v>0</v>
      </c>
      <c r="M104">
        <f t="shared" si="12"/>
        <v>0</v>
      </c>
      <c r="N104">
        <f t="shared" si="13"/>
        <v>0</v>
      </c>
      <c r="O104">
        <f t="shared" si="14"/>
        <v>1</v>
      </c>
      <c r="P104">
        <f t="shared" si="15"/>
        <v>0</v>
      </c>
    </row>
    <row r="105" spans="1:16">
      <c r="A105" s="25">
        <v>42917</v>
      </c>
      <c r="B105">
        <v>1</v>
      </c>
      <c r="C105">
        <v>1</v>
      </c>
      <c r="D105">
        <v>1</v>
      </c>
      <c r="E105">
        <v>1</v>
      </c>
      <c r="F105">
        <v>1</v>
      </c>
      <c r="H105">
        <v>1</v>
      </c>
      <c r="J105">
        <f t="shared" si="9"/>
        <v>0</v>
      </c>
      <c r="K105">
        <f t="shared" si="10"/>
        <v>0</v>
      </c>
      <c r="L105">
        <f t="shared" si="11"/>
        <v>0</v>
      </c>
      <c r="M105">
        <f t="shared" si="12"/>
        <v>0</v>
      </c>
      <c r="N105">
        <f t="shared" si="13"/>
        <v>0</v>
      </c>
      <c r="O105">
        <f t="shared" si="14"/>
        <v>0</v>
      </c>
      <c r="P105">
        <f t="shared" si="15"/>
        <v>0</v>
      </c>
    </row>
    <row r="106" spans="1:16">
      <c r="A106" s="25">
        <v>42948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J106">
        <f t="shared" si="9"/>
        <v>0</v>
      </c>
      <c r="K106">
        <f t="shared" si="10"/>
        <v>0</v>
      </c>
      <c r="L106">
        <f t="shared" si="11"/>
        <v>0</v>
      </c>
      <c r="M106">
        <f t="shared" si="12"/>
        <v>0</v>
      </c>
      <c r="N106">
        <f t="shared" si="13"/>
        <v>0</v>
      </c>
      <c r="O106">
        <f t="shared" si="14"/>
        <v>0</v>
      </c>
      <c r="P106">
        <f t="shared" si="15"/>
        <v>0</v>
      </c>
    </row>
    <row r="107" spans="1:16">
      <c r="A107" s="25">
        <v>42979</v>
      </c>
      <c r="B107">
        <v>1</v>
      </c>
      <c r="C107">
        <v>1</v>
      </c>
      <c r="D107">
        <v>1</v>
      </c>
      <c r="E107">
        <v>1</v>
      </c>
      <c r="F107">
        <v>1</v>
      </c>
      <c r="H107">
        <v>1</v>
      </c>
      <c r="J107">
        <f t="shared" si="9"/>
        <v>0</v>
      </c>
      <c r="K107">
        <f t="shared" si="10"/>
        <v>0</v>
      </c>
      <c r="L107">
        <f t="shared" si="11"/>
        <v>0</v>
      </c>
      <c r="M107">
        <f t="shared" si="12"/>
        <v>0</v>
      </c>
      <c r="N107">
        <f t="shared" si="13"/>
        <v>0</v>
      </c>
      <c r="O107">
        <f t="shared" si="14"/>
        <v>1</v>
      </c>
      <c r="P107">
        <f t="shared" si="15"/>
        <v>0</v>
      </c>
    </row>
    <row r="108" spans="1:16">
      <c r="A108" s="25">
        <v>43009</v>
      </c>
      <c r="B108">
        <v>1</v>
      </c>
      <c r="C108">
        <v>1</v>
      </c>
      <c r="D108">
        <v>1</v>
      </c>
      <c r="E108">
        <v>1</v>
      </c>
      <c r="F108">
        <v>1</v>
      </c>
      <c r="H108">
        <v>1</v>
      </c>
      <c r="J108">
        <f t="shared" si="9"/>
        <v>0</v>
      </c>
      <c r="K108">
        <f t="shared" si="10"/>
        <v>0</v>
      </c>
      <c r="L108">
        <f t="shared" si="11"/>
        <v>0</v>
      </c>
      <c r="M108">
        <f t="shared" si="12"/>
        <v>0</v>
      </c>
      <c r="N108">
        <f t="shared" si="13"/>
        <v>0</v>
      </c>
      <c r="O108">
        <f t="shared" si="14"/>
        <v>0</v>
      </c>
      <c r="P108">
        <f t="shared" si="15"/>
        <v>0</v>
      </c>
    </row>
    <row r="109" spans="1:16">
      <c r="A109" s="25">
        <v>43040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J109">
        <f t="shared" si="9"/>
        <v>0</v>
      </c>
      <c r="K109">
        <f t="shared" si="10"/>
        <v>0</v>
      </c>
      <c r="L109">
        <f t="shared" si="11"/>
        <v>0</v>
      </c>
      <c r="M109">
        <f t="shared" si="12"/>
        <v>0</v>
      </c>
      <c r="N109">
        <f t="shared" si="13"/>
        <v>0</v>
      </c>
      <c r="O109">
        <f t="shared" si="14"/>
        <v>0</v>
      </c>
      <c r="P109">
        <f t="shared" si="15"/>
        <v>0</v>
      </c>
    </row>
    <row r="110" spans="1:16">
      <c r="A110" s="25">
        <v>43070</v>
      </c>
      <c r="B110">
        <v>1</v>
      </c>
      <c r="C110">
        <v>1</v>
      </c>
      <c r="D110">
        <v>1</v>
      </c>
      <c r="E110">
        <v>1</v>
      </c>
      <c r="F110">
        <v>1</v>
      </c>
      <c r="H110">
        <v>1</v>
      </c>
      <c r="J110">
        <f t="shared" si="9"/>
        <v>0</v>
      </c>
      <c r="K110">
        <f t="shared" si="10"/>
        <v>0</v>
      </c>
      <c r="L110">
        <f t="shared" si="11"/>
        <v>0</v>
      </c>
      <c r="M110">
        <f t="shared" si="12"/>
        <v>0</v>
      </c>
      <c r="N110">
        <f t="shared" si="13"/>
        <v>0</v>
      </c>
      <c r="O110">
        <f t="shared" si="14"/>
        <v>1</v>
      </c>
      <c r="P110">
        <f t="shared" si="15"/>
        <v>0</v>
      </c>
    </row>
    <row r="111" spans="1:16">
      <c r="A111" s="25">
        <v>43101</v>
      </c>
      <c r="B111">
        <v>1</v>
      </c>
      <c r="C111">
        <v>1</v>
      </c>
      <c r="D111">
        <v>1</v>
      </c>
      <c r="E111">
        <v>1</v>
      </c>
      <c r="F111">
        <v>1</v>
      </c>
      <c r="H111">
        <v>1</v>
      </c>
      <c r="J111">
        <f t="shared" si="9"/>
        <v>0</v>
      </c>
      <c r="K111">
        <f t="shared" si="10"/>
        <v>0</v>
      </c>
      <c r="L111">
        <f t="shared" si="11"/>
        <v>0</v>
      </c>
      <c r="M111">
        <f t="shared" si="12"/>
        <v>0</v>
      </c>
      <c r="N111">
        <f t="shared" si="13"/>
        <v>0</v>
      </c>
      <c r="O111">
        <f t="shared" si="14"/>
        <v>0</v>
      </c>
      <c r="P111">
        <f t="shared" si="15"/>
        <v>0</v>
      </c>
    </row>
    <row r="112" spans="1:16">
      <c r="A112" s="25">
        <v>43132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J112">
        <f t="shared" si="9"/>
        <v>0</v>
      </c>
      <c r="K112">
        <f t="shared" si="10"/>
        <v>0</v>
      </c>
      <c r="L112">
        <f t="shared" si="11"/>
        <v>0</v>
      </c>
      <c r="M112">
        <f t="shared" si="12"/>
        <v>0</v>
      </c>
      <c r="N112">
        <f t="shared" si="13"/>
        <v>0</v>
      </c>
      <c r="O112">
        <f t="shared" si="14"/>
        <v>0</v>
      </c>
      <c r="P112">
        <f t="shared" si="15"/>
        <v>0</v>
      </c>
    </row>
    <row r="113" spans="1:16">
      <c r="A113" s="25">
        <v>43160</v>
      </c>
      <c r="B113">
        <v>1</v>
      </c>
      <c r="C113">
        <v>1</v>
      </c>
      <c r="D113">
        <v>1</v>
      </c>
      <c r="E113">
        <v>1</v>
      </c>
      <c r="F113">
        <v>1</v>
      </c>
      <c r="H113">
        <v>1</v>
      </c>
      <c r="J113">
        <f t="shared" si="9"/>
        <v>0</v>
      </c>
      <c r="K113">
        <f t="shared" si="10"/>
        <v>0</v>
      </c>
      <c r="L113">
        <f t="shared" si="11"/>
        <v>0</v>
      </c>
      <c r="M113">
        <f t="shared" si="12"/>
        <v>0</v>
      </c>
      <c r="N113">
        <f t="shared" si="13"/>
        <v>0</v>
      </c>
      <c r="O113">
        <f t="shared" si="14"/>
        <v>1</v>
      </c>
      <c r="P113">
        <f t="shared" si="15"/>
        <v>0</v>
      </c>
    </row>
    <row r="114" spans="1:16">
      <c r="A114" s="25">
        <v>43191</v>
      </c>
      <c r="C114">
        <v>1</v>
      </c>
      <c r="D114">
        <v>1</v>
      </c>
      <c r="E114">
        <v>1</v>
      </c>
      <c r="F114">
        <v>1</v>
      </c>
      <c r="H114">
        <v>1</v>
      </c>
      <c r="J114">
        <f t="shared" si="9"/>
        <v>1</v>
      </c>
      <c r="K114">
        <f t="shared" si="10"/>
        <v>0</v>
      </c>
      <c r="L114">
        <f t="shared" si="11"/>
        <v>0</v>
      </c>
      <c r="M114">
        <f t="shared" si="12"/>
        <v>0</v>
      </c>
      <c r="N114">
        <f t="shared" si="13"/>
        <v>0</v>
      </c>
      <c r="O114">
        <f t="shared" si="14"/>
        <v>0</v>
      </c>
      <c r="P114">
        <f t="shared" si="15"/>
        <v>0</v>
      </c>
    </row>
    <row r="115" spans="1:16">
      <c r="A115" s="25">
        <v>43221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J115">
        <f t="shared" si="9"/>
        <v>0</v>
      </c>
      <c r="K115">
        <f t="shared" si="10"/>
        <v>0</v>
      </c>
      <c r="L115">
        <f t="shared" si="11"/>
        <v>0</v>
      </c>
      <c r="M115">
        <f t="shared" si="12"/>
        <v>0</v>
      </c>
      <c r="N115">
        <f t="shared" si="13"/>
        <v>0</v>
      </c>
      <c r="O115">
        <f t="shared" si="14"/>
        <v>0</v>
      </c>
      <c r="P115">
        <f t="shared" si="15"/>
        <v>0</v>
      </c>
    </row>
    <row r="116" spans="1:16">
      <c r="A116" s="25">
        <v>43252</v>
      </c>
      <c r="C116">
        <v>1</v>
      </c>
      <c r="E116">
        <v>1</v>
      </c>
      <c r="H116">
        <v>1</v>
      </c>
      <c r="J116">
        <f t="shared" si="9"/>
        <v>1</v>
      </c>
      <c r="K116">
        <f t="shared" si="10"/>
        <v>0</v>
      </c>
      <c r="L116">
        <f t="shared" si="11"/>
        <v>1</v>
      </c>
      <c r="M116">
        <f t="shared" si="12"/>
        <v>0</v>
      </c>
      <c r="N116">
        <f t="shared" si="13"/>
        <v>1</v>
      </c>
      <c r="O116">
        <f t="shared" si="14"/>
        <v>1</v>
      </c>
      <c r="P116">
        <f t="shared" si="15"/>
        <v>0</v>
      </c>
    </row>
    <row r="117" spans="1:16">
      <c r="A117" s="25">
        <v>43282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J117">
        <f t="shared" si="9"/>
        <v>0</v>
      </c>
      <c r="K117">
        <f t="shared" si="10"/>
        <v>0</v>
      </c>
      <c r="L117">
        <f t="shared" si="11"/>
        <v>0</v>
      </c>
      <c r="M117">
        <f t="shared" si="12"/>
        <v>0</v>
      </c>
      <c r="N117">
        <f t="shared" si="13"/>
        <v>0</v>
      </c>
      <c r="O117">
        <f t="shared" si="14"/>
        <v>0</v>
      </c>
      <c r="P117">
        <f t="shared" si="15"/>
        <v>0</v>
      </c>
    </row>
    <row r="118" spans="1:16">
      <c r="A118" s="25">
        <v>43313</v>
      </c>
      <c r="B118">
        <v>1</v>
      </c>
      <c r="C118">
        <v>1</v>
      </c>
      <c r="D118">
        <v>1</v>
      </c>
      <c r="E118">
        <v>1</v>
      </c>
      <c r="F118">
        <v>1</v>
      </c>
      <c r="H118">
        <v>1</v>
      </c>
      <c r="J118">
        <f t="shared" si="9"/>
        <v>0</v>
      </c>
      <c r="K118">
        <f t="shared" si="10"/>
        <v>0</v>
      </c>
      <c r="L118">
        <f t="shared" si="11"/>
        <v>0</v>
      </c>
      <c r="M118">
        <f t="shared" si="12"/>
        <v>0</v>
      </c>
      <c r="N118">
        <f t="shared" si="13"/>
        <v>0</v>
      </c>
      <c r="O118">
        <f t="shared" si="14"/>
        <v>1</v>
      </c>
      <c r="P118">
        <f t="shared" si="15"/>
        <v>0</v>
      </c>
    </row>
    <row r="119" spans="1:16">
      <c r="A119" s="25">
        <v>43344</v>
      </c>
      <c r="C119">
        <v>1</v>
      </c>
      <c r="D119">
        <v>1</v>
      </c>
      <c r="E119">
        <v>1</v>
      </c>
      <c r="F119">
        <v>1</v>
      </c>
      <c r="H119">
        <v>1</v>
      </c>
      <c r="J119">
        <f t="shared" si="9"/>
        <v>1</v>
      </c>
      <c r="K119">
        <f t="shared" si="10"/>
        <v>0</v>
      </c>
      <c r="L119">
        <f t="shared" si="11"/>
        <v>0</v>
      </c>
      <c r="M119">
        <f t="shared" si="12"/>
        <v>0</v>
      </c>
      <c r="N119">
        <f t="shared" si="13"/>
        <v>0</v>
      </c>
      <c r="O119">
        <f t="shared" si="14"/>
        <v>0</v>
      </c>
      <c r="P119">
        <f t="shared" si="15"/>
        <v>0</v>
      </c>
    </row>
    <row r="120" spans="1:16">
      <c r="A120" s="25">
        <v>43374</v>
      </c>
      <c r="B120">
        <v>1</v>
      </c>
      <c r="C120">
        <v>1</v>
      </c>
      <c r="D120">
        <v>1</v>
      </c>
      <c r="F120">
        <v>1</v>
      </c>
      <c r="J120">
        <f t="shared" si="9"/>
        <v>0</v>
      </c>
      <c r="K120">
        <f t="shared" si="10"/>
        <v>0</v>
      </c>
      <c r="L120">
        <f t="shared" si="11"/>
        <v>0</v>
      </c>
      <c r="M120">
        <f t="shared" si="12"/>
        <v>1</v>
      </c>
      <c r="N120">
        <f t="shared" si="13"/>
        <v>0</v>
      </c>
      <c r="O120">
        <f t="shared" si="14"/>
        <v>0</v>
      </c>
      <c r="P120">
        <f t="shared" si="15"/>
        <v>1</v>
      </c>
    </row>
    <row r="121" spans="1:16">
      <c r="A121" s="25">
        <v>43405</v>
      </c>
      <c r="C121">
        <v>1</v>
      </c>
      <c r="E121">
        <v>1</v>
      </c>
      <c r="G121">
        <v>1</v>
      </c>
      <c r="H121">
        <v>1</v>
      </c>
      <c r="J121">
        <f t="shared" si="9"/>
        <v>1</v>
      </c>
      <c r="K121">
        <f t="shared" si="10"/>
        <v>0</v>
      </c>
      <c r="L121">
        <f t="shared" si="11"/>
        <v>1</v>
      </c>
      <c r="M121">
        <f t="shared" si="12"/>
        <v>0</v>
      </c>
      <c r="N121">
        <f t="shared" si="13"/>
        <v>1</v>
      </c>
      <c r="O121">
        <f t="shared" si="14"/>
        <v>0</v>
      </c>
      <c r="P121">
        <f t="shared" si="15"/>
        <v>0</v>
      </c>
    </row>
    <row r="122" spans="1:16">
      <c r="A122" s="25">
        <v>43435</v>
      </c>
      <c r="B122">
        <v>1</v>
      </c>
      <c r="C122">
        <v>1</v>
      </c>
      <c r="D122">
        <v>1</v>
      </c>
      <c r="E122">
        <v>1</v>
      </c>
      <c r="F122">
        <v>1</v>
      </c>
      <c r="H122">
        <v>1</v>
      </c>
      <c r="J122">
        <f t="shared" si="9"/>
        <v>0</v>
      </c>
      <c r="K122">
        <f t="shared" si="10"/>
        <v>0</v>
      </c>
      <c r="L122">
        <f t="shared" si="11"/>
        <v>0</v>
      </c>
      <c r="M122">
        <f t="shared" si="12"/>
        <v>0</v>
      </c>
      <c r="N122">
        <f t="shared" si="13"/>
        <v>0</v>
      </c>
      <c r="O122">
        <f t="shared" si="14"/>
        <v>1</v>
      </c>
      <c r="P122">
        <f t="shared" si="15"/>
        <v>0</v>
      </c>
    </row>
    <row r="123" spans="1:16">
      <c r="A123" s="25">
        <v>43466</v>
      </c>
      <c r="B123">
        <v>1</v>
      </c>
      <c r="C123">
        <v>1</v>
      </c>
      <c r="D123">
        <v>1</v>
      </c>
      <c r="E123">
        <v>1</v>
      </c>
      <c r="F123">
        <v>1</v>
      </c>
      <c r="H123">
        <v>1</v>
      </c>
      <c r="J123">
        <f t="shared" si="9"/>
        <v>0</v>
      </c>
      <c r="K123">
        <f t="shared" si="10"/>
        <v>0</v>
      </c>
      <c r="L123">
        <f t="shared" si="11"/>
        <v>0</v>
      </c>
      <c r="M123">
        <f t="shared" si="12"/>
        <v>0</v>
      </c>
      <c r="N123">
        <f t="shared" si="13"/>
        <v>0</v>
      </c>
      <c r="O123">
        <f t="shared" si="14"/>
        <v>0</v>
      </c>
      <c r="P123">
        <f t="shared" si="15"/>
        <v>0</v>
      </c>
    </row>
    <row r="124" spans="1:16">
      <c r="A124" s="25">
        <v>43497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J124">
        <f t="shared" si="9"/>
        <v>0</v>
      </c>
      <c r="K124">
        <f t="shared" si="10"/>
        <v>0</v>
      </c>
      <c r="L124">
        <f t="shared" si="11"/>
        <v>0</v>
      </c>
      <c r="M124">
        <f t="shared" si="12"/>
        <v>0</v>
      </c>
      <c r="N124">
        <f t="shared" si="13"/>
        <v>0</v>
      </c>
      <c r="O124">
        <f t="shared" si="14"/>
        <v>0</v>
      </c>
      <c r="P124">
        <f t="shared" si="15"/>
        <v>0</v>
      </c>
    </row>
    <row r="125" spans="1:16">
      <c r="A125" s="25">
        <v>43525</v>
      </c>
      <c r="B125">
        <v>1</v>
      </c>
      <c r="C125">
        <v>1</v>
      </c>
      <c r="D125">
        <v>1</v>
      </c>
      <c r="E125">
        <v>1</v>
      </c>
      <c r="F125">
        <v>1</v>
      </c>
      <c r="H125">
        <v>1</v>
      </c>
      <c r="J125">
        <f t="shared" si="9"/>
        <v>0</v>
      </c>
      <c r="K125">
        <f t="shared" si="10"/>
        <v>0</v>
      </c>
      <c r="L125">
        <f t="shared" si="11"/>
        <v>0</v>
      </c>
      <c r="M125">
        <f t="shared" si="12"/>
        <v>0</v>
      </c>
      <c r="N125">
        <f t="shared" si="13"/>
        <v>0</v>
      </c>
      <c r="O125">
        <f t="shared" si="14"/>
        <v>1</v>
      </c>
      <c r="P125">
        <f t="shared" si="15"/>
        <v>0</v>
      </c>
    </row>
    <row r="126" spans="1:16">
      <c r="A126" s="25">
        <v>43556</v>
      </c>
      <c r="C126">
        <v>1</v>
      </c>
      <c r="D126">
        <v>1</v>
      </c>
      <c r="F126">
        <v>1</v>
      </c>
      <c r="J126">
        <f t="shared" si="9"/>
        <v>1</v>
      </c>
      <c r="K126">
        <f t="shared" si="10"/>
        <v>0</v>
      </c>
      <c r="L126">
        <f t="shared" si="11"/>
        <v>0</v>
      </c>
      <c r="M126">
        <f t="shared" si="12"/>
        <v>1</v>
      </c>
      <c r="N126">
        <f t="shared" si="13"/>
        <v>0</v>
      </c>
      <c r="O126">
        <f t="shared" si="14"/>
        <v>0</v>
      </c>
      <c r="P126">
        <f t="shared" si="15"/>
        <v>1</v>
      </c>
    </row>
    <row r="127" spans="1:16">
      <c r="A127" s="25">
        <v>43586</v>
      </c>
      <c r="B127">
        <v>1</v>
      </c>
      <c r="C127">
        <v>1</v>
      </c>
      <c r="D127">
        <v>1</v>
      </c>
      <c r="F127">
        <v>1</v>
      </c>
      <c r="J127">
        <f t="shared" si="9"/>
        <v>0</v>
      </c>
      <c r="K127">
        <f t="shared" si="10"/>
        <v>0</v>
      </c>
      <c r="L127">
        <f t="shared" si="11"/>
        <v>0</v>
      </c>
      <c r="M127">
        <f t="shared" si="12"/>
        <v>0</v>
      </c>
      <c r="N127">
        <f t="shared" si="13"/>
        <v>0</v>
      </c>
      <c r="O127">
        <f t="shared" si="14"/>
        <v>0</v>
      </c>
      <c r="P127">
        <f t="shared" si="15"/>
        <v>0</v>
      </c>
    </row>
    <row r="128" spans="1:16">
      <c r="A128" s="25">
        <v>43617</v>
      </c>
      <c r="C128">
        <v>1</v>
      </c>
      <c r="E128">
        <v>1</v>
      </c>
      <c r="G128">
        <v>1</v>
      </c>
      <c r="H128">
        <v>1</v>
      </c>
      <c r="J128">
        <f t="shared" si="9"/>
        <v>1</v>
      </c>
      <c r="K128">
        <f t="shared" si="10"/>
        <v>0</v>
      </c>
      <c r="L128">
        <f t="shared" si="11"/>
        <v>1</v>
      </c>
      <c r="M128">
        <f t="shared" si="12"/>
        <v>0</v>
      </c>
      <c r="N128">
        <f t="shared" si="13"/>
        <v>1</v>
      </c>
      <c r="O128">
        <f t="shared" si="14"/>
        <v>0</v>
      </c>
      <c r="P128">
        <f t="shared" si="15"/>
        <v>0</v>
      </c>
    </row>
    <row r="129" spans="1:16">
      <c r="A129" s="25">
        <v>43647</v>
      </c>
      <c r="B129">
        <v>1</v>
      </c>
      <c r="C129">
        <v>1</v>
      </c>
      <c r="E129">
        <v>1</v>
      </c>
      <c r="H129">
        <v>1</v>
      </c>
      <c r="J129">
        <f t="shared" si="9"/>
        <v>0</v>
      </c>
      <c r="K129">
        <f t="shared" si="10"/>
        <v>0</v>
      </c>
      <c r="L129">
        <f t="shared" si="11"/>
        <v>0</v>
      </c>
      <c r="M129">
        <f t="shared" si="12"/>
        <v>0</v>
      </c>
      <c r="N129">
        <f t="shared" si="13"/>
        <v>0</v>
      </c>
      <c r="O129">
        <f t="shared" si="14"/>
        <v>1</v>
      </c>
      <c r="P129">
        <f t="shared" si="15"/>
        <v>0</v>
      </c>
    </row>
    <row r="130" spans="1:16">
      <c r="A130" s="25">
        <v>43678</v>
      </c>
      <c r="B130">
        <v>1</v>
      </c>
      <c r="C130">
        <v>1</v>
      </c>
      <c r="E130">
        <v>1</v>
      </c>
      <c r="G130">
        <v>1</v>
      </c>
      <c r="H130">
        <v>1</v>
      </c>
      <c r="J130">
        <f t="shared" si="9"/>
        <v>0</v>
      </c>
      <c r="K130">
        <f t="shared" si="10"/>
        <v>0</v>
      </c>
      <c r="L130">
        <f t="shared" si="11"/>
        <v>0</v>
      </c>
      <c r="M130">
        <f t="shared" si="12"/>
        <v>0</v>
      </c>
      <c r="N130">
        <f t="shared" si="13"/>
        <v>0</v>
      </c>
      <c r="O130">
        <f t="shared" si="14"/>
        <v>0</v>
      </c>
      <c r="P130">
        <f t="shared" si="15"/>
        <v>0</v>
      </c>
    </row>
    <row r="131" spans="1:16">
      <c r="A131" s="25">
        <v>43709</v>
      </c>
      <c r="C131">
        <v>1</v>
      </c>
      <c r="E131">
        <v>1</v>
      </c>
      <c r="H131">
        <v>1</v>
      </c>
      <c r="J131">
        <f t="shared" si="9"/>
        <v>1</v>
      </c>
      <c r="K131">
        <f t="shared" si="10"/>
        <v>0</v>
      </c>
      <c r="L131">
        <f t="shared" si="11"/>
        <v>0</v>
      </c>
      <c r="M131">
        <f t="shared" si="12"/>
        <v>0</v>
      </c>
      <c r="N131">
        <f t="shared" si="13"/>
        <v>0</v>
      </c>
      <c r="O131">
        <f t="shared" si="14"/>
        <v>1</v>
      </c>
      <c r="P131">
        <f t="shared" si="15"/>
        <v>0</v>
      </c>
    </row>
    <row r="132" spans="1:16">
      <c r="A132" s="25">
        <v>43739</v>
      </c>
      <c r="B132">
        <v>1</v>
      </c>
      <c r="C132">
        <v>1</v>
      </c>
      <c r="D132">
        <v>1</v>
      </c>
      <c r="F132">
        <v>1</v>
      </c>
      <c r="J132">
        <f t="shared" ref="J132:J134" si="16">IF(B132=1,0,IF(B132=0,IF(B132=B131,0,1)))</f>
        <v>0</v>
      </c>
      <c r="K132">
        <f t="shared" ref="K132:K134" si="17">IF(C132=1,0,IF(C132=0,IF(C132=C131,0,1)))</f>
        <v>0</v>
      </c>
      <c r="L132">
        <f t="shared" ref="L132:L134" si="18">IF(D132=1,0,IF(D132=0,IF(D132=D131,0,1)))</f>
        <v>0</v>
      </c>
      <c r="M132">
        <f t="shared" ref="M132:M134" si="19">IF(E132=1,0,IF(E132=0,IF(E132=E131,0,1)))</f>
        <v>1</v>
      </c>
      <c r="N132">
        <f t="shared" ref="N132:N134" si="20">IF(F132=1,0,IF(F132=0,IF(F132=F131,0,1)))</f>
        <v>0</v>
      </c>
      <c r="O132">
        <f t="shared" ref="O132:O134" si="21">IF(G132=1,0,IF(G132=0,IF(G132=G131,0,1)))</f>
        <v>0</v>
      </c>
      <c r="P132">
        <f t="shared" ref="P132:P134" si="22">IF(H132=1,0,IF(H132=0,IF(H132=H131,0,1)))</f>
        <v>1</v>
      </c>
    </row>
    <row r="133" spans="1:16">
      <c r="A133" s="25">
        <v>43770</v>
      </c>
      <c r="C133">
        <v>1</v>
      </c>
      <c r="E133">
        <v>1</v>
      </c>
      <c r="G133">
        <v>1</v>
      </c>
      <c r="J133">
        <f t="shared" si="16"/>
        <v>1</v>
      </c>
      <c r="K133">
        <f t="shared" si="17"/>
        <v>0</v>
      </c>
      <c r="L133">
        <f t="shared" si="18"/>
        <v>1</v>
      </c>
      <c r="M133">
        <f t="shared" si="19"/>
        <v>0</v>
      </c>
      <c r="N133">
        <f t="shared" si="20"/>
        <v>1</v>
      </c>
      <c r="O133">
        <f t="shared" si="21"/>
        <v>0</v>
      </c>
      <c r="P133">
        <f t="shared" si="22"/>
        <v>0</v>
      </c>
    </row>
    <row r="134" spans="1:16" s="27" customFormat="1">
      <c r="A134" s="26">
        <v>43800</v>
      </c>
      <c r="B134">
        <v>1</v>
      </c>
      <c r="C134">
        <v>1</v>
      </c>
      <c r="D134"/>
      <c r="E134">
        <v>1</v>
      </c>
      <c r="F134"/>
      <c r="G134"/>
      <c r="H134">
        <v>1</v>
      </c>
      <c r="J134">
        <f t="shared" si="16"/>
        <v>0</v>
      </c>
      <c r="K134">
        <f t="shared" si="17"/>
        <v>0</v>
      </c>
      <c r="L134">
        <f t="shared" si="18"/>
        <v>0</v>
      </c>
      <c r="M134">
        <f t="shared" si="19"/>
        <v>0</v>
      </c>
      <c r="N134">
        <f t="shared" si="20"/>
        <v>0</v>
      </c>
      <c r="O134">
        <f t="shared" si="21"/>
        <v>1</v>
      </c>
      <c r="P134">
        <f t="shared" si="22"/>
        <v>0</v>
      </c>
    </row>
    <row r="135" spans="1:16">
      <c r="J135">
        <f>SUM(J3:J134)</f>
        <v>28</v>
      </c>
      <c r="K135">
        <f t="shared" ref="K135:P135" si="23">SUM(K3:K134)</f>
        <v>22</v>
      </c>
      <c r="L135">
        <f t="shared" si="23"/>
        <v>6</v>
      </c>
      <c r="M135">
        <f t="shared" si="23"/>
        <v>8</v>
      </c>
      <c r="N135">
        <f t="shared" si="23"/>
        <v>6</v>
      </c>
      <c r="O135">
        <f t="shared" si="23"/>
        <v>22</v>
      </c>
      <c r="P135">
        <f t="shared" si="23"/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7E277-14CE-40D6-BD30-D6049410A741}">
  <dimension ref="A1:F918"/>
  <sheetViews>
    <sheetView workbookViewId="0">
      <selection activeCell="J3" sqref="J3"/>
    </sheetView>
  </sheetViews>
  <sheetFormatPr defaultRowHeight="14.45"/>
  <cols>
    <col min="1" max="1" width="17.5703125" bestFit="1" customWidth="1"/>
    <col min="2" max="2" width="29.85546875" bestFit="1" customWidth="1"/>
    <col min="4" max="4" width="15.5703125" bestFit="1" customWidth="1"/>
  </cols>
  <sheetData>
    <row r="1" spans="1:6">
      <c r="A1" s="21" t="s">
        <v>82</v>
      </c>
      <c r="B1" t="s">
        <v>126</v>
      </c>
      <c r="D1" t="s">
        <v>127</v>
      </c>
      <c r="E1" t="s">
        <v>128</v>
      </c>
      <c r="F1" s="33" t="s">
        <v>129</v>
      </c>
    </row>
    <row r="2" spans="1:6">
      <c r="A2" s="22" t="s">
        <v>27</v>
      </c>
      <c r="D2" s="33" t="s">
        <v>27</v>
      </c>
      <c r="E2">
        <v>2011</v>
      </c>
      <c r="F2" s="35" t="s">
        <v>130</v>
      </c>
    </row>
    <row r="3" spans="1:6">
      <c r="A3" s="31" t="s">
        <v>70</v>
      </c>
      <c r="D3" s="33" t="s">
        <v>27</v>
      </c>
      <c r="E3">
        <v>2011.0833</v>
      </c>
      <c r="F3" s="35" t="s">
        <v>130</v>
      </c>
    </row>
    <row r="4" spans="1:6">
      <c r="A4" s="32" t="s">
        <v>131</v>
      </c>
      <c r="B4" t="s">
        <v>130</v>
      </c>
      <c r="D4" s="33" t="s">
        <v>27</v>
      </c>
      <c r="E4">
        <v>2011.1669999999999</v>
      </c>
      <c r="F4" s="35" t="s">
        <v>130</v>
      </c>
    </row>
    <row r="5" spans="1:6">
      <c r="A5" s="32" t="s">
        <v>132</v>
      </c>
      <c r="B5" t="s">
        <v>130</v>
      </c>
      <c r="D5" s="33" t="s">
        <v>27</v>
      </c>
      <c r="E5">
        <v>2011.25</v>
      </c>
      <c r="F5" s="35">
        <v>65.328000000000003</v>
      </c>
    </row>
    <row r="6" spans="1:6">
      <c r="A6" s="32" t="s">
        <v>133</v>
      </c>
      <c r="B6" t="s">
        <v>130</v>
      </c>
      <c r="D6" s="33" t="s">
        <v>27</v>
      </c>
      <c r="E6">
        <v>2011.3330000000001</v>
      </c>
      <c r="F6" s="35" t="s">
        <v>130</v>
      </c>
    </row>
    <row r="7" spans="1:6">
      <c r="A7" s="32" t="s">
        <v>134</v>
      </c>
      <c r="B7">
        <v>65.328000000000003</v>
      </c>
      <c r="D7" s="33" t="s">
        <v>27</v>
      </c>
      <c r="E7">
        <v>2011.4169999999999</v>
      </c>
      <c r="F7" s="35" t="s">
        <v>130</v>
      </c>
    </row>
    <row r="8" spans="1:6">
      <c r="A8" s="32" t="s">
        <v>135</v>
      </c>
      <c r="B8" t="s">
        <v>130</v>
      </c>
      <c r="D8" s="33" t="s">
        <v>27</v>
      </c>
      <c r="E8">
        <v>2011.5</v>
      </c>
      <c r="F8" s="35" t="s">
        <v>130</v>
      </c>
    </row>
    <row r="9" spans="1:6">
      <c r="A9" s="32" t="s">
        <v>136</v>
      </c>
      <c r="B9" t="s">
        <v>130</v>
      </c>
      <c r="D9" s="33" t="s">
        <v>27</v>
      </c>
      <c r="E9">
        <v>2011.5830000000001</v>
      </c>
      <c r="F9" s="35" t="s">
        <v>130</v>
      </c>
    </row>
    <row r="10" spans="1:6">
      <c r="A10" s="32" t="s">
        <v>137</v>
      </c>
      <c r="B10" t="s">
        <v>130</v>
      </c>
      <c r="D10" s="33" t="s">
        <v>27</v>
      </c>
      <c r="E10">
        <v>2011.6669999999999</v>
      </c>
      <c r="F10" s="35" t="s">
        <v>130</v>
      </c>
    </row>
    <row r="11" spans="1:6">
      <c r="A11" s="32" t="s">
        <v>138</v>
      </c>
      <c r="B11" t="s">
        <v>130</v>
      </c>
      <c r="D11" s="33" t="s">
        <v>27</v>
      </c>
      <c r="E11">
        <v>2011.75</v>
      </c>
      <c r="F11" s="35" t="s">
        <v>130</v>
      </c>
    </row>
    <row r="12" spans="1:6">
      <c r="A12" s="32" t="s">
        <v>139</v>
      </c>
      <c r="B12" t="s">
        <v>130</v>
      </c>
      <c r="D12" s="33" t="s">
        <v>27</v>
      </c>
      <c r="E12">
        <v>2011.8330000000001</v>
      </c>
      <c r="F12" s="35">
        <v>65.177999999999997</v>
      </c>
    </row>
    <row r="13" spans="1:6">
      <c r="A13" s="32" t="s">
        <v>140</v>
      </c>
      <c r="B13" t="s">
        <v>130</v>
      </c>
      <c r="D13" s="33" t="s">
        <v>27</v>
      </c>
      <c r="E13">
        <v>2011.9169999999999</v>
      </c>
      <c r="F13" s="35" t="s">
        <v>130</v>
      </c>
    </row>
    <row r="14" spans="1:6">
      <c r="A14" s="32" t="s">
        <v>141</v>
      </c>
      <c r="B14">
        <v>65.177999999999997</v>
      </c>
      <c r="D14" s="33" t="s">
        <v>27</v>
      </c>
      <c r="E14">
        <v>2012</v>
      </c>
      <c r="F14" s="35" t="s">
        <v>130</v>
      </c>
    </row>
    <row r="15" spans="1:6">
      <c r="A15" s="32" t="s">
        <v>142</v>
      </c>
      <c r="B15" t="s">
        <v>130</v>
      </c>
      <c r="D15" s="33" t="s">
        <v>27</v>
      </c>
      <c r="E15">
        <v>2012.0833</v>
      </c>
      <c r="F15" s="35" t="s">
        <v>130</v>
      </c>
    </row>
    <row r="16" spans="1:6">
      <c r="A16" s="31" t="s">
        <v>71</v>
      </c>
      <c r="D16" s="33" t="s">
        <v>27</v>
      </c>
      <c r="E16">
        <v>2012.1669999999999</v>
      </c>
      <c r="F16" s="35">
        <v>64.897999999999996</v>
      </c>
    </row>
    <row r="17" spans="1:6">
      <c r="A17" s="32" t="s">
        <v>131</v>
      </c>
      <c r="B17" t="s">
        <v>130</v>
      </c>
      <c r="D17" s="33" t="s">
        <v>27</v>
      </c>
      <c r="E17">
        <v>2012.25</v>
      </c>
      <c r="F17" s="35" t="s">
        <v>130</v>
      </c>
    </row>
    <row r="18" spans="1:6">
      <c r="A18" s="32" t="s">
        <v>132</v>
      </c>
      <c r="B18" t="s">
        <v>130</v>
      </c>
      <c r="D18" s="33" t="s">
        <v>27</v>
      </c>
      <c r="E18">
        <v>2012.3330000000001</v>
      </c>
      <c r="F18" s="35">
        <v>65.028000000000006</v>
      </c>
    </row>
    <row r="19" spans="1:6">
      <c r="A19" s="32" t="s">
        <v>133</v>
      </c>
      <c r="B19">
        <v>64.897999999999996</v>
      </c>
      <c r="D19" s="33" t="s">
        <v>27</v>
      </c>
      <c r="E19">
        <v>2012.4169999999999</v>
      </c>
      <c r="F19" s="35" t="s">
        <v>130</v>
      </c>
    </row>
    <row r="20" spans="1:6">
      <c r="A20" s="32" t="s">
        <v>134</v>
      </c>
      <c r="B20" t="s">
        <v>130</v>
      </c>
      <c r="D20" s="33" t="s">
        <v>27</v>
      </c>
      <c r="E20">
        <v>2012.5</v>
      </c>
      <c r="F20" s="35" t="s">
        <v>130</v>
      </c>
    </row>
    <row r="21" spans="1:6">
      <c r="A21" s="32" t="s">
        <v>135</v>
      </c>
      <c r="B21">
        <v>65.028000000000006</v>
      </c>
      <c r="D21" s="33" t="s">
        <v>27</v>
      </c>
      <c r="E21">
        <v>2012.5830000000001</v>
      </c>
      <c r="F21" s="35" t="s">
        <v>130</v>
      </c>
    </row>
    <row r="22" spans="1:6">
      <c r="A22" s="32" t="s">
        <v>136</v>
      </c>
      <c r="B22" t="s">
        <v>130</v>
      </c>
      <c r="D22" s="33" t="s">
        <v>27</v>
      </c>
      <c r="E22">
        <v>2012.6669999999999</v>
      </c>
      <c r="F22" s="35" t="s">
        <v>130</v>
      </c>
    </row>
    <row r="23" spans="1:6">
      <c r="A23" s="32" t="s">
        <v>137</v>
      </c>
      <c r="B23" t="s">
        <v>130</v>
      </c>
      <c r="D23" s="33" t="s">
        <v>27</v>
      </c>
      <c r="E23">
        <v>2012.75</v>
      </c>
      <c r="F23" s="35" t="s">
        <v>130</v>
      </c>
    </row>
    <row r="24" spans="1:6">
      <c r="A24" s="32" t="s">
        <v>138</v>
      </c>
      <c r="B24" t="s">
        <v>130</v>
      </c>
      <c r="D24" s="33" t="s">
        <v>27</v>
      </c>
      <c r="E24">
        <v>2012.8330000000001</v>
      </c>
      <c r="F24" s="35">
        <v>63.628</v>
      </c>
    </row>
    <row r="25" spans="1:6">
      <c r="A25" s="32" t="s">
        <v>139</v>
      </c>
      <c r="B25" t="s">
        <v>130</v>
      </c>
      <c r="D25" s="33" t="s">
        <v>27</v>
      </c>
      <c r="E25">
        <v>2012.9169999999999</v>
      </c>
      <c r="F25" s="35" t="s">
        <v>130</v>
      </c>
    </row>
    <row r="26" spans="1:6">
      <c r="A26" s="32" t="s">
        <v>140</v>
      </c>
      <c r="B26" t="s">
        <v>130</v>
      </c>
      <c r="D26" s="33" t="s">
        <v>27</v>
      </c>
      <c r="E26">
        <v>2013</v>
      </c>
      <c r="F26" s="35" t="s">
        <v>130</v>
      </c>
    </row>
    <row r="27" spans="1:6">
      <c r="A27" s="32" t="s">
        <v>141</v>
      </c>
      <c r="B27">
        <v>63.628</v>
      </c>
      <c r="D27" s="33" t="s">
        <v>27</v>
      </c>
      <c r="E27">
        <v>2013.0833</v>
      </c>
      <c r="F27" s="35">
        <v>64.427999999999997</v>
      </c>
    </row>
    <row r="28" spans="1:6">
      <c r="A28" s="32" t="s">
        <v>142</v>
      </c>
      <c r="B28" t="s">
        <v>130</v>
      </c>
      <c r="D28" s="33" t="s">
        <v>27</v>
      </c>
      <c r="E28">
        <v>2013.1669999999999</v>
      </c>
      <c r="F28" s="35" t="s">
        <v>130</v>
      </c>
    </row>
    <row r="29" spans="1:6">
      <c r="A29" s="31" t="s">
        <v>72</v>
      </c>
      <c r="D29" s="33" t="s">
        <v>27</v>
      </c>
      <c r="E29">
        <v>2013.25</v>
      </c>
      <c r="F29" s="35" t="s">
        <v>130</v>
      </c>
    </row>
    <row r="30" spans="1:6">
      <c r="A30" s="32" t="s">
        <v>131</v>
      </c>
      <c r="B30" t="s">
        <v>130</v>
      </c>
      <c r="D30" s="33" t="s">
        <v>27</v>
      </c>
      <c r="E30">
        <v>2013.3330000000001</v>
      </c>
      <c r="F30" s="35">
        <v>65.227999999999994</v>
      </c>
    </row>
    <row r="31" spans="1:6">
      <c r="A31" s="32" t="s">
        <v>132</v>
      </c>
      <c r="B31">
        <v>64.427999999999997</v>
      </c>
      <c r="D31" s="33" t="s">
        <v>27</v>
      </c>
      <c r="E31">
        <v>2013.4169999999999</v>
      </c>
      <c r="F31" s="35" t="s">
        <v>130</v>
      </c>
    </row>
    <row r="32" spans="1:6">
      <c r="A32" s="32" t="s">
        <v>133</v>
      </c>
      <c r="B32" t="s">
        <v>130</v>
      </c>
      <c r="D32" s="33" t="s">
        <v>27</v>
      </c>
      <c r="E32">
        <v>2013.5</v>
      </c>
      <c r="F32" s="35" t="s">
        <v>130</v>
      </c>
    </row>
    <row r="33" spans="1:6">
      <c r="A33" s="32" t="s">
        <v>134</v>
      </c>
      <c r="B33" t="s">
        <v>130</v>
      </c>
      <c r="D33" s="33" t="s">
        <v>27</v>
      </c>
      <c r="E33">
        <v>2013.5830000000001</v>
      </c>
      <c r="F33" s="35">
        <v>64.927999999999997</v>
      </c>
    </row>
    <row r="34" spans="1:6">
      <c r="A34" s="32" t="s">
        <v>135</v>
      </c>
      <c r="B34">
        <v>65.227999999999994</v>
      </c>
      <c r="D34" s="33" t="s">
        <v>27</v>
      </c>
      <c r="E34">
        <v>2013.6669999999999</v>
      </c>
      <c r="F34" s="35" t="s">
        <v>130</v>
      </c>
    </row>
    <row r="35" spans="1:6">
      <c r="A35" s="32" t="s">
        <v>136</v>
      </c>
      <c r="B35" t="s">
        <v>130</v>
      </c>
      <c r="D35" s="33" t="s">
        <v>27</v>
      </c>
      <c r="E35">
        <v>2013.75</v>
      </c>
      <c r="F35" s="35">
        <v>64.927999999999997</v>
      </c>
    </row>
    <row r="36" spans="1:6">
      <c r="A36" s="32" t="s">
        <v>137</v>
      </c>
      <c r="B36" t="s">
        <v>130</v>
      </c>
      <c r="D36" s="33" t="s">
        <v>27</v>
      </c>
      <c r="E36">
        <v>2013.8330000000001</v>
      </c>
      <c r="F36" s="35" t="s">
        <v>130</v>
      </c>
    </row>
    <row r="37" spans="1:6">
      <c r="A37" s="32" t="s">
        <v>138</v>
      </c>
      <c r="B37">
        <v>64.927999999999997</v>
      </c>
      <c r="D37" s="33" t="s">
        <v>27</v>
      </c>
      <c r="E37">
        <v>2013.9169999999999</v>
      </c>
      <c r="F37" s="35" t="s">
        <v>130</v>
      </c>
    </row>
    <row r="38" spans="1:6">
      <c r="A38" s="32" t="s">
        <v>139</v>
      </c>
      <c r="B38" t="s">
        <v>130</v>
      </c>
      <c r="D38" s="33" t="s">
        <v>27</v>
      </c>
      <c r="E38">
        <v>2014</v>
      </c>
      <c r="F38" s="35" t="s">
        <v>130</v>
      </c>
    </row>
    <row r="39" spans="1:6">
      <c r="A39" s="32" t="s">
        <v>140</v>
      </c>
      <c r="B39">
        <v>64.927999999999997</v>
      </c>
      <c r="D39" s="33" t="s">
        <v>27</v>
      </c>
      <c r="E39">
        <v>2014.0833</v>
      </c>
      <c r="F39" s="35">
        <v>67.427999999999997</v>
      </c>
    </row>
    <row r="40" spans="1:6">
      <c r="A40" s="32" t="s">
        <v>141</v>
      </c>
      <c r="B40" t="s">
        <v>130</v>
      </c>
      <c r="D40" s="33" t="s">
        <v>27</v>
      </c>
      <c r="E40">
        <v>2014.1669999999999</v>
      </c>
      <c r="F40" s="35" t="s">
        <v>130</v>
      </c>
    </row>
    <row r="41" spans="1:6">
      <c r="A41" s="32" t="s">
        <v>142</v>
      </c>
      <c r="B41" t="s">
        <v>130</v>
      </c>
      <c r="D41" s="33" t="s">
        <v>27</v>
      </c>
      <c r="E41">
        <v>2014.25</v>
      </c>
      <c r="F41" s="35">
        <v>65.328000000000003</v>
      </c>
    </row>
    <row r="42" spans="1:6">
      <c r="A42" s="31" t="s">
        <v>73</v>
      </c>
      <c r="D42" s="33" t="s">
        <v>27</v>
      </c>
      <c r="E42">
        <v>2014.3330000000001</v>
      </c>
      <c r="F42" s="35" t="s">
        <v>130</v>
      </c>
    </row>
    <row r="43" spans="1:6">
      <c r="A43" s="32" t="s">
        <v>131</v>
      </c>
      <c r="B43" t="s">
        <v>130</v>
      </c>
      <c r="D43" s="33" t="s">
        <v>27</v>
      </c>
      <c r="E43">
        <v>2014.4169999999999</v>
      </c>
      <c r="F43" s="35" t="s">
        <v>130</v>
      </c>
    </row>
    <row r="44" spans="1:6">
      <c r="A44" s="32" t="s">
        <v>132</v>
      </c>
      <c r="B44">
        <v>67.427999999999997</v>
      </c>
      <c r="D44" s="33" t="s">
        <v>27</v>
      </c>
      <c r="E44">
        <v>2014.5</v>
      </c>
      <c r="F44" s="35" t="s">
        <v>130</v>
      </c>
    </row>
    <row r="45" spans="1:6">
      <c r="A45" s="32" t="s">
        <v>133</v>
      </c>
      <c r="B45" t="s">
        <v>130</v>
      </c>
      <c r="D45" s="33" t="s">
        <v>27</v>
      </c>
      <c r="E45">
        <v>2014.5830000000001</v>
      </c>
      <c r="F45" s="35">
        <v>66.528000000000006</v>
      </c>
    </row>
    <row r="46" spans="1:6">
      <c r="A46" s="32" t="s">
        <v>134</v>
      </c>
      <c r="B46">
        <v>65.328000000000003</v>
      </c>
      <c r="D46" s="33" t="s">
        <v>27</v>
      </c>
      <c r="E46">
        <v>2014.6669999999999</v>
      </c>
      <c r="F46" s="35" t="s">
        <v>130</v>
      </c>
    </row>
    <row r="47" spans="1:6">
      <c r="A47" s="32" t="s">
        <v>135</v>
      </c>
      <c r="B47" t="s">
        <v>130</v>
      </c>
      <c r="D47" s="33" t="s">
        <v>27</v>
      </c>
      <c r="E47">
        <v>2014.75</v>
      </c>
      <c r="F47" s="35">
        <v>65.317999999999998</v>
      </c>
    </row>
    <row r="48" spans="1:6">
      <c r="A48" s="32" t="s">
        <v>136</v>
      </c>
      <c r="B48" t="s">
        <v>130</v>
      </c>
      <c r="D48" s="33" t="s">
        <v>27</v>
      </c>
      <c r="E48">
        <v>2014.8330000000001</v>
      </c>
      <c r="F48" s="35" t="s">
        <v>130</v>
      </c>
    </row>
    <row r="49" spans="1:6">
      <c r="A49" s="32" t="s">
        <v>137</v>
      </c>
      <c r="B49" t="s">
        <v>130</v>
      </c>
      <c r="D49" s="33" t="s">
        <v>27</v>
      </c>
      <c r="E49">
        <v>2014.9169999999999</v>
      </c>
      <c r="F49" s="35" t="s">
        <v>130</v>
      </c>
    </row>
    <row r="50" spans="1:6">
      <c r="A50" s="32" t="s">
        <v>138</v>
      </c>
      <c r="B50">
        <v>66.528000000000006</v>
      </c>
      <c r="D50" s="33" t="s">
        <v>27</v>
      </c>
      <c r="E50">
        <v>2015</v>
      </c>
      <c r="F50" s="35" t="s">
        <v>130</v>
      </c>
    </row>
    <row r="51" spans="1:6">
      <c r="A51" s="32" t="s">
        <v>139</v>
      </c>
      <c r="B51" t="s">
        <v>130</v>
      </c>
      <c r="D51" s="33" t="s">
        <v>27</v>
      </c>
      <c r="E51">
        <v>2015.0833</v>
      </c>
      <c r="F51" s="35">
        <v>67.528000000000006</v>
      </c>
    </row>
    <row r="52" spans="1:6">
      <c r="A52" s="32" t="s">
        <v>140</v>
      </c>
      <c r="B52">
        <v>65.317999999999998</v>
      </c>
      <c r="D52" s="33" t="s">
        <v>27</v>
      </c>
      <c r="E52">
        <v>2015.1669999999999</v>
      </c>
      <c r="F52" s="35" t="s">
        <v>130</v>
      </c>
    </row>
    <row r="53" spans="1:6">
      <c r="A53" s="32" t="s">
        <v>141</v>
      </c>
      <c r="B53" t="s">
        <v>130</v>
      </c>
      <c r="D53" s="33" t="s">
        <v>27</v>
      </c>
      <c r="E53">
        <v>2015.25</v>
      </c>
      <c r="F53" s="35" t="s">
        <v>130</v>
      </c>
    </row>
    <row r="54" spans="1:6">
      <c r="A54" s="32" t="s">
        <v>142</v>
      </c>
      <c r="B54" t="s">
        <v>130</v>
      </c>
      <c r="D54" s="33" t="s">
        <v>27</v>
      </c>
      <c r="E54">
        <v>2015.3330000000001</v>
      </c>
      <c r="F54" s="35">
        <v>66.968000000000004</v>
      </c>
    </row>
    <row r="55" spans="1:6">
      <c r="A55" s="31" t="s">
        <v>74</v>
      </c>
      <c r="D55" s="33" t="s">
        <v>27</v>
      </c>
      <c r="E55">
        <v>2015.4169999999999</v>
      </c>
      <c r="F55" s="35" t="s">
        <v>130</v>
      </c>
    </row>
    <row r="56" spans="1:6">
      <c r="A56" s="32" t="s">
        <v>131</v>
      </c>
      <c r="B56" t="s">
        <v>130</v>
      </c>
      <c r="D56" s="33" t="s">
        <v>27</v>
      </c>
      <c r="E56">
        <v>2015.5</v>
      </c>
      <c r="F56" s="35">
        <v>65.897999999999996</v>
      </c>
    </row>
    <row r="57" spans="1:6">
      <c r="A57" s="32" t="s">
        <v>132</v>
      </c>
      <c r="B57">
        <v>67.528000000000006</v>
      </c>
      <c r="D57" s="33" t="s">
        <v>27</v>
      </c>
      <c r="E57">
        <v>2015.5830000000001</v>
      </c>
      <c r="F57" s="35" t="s">
        <v>130</v>
      </c>
    </row>
    <row r="58" spans="1:6">
      <c r="A58" s="32" t="s">
        <v>133</v>
      </c>
      <c r="B58" t="s">
        <v>130</v>
      </c>
      <c r="D58" s="33" t="s">
        <v>27</v>
      </c>
      <c r="E58">
        <v>2015.6669999999999</v>
      </c>
      <c r="F58" s="35" t="s">
        <v>130</v>
      </c>
    </row>
    <row r="59" spans="1:6">
      <c r="A59" s="32" t="s">
        <v>134</v>
      </c>
      <c r="B59" t="s">
        <v>130</v>
      </c>
      <c r="D59" s="33" t="s">
        <v>27</v>
      </c>
      <c r="E59">
        <v>2015.75</v>
      </c>
      <c r="F59" s="35" t="s">
        <v>130</v>
      </c>
    </row>
    <row r="60" spans="1:6">
      <c r="A60" s="32" t="s">
        <v>135</v>
      </c>
      <c r="B60">
        <v>66.968000000000004</v>
      </c>
      <c r="D60" s="33" t="s">
        <v>27</v>
      </c>
      <c r="E60">
        <v>2015.8330000000001</v>
      </c>
      <c r="F60" s="35">
        <v>65.227999999999994</v>
      </c>
    </row>
    <row r="61" spans="1:6">
      <c r="A61" s="32" t="s">
        <v>136</v>
      </c>
      <c r="B61" t="s">
        <v>130</v>
      </c>
      <c r="D61" s="33" t="s">
        <v>27</v>
      </c>
      <c r="E61">
        <v>2015.9169999999999</v>
      </c>
      <c r="F61" s="35" t="s">
        <v>130</v>
      </c>
    </row>
    <row r="62" spans="1:6">
      <c r="A62" s="32" t="s">
        <v>137</v>
      </c>
      <c r="B62">
        <v>65.897999999999996</v>
      </c>
      <c r="D62" s="33" t="s">
        <v>27</v>
      </c>
      <c r="E62">
        <v>2016</v>
      </c>
      <c r="F62" s="35" t="s">
        <v>130</v>
      </c>
    </row>
    <row r="63" spans="1:6">
      <c r="A63" s="32" t="s">
        <v>138</v>
      </c>
      <c r="B63" t="s">
        <v>130</v>
      </c>
      <c r="D63" s="33" t="s">
        <v>27</v>
      </c>
      <c r="E63">
        <v>2016.0833</v>
      </c>
      <c r="F63" s="35" t="s">
        <v>130</v>
      </c>
    </row>
    <row r="64" spans="1:6">
      <c r="A64" s="32" t="s">
        <v>139</v>
      </c>
      <c r="B64" t="s">
        <v>130</v>
      </c>
      <c r="D64" s="33" t="s">
        <v>27</v>
      </c>
      <c r="E64">
        <v>2016.1669999999999</v>
      </c>
      <c r="F64" s="35">
        <v>65.028000000000006</v>
      </c>
    </row>
    <row r="65" spans="1:6">
      <c r="A65" s="32" t="s">
        <v>140</v>
      </c>
      <c r="B65" t="s">
        <v>130</v>
      </c>
      <c r="D65" s="33" t="s">
        <v>27</v>
      </c>
      <c r="E65">
        <v>2016.25</v>
      </c>
      <c r="F65" s="35">
        <v>65.227999999999994</v>
      </c>
    </row>
    <row r="66" spans="1:6">
      <c r="A66" s="32" t="s">
        <v>141</v>
      </c>
      <c r="B66">
        <v>65.227999999999994</v>
      </c>
      <c r="D66" s="33" t="s">
        <v>27</v>
      </c>
      <c r="E66">
        <v>2016.3330000000001</v>
      </c>
      <c r="F66" s="35">
        <v>65.128</v>
      </c>
    </row>
    <row r="67" spans="1:6">
      <c r="A67" s="32" t="s">
        <v>142</v>
      </c>
      <c r="B67" t="s">
        <v>130</v>
      </c>
      <c r="D67" s="33" t="s">
        <v>27</v>
      </c>
      <c r="E67">
        <v>2016.4169999999999</v>
      </c>
      <c r="F67" s="35">
        <v>64.897999999999996</v>
      </c>
    </row>
    <row r="68" spans="1:6">
      <c r="A68" s="31" t="s">
        <v>75</v>
      </c>
      <c r="D68" s="33" t="s">
        <v>27</v>
      </c>
      <c r="E68">
        <v>2016.5</v>
      </c>
      <c r="F68" s="35">
        <v>64.518000000000001</v>
      </c>
    </row>
    <row r="69" spans="1:6">
      <c r="A69" s="32" t="s">
        <v>131</v>
      </c>
      <c r="B69" t="s">
        <v>130</v>
      </c>
      <c r="D69" s="33" t="s">
        <v>27</v>
      </c>
      <c r="E69">
        <v>2016.5830000000001</v>
      </c>
      <c r="F69" s="35">
        <v>64.328000000000003</v>
      </c>
    </row>
    <row r="70" spans="1:6">
      <c r="A70" s="32" t="s">
        <v>132</v>
      </c>
      <c r="B70" t="s">
        <v>130</v>
      </c>
      <c r="D70" s="33" t="s">
        <v>27</v>
      </c>
      <c r="E70">
        <v>2016.6669999999999</v>
      </c>
      <c r="F70" s="35">
        <v>64.147999999999996</v>
      </c>
    </row>
    <row r="71" spans="1:6">
      <c r="A71" s="32" t="s">
        <v>133</v>
      </c>
      <c r="B71">
        <v>65.028000000000006</v>
      </c>
      <c r="D71" s="33" t="s">
        <v>27</v>
      </c>
      <c r="E71">
        <v>2016.75</v>
      </c>
      <c r="F71" s="35">
        <v>63.978000000000002</v>
      </c>
    </row>
    <row r="72" spans="1:6">
      <c r="A72" s="32" t="s">
        <v>134</v>
      </c>
      <c r="B72">
        <v>65.227999999999994</v>
      </c>
      <c r="D72" s="33" t="s">
        <v>27</v>
      </c>
      <c r="E72">
        <v>2016.8330000000001</v>
      </c>
      <c r="F72" s="35">
        <v>63.988</v>
      </c>
    </row>
    <row r="73" spans="1:6">
      <c r="A73" s="32" t="s">
        <v>135</v>
      </c>
      <c r="B73">
        <v>65.128</v>
      </c>
      <c r="D73" s="33" t="s">
        <v>27</v>
      </c>
      <c r="E73">
        <v>2016.9169999999999</v>
      </c>
      <c r="F73" s="35">
        <v>63.978000000000002</v>
      </c>
    </row>
    <row r="74" spans="1:6">
      <c r="A74" s="32" t="s">
        <v>136</v>
      </c>
      <c r="B74">
        <v>64.897999999999996</v>
      </c>
      <c r="D74" s="33" t="s">
        <v>27</v>
      </c>
      <c r="E74">
        <v>2017</v>
      </c>
      <c r="F74" s="35">
        <v>63.908000000000001</v>
      </c>
    </row>
    <row r="75" spans="1:6">
      <c r="A75" s="32" t="s">
        <v>137</v>
      </c>
      <c r="B75">
        <v>64.518000000000001</v>
      </c>
      <c r="D75" s="33" t="s">
        <v>27</v>
      </c>
      <c r="E75">
        <v>2017.0833</v>
      </c>
      <c r="F75" s="35">
        <v>63.968000000000004</v>
      </c>
    </row>
    <row r="76" spans="1:6">
      <c r="A76" s="32" t="s">
        <v>138</v>
      </c>
      <c r="B76">
        <v>64.328000000000003</v>
      </c>
      <c r="D76" s="33" t="s">
        <v>27</v>
      </c>
      <c r="E76">
        <v>2017.1669999999999</v>
      </c>
      <c r="F76" s="35">
        <v>63.868000000000002</v>
      </c>
    </row>
    <row r="77" spans="1:6">
      <c r="A77" s="32" t="s">
        <v>139</v>
      </c>
      <c r="B77">
        <v>64.147999999999996</v>
      </c>
      <c r="D77" s="33" t="s">
        <v>27</v>
      </c>
      <c r="E77">
        <v>2017.25</v>
      </c>
      <c r="F77" s="35">
        <v>63.847999999999999</v>
      </c>
    </row>
    <row r="78" spans="1:6">
      <c r="A78" s="32" t="s">
        <v>140</v>
      </c>
      <c r="B78">
        <v>63.978000000000002</v>
      </c>
      <c r="D78" s="33" t="s">
        <v>27</v>
      </c>
      <c r="E78">
        <v>2017.3330000000001</v>
      </c>
      <c r="F78" s="35">
        <v>63.828000000000003</v>
      </c>
    </row>
    <row r="79" spans="1:6">
      <c r="A79" s="32" t="s">
        <v>141</v>
      </c>
      <c r="B79">
        <v>63.988</v>
      </c>
      <c r="D79" s="33" t="s">
        <v>27</v>
      </c>
      <c r="E79">
        <v>2017.4169999999999</v>
      </c>
      <c r="F79" s="35">
        <v>63.648000000000003</v>
      </c>
    </row>
    <row r="80" spans="1:6">
      <c r="A80" s="32" t="s">
        <v>142</v>
      </c>
      <c r="B80">
        <v>63.978000000000002</v>
      </c>
      <c r="D80" s="33" t="s">
        <v>27</v>
      </c>
      <c r="E80">
        <v>2017.5</v>
      </c>
      <c r="F80" s="35">
        <v>63.427999999999997</v>
      </c>
    </row>
    <row r="81" spans="1:6">
      <c r="A81" s="31" t="s">
        <v>76</v>
      </c>
      <c r="D81" s="33" t="s">
        <v>27</v>
      </c>
      <c r="E81">
        <v>2017.5830000000001</v>
      </c>
      <c r="F81" s="35">
        <v>63.107999999999997</v>
      </c>
    </row>
    <row r="82" spans="1:6">
      <c r="A82" s="32" t="s">
        <v>131</v>
      </c>
      <c r="B82">
        <v>63.908000000000001</v>
      </c>
      <c r="D82" s="33" t="s">
        <v>27</v>
      </c>
      <c r="E82">
        <v>2017.6669999999999</v>
      </c>
      <c r="F82" s="35">
        <v>63.198</v>
      </c>
    </row>
    <row r="83" spans="1:6">
      <c r="A83" s="32" t="s">
        <v>132</v>
      </c>
      <c r="B83">
        <v>63.968000000000004</v>
      </c>
      <c r="D83" s="33" t="s">
        <v>27</v>
      </c>
      <c r="E83">
        <v>2017.75</v>
      </c>
      <c r="F83" s="35">
        <v>63.207999999999998</v>
      </c>
    </row>
    <row r="84" spans="1:6">
      <c r="A84" s="32" t="s">
        <v>133</v>
      </c>
      <c r="B84">
        <v>63.868000000000002</v>
      </c>
      <c r="D84" s="33" t="s">
        <v>27</v>
      </c>
      <c r="E84">
        <v>2017.8330000000001</v>
      </c>
      <c r="F84" s="35">
        <v>63.167999999999999</v>
      </c>
    </row>
    <row r="85" spans="1:6">
      <c r="A85" s="32" t="s">
        <v>134</v>
      </c>
      <c r="B85">
        <v>63.847999999999999</v>
      </c>
      <c r="D85" s="33" t="s">
        <v>27</v>
      </c>
      <c r="E85">
        <v>2017.9169999999999</v>
      </c>
      <c r="F85" s="35">
        <v>63.027999999999999</v>
      </c>
    </row>
    <row r="86" spans="1:6">
      <c r="A86" s="32" t="s">
        <v>135</v>
      </c>
      <c r="B86">
        <v>63.828000000000003</v>
      </c>
      <c r="D86" s="33" t="s">
        <v>27</v>
      </c>
      <c r="E86">
        <v>2018</v>
      </c>
      <c r="F86" s="35">
        <v>63.078000000000003</v>
      </c>
    </row>
    <row r="87" spans="1:6">
      <c r="A87" s="32" t="s">
        <v>136</v>
      </c>
      <c r="B87">
        <v>63.648000000000003</v>
      </c>
      <c r="D87" s="33" t="s">
        <v>27</v>
      </c>
      <c r="E87">
        <v>2018.0833</v>
      </c>
      <c r="F87" s="35">
        <v>63.088000000000001</v>
      </c>
    </row>
    <row r="88" spans="1:6">
      <c r="A88" s="32" t="s">
        <v>137</v>
      </c>
      <c r="B88">
        <v>63.427999999999997</v>
      </c>
      <c r="D88" s="33" t="s">
        <v>27</v>
      </c>
      <c r="E88">
        <v>2018.1669999999999</v>
      </c>
      <c r="F88" s="35">
        <v>63.188000000000002</v>
      </c>
    </row>
    <row r="89" spans="1:6">
      <c r="A89" s="32" t="s">
        <v>138</v>
      </c>
      <c r="B89">
        <v>63.107999999999997</v>
      </c>
      <c r="D89" s="33" t="s">
        <v>27</v>
      </c>
      <c r="E89">
        <v>2018.25</v>
      </c>
      <c r="F89" s="35" t="s">
        <v>130</v>
      </c>
    </row>
    <row r="90" spans="1:6">
      <c r="A90" s="32" t="s">
        <v>139</v>
      </c>
      <c r="B90">
        <v>63.198</v>
      </c>
      <c r="D90" s="33" t="s">
        <v>27</v>
      </c>
      <c r="E90">
        <v>2018.3330000000001</v>
      </c>
      <c r="F90" s="35">
        <v>63.177999999999997</v>
      </c>
    </row>
    <row r="91" spans="1:6">
      <c r="A91" s="32" t="s">
        <v>140</v>
      </c>
      <c r="B91">
        <v>63.207999999999998</v>
      </c>
      <c r="D91" s="33" t="s">
        <v>27</v>
      </c>
      <c r="E91">
        <v>2018.4169999999999</v>
      </c>
      <c r="F91" s="35" t="s">
        <v>130</v>
      </c>
    </row>
    <row r="92" spans="1:6">
      <c r="A92" s="32" t="s">
        <v>141</v>
      </c>
      <c r="B92">
        <v>63.167999999999999</v>
      </c>
      <c r="D92" s="33" t="s">
        <v>27</v>
      </c>
      <c r="E92">
        <v>2018.5</v>
      </c>
      <c r="F92" s="35">
        <v>63.037999999999997</v>
      </c>
    </row>
    <row r="93" spans="1:6">
      <c r="A93" s="32" t="s">
        <v>142</v>
      </c>
      <c r="B93">
        <v>63.027999999999999</v>
      </c>
      <c r="D93" s="33" t="s">
        <v>27</v>
      </c>
      <c r="E93">
        <v>2018.5830000000001</v>
      </c>
      <c r="F93" s="35">
        <v>63.027999999999999</v>
      </c>
    </row>
    <row r="94" spans="1:6">
      <c r="A94" s="31" t="s">
        <v>77</v>
      </c>
      <c r="D94" s="33" t="s">
        <v>27</v>
      </c>
      <c r="E94">
        <v>2018.6669999999999</v>
      </c>
      <c r="F94" s="35" t="s">
        <v>130</v>
      </c>
    </row>
    <row r="95" spans="1:6">
      <c r="A95" s="32" t="s">
        <v>131</v>
      </c>
      <c r="B95">
        <v>63.078000000000003</v>
      </c>
      <c r="D95" s="33" t="s">
        <v>27</v>
      </c>
      <c r="E95">
        <v>2018.75</v>
      </c>
      <c r="F95" s="35">
        <v>62.878</v>
      </c>
    </row>
    <row r="96" spans="1:6">
      <c r="A96" s="32" t="s">
        <v>132</v>
      </c>
      <c r="B96">
        <v>63.088000000000001</v>
      </c>
      <c r="D96" s="33" t="s">
        <v>27</v>
      </c>
      <c r="E96">
        <v>2018.8330000000001</v>
      </c>
      <c r="F96" s="35" t="s">
        <v>130</v>
      </c>
    </row>
    <row r="97" spans="1:6">
      <c r="A97" s="32" t="s">
        <v>133</v>
      </c>
      <c r="B97">
        <v>63.188000000000002</v>
      </c>
      <c r="D97" s="33" t="s">
        <v>27</v>
      </c>
      <c r="E97">
        <v>2018.9169999999999</v>
      </c>
      <c r="F97" s="35">
        <v>62.898000000000003</v>
      </c>
    </row>
    <row r="98" spans="1:6">
      <c r="A98" s="32" t="s">
        <v>134</v>
      </c>
      <c r="B98" t="s">
        <v>130</v>
      </c>
      <c r="D98" s="33" t="s">
        <v>27</v>
      </c>
      <c r="E98">
        <v>2019</v>
      </c>
      <c r="F98" s="35">
        <v>63.078000000000003</v>
      </c>
    </row>
    <row r="99" spans="1:6">
      <c r="A99" s="32" t="s">
        <v>135</v>
      </c>
      <c r="B99">
        <v>63.177999999999997</v>
      </c>
      <c r="D99" s="33" t="s">
        <v>27</v>
      </c>
      <c r="E99">
        <v>2019.0833</v>
      </c>
      <c r="F99" s="35">
        <v>62.957999999999998</v>
      </c>
    </row>
    <row r="100" spans="1:6">
      <c r="A100" s="32" t="s">
        <v>136</v>
      </c>
      <c r="B100" t="s">
        <v>130</v>
      </c>
      <c r="D100" s="33" t="s">
        <v>27</v>
      </c>
      <c r="E100">
        <v>2019.1669999999999</v>
      </c>
      <c r="F100" s="35">
        <v>62.927999999999997</v>
      </c>
    </row>
    <row r="101" spans="1:6">
      <c r="A101" s="32" t="s">
        <v>137</v>
      </c>
      <c r="B101">
        <v>63.037999999999997</v>
      </c>
      <c r="D101" s="33" t="s">
        <v>27</v>
      </c>
      <c r="E101">
        <v>2019.25</v>
      </c>
      <c r="F101" s="35" t="s">
        <v>130</v>
      </c>
    </row>
    <row r="102" spans="1:6">
      <c r="A102" s="32" t="s">
        <v>138</v>
      </c>
      <c r="B102">
        <v>63.027999999999999</v>
      </c>
      <c r="D102" s="33" t="s">
        <v>27</v>
      </c>
      <c r="E102">
        <v>2019.3330000000001</v>
      </c>
      <c r="F102" s="35">
        <v>62.948</v>
      </c>
    </row>
    <row r="103" spans="1:6">
      <c r="A103" s="32" t="s">
        <v>139</v>
      </c>
      <c r="B103" t="s">
        <v>130</v>
      </c>
      <c r="D103" s="33" t="s">
        <v>27</v>
      </c>
      <c r="E103">
        <v>2019.4169999999999</v>
      </c>
      <c r="F103" s="35" t="s">
        <v>130</v>
      </c>
    </row>
    <row r="104" spans="1:6">
      <c r="A104" s="32" t="s">
        <v>140</v>
      </c>
      <c r="B104">
        <v>62.878</v>
      </c>
      <c r="D104" s="33" t="s">
        <v>27</v>
      </c>
      <c r="E104">
        <v>2019.5</v>
      </c>
      <c r="F104" s="35">
        <v>62.777999999999999</v>
      </c>
    </row>
    <row r="105" spans="1:6">
      <c r="A105" s="32" t="s">
        <v>141</v>
      </c>
      <c r="B105" t="s">
        <v>130</v>
      </c>
      <c r="D105" s="33" t="s">
        <v>27</v>
      </c>
      <c r="E105">
        <v>2019.5830000000001</v>
      </c>
      <c r="F105" s="35">
        <v>62.637999999999998</v>
      </c>
    </row>
    <row r="106" spans="1:6">
      <c r="A106" s="32" t="s">
        <v>142</v>
      </c>
      <c r="B106">
        <v>62.898000000000003</v>
      </c>
      <c r="D106" s="33" t="s">
        <v>27</v>
      </c>
      <c r="E106">
        <v>2019.6669999999999</v>
      </c>
      <c r="F106" s="35" t="s">
        <v>130</v>
      </c>
    </row>
    <row r="107" spans="1:6">
      <c r="A107" s="31" t="s">
        <v>78</v>
      </c>
      <c r="D107" s="33" t="s">
        <v>27</v>
      </c>
      <c r="E107">
        <v>2019.75</v>
      </c>
      <c r="F107" s="35">
        <v>62.588000000000001</v>
      </c>
    </row>
    <row r="108" spans="1:6">
      <c r="A108" s="32" t="s">
        <v>131</v>
      </c>
      <c r="B108">
        <v>63.078000000000003</v>
      </c>
      <c r="D108" s="33" t="s">
        <v>27</v>
      </c>
      <c r="E108">
        <v>2019.8330000000001</v>
      </c>
      <c r="F108" s="35" t="s">
        <v>130</v>
      </c>
    </row>
    <row r="109" spans="1:6">
      <c r="A109" s="32" t="s">
        <v>132</v>
      </c>
      <c r="B109">
        <v>62.957999999999998</v>
      </c>
      <c r="D109" s="33" t="s">
        <v>27</v>
      </c>
      <c r="E109">
        <v>2019.9169999999999</v>
      </c>
      <c r="F109" s="35">
        <v>63.548000000000002</v>
      </c>
    </row>
    <row r="110" spans="1:6">
      <c r="A110" s="32" t="s">
        <v>133</v>
      </c>
      <c r="B110">
        <v>62.927999999999997</v>
      </c>
      <c r="D110" s="33" t="s">
        <v>27</v>
      </c>
      <c r="E110">
        <v>2020</v>
      </c>
      <c r="F110" s="35" t="s">
        <v>130</v>
      </c>
    </row>
    <row r="111" spans="1:6">
      <c r="A111" s="32" t="s">
        <v>134</v>
      </c>
      <c r="B111" t="s">
        <v>130</v>
      </c>
      <c r="D111" s="33" t="s">
        <v>27</v>
      </c>
      <c r="E111">
        <v>2020.0833</v>
      </c>
      <c r="F111" s="35" t="s">
        <v>130</v>
      </c>
    </row>
    <row r="112" spans="1:6">
      <c r="A112" s="32" t="s">
        <v>135</v>
      </c>
      <c r="B112">
        <v>62.948</v>
      </c>
      <c r="D112" s="33" t="s">
        <v>27</v>
      </c>
      <c r="E112">
        <v>2020.1669999999999</v>
      </c>
      <c r="F112" s="35" t="s">
        <v>130</v>
      </c>
    </row>
    <row r="113" spans="1:6">
      <c r="A113" s="32" t="s">
        <v>136</v>
      </c>
      <c r="B113" t="s">
        <v>130</v>
      </c>
      <c r="D113" s="33" t="s">
        <v>27</v>
      </c>
      <c r="E113">
        <v>2020.25</v>
      </c>
      <c r="F113" s="35" t="s">
        <v>130</v>
      </c>
    </row>
    <row r="114" spans="1:6">
      <c r="A114" s="32" t="s">
        <v>137</v>
      </c>
      <c r="B114">
        <v>62.777999999999999</v>
      </c>
      <c r="D114" s="33" t="s">
        <v>27</v>
      </c>
      <c r="E114">
        <v>2020.3330000000001</v>
      </c>
      <c r="F114" s="35" t="s">
        <v>130</v>
      </c>
    </row>
    <row r="115" spans="1:6">
      <c r="A115" s="32" t="s">
        <v>138</v>
      </c>
      <c r="B115">
        <v>62.637999999999998</v>
      </c>
      <c r="D115" s="33" t="s">
        <v>27</v>
      </c>
      <c r="E115">
        <v>2020.4169999999999</v>
      </c>
      <c r="F115" s="35">
        <v>64.158000000000001</v>
      </c>
    </row>
    <row r="116" spans="1:6">
      <c r="A116" s="32" t="s">
        <v>139</v>
      </c>
      <c r="B116" t="s">
        <v>130</v>
      </c>
      <c r="D116" s="33" t="s">
        <v>27</v>
      </c>
      <c r="E116">
        <v>2020.5</v>
      </c>
      <c r="F116" s="35">
        <v>64.048000000000002</v>
      </c>
    </row>
    <row r="117" spans="1:6">
      <c r="A117" s="32" t="s">
        <v>140</v>
      </c>
      <c r="B117">
        <v>62.588000000000001</v>
      </c>
      <c r="D117" s="33" t="s">
        <v>27</v>
      </c>
      <c r="E117">
        <v>2020.5830000000001</v>
      </c>
      <c r="F117" s="35">
        <v>63.758000000000003</v>
      </c>
    </row>
    <row r="118" spans="1:6">
      <c r="A118" s="32" t="s">
        <v>141</v>
      </c>
      <c r="B118" t="s">
        <v>130</v>
      </c>
      <c r="D118" s="33" t="s">
        <v>27</v>
      </c>
      <c r="E118">
        <v>2020.6669999999999</v>
      </c>
      <c r="F118" s="35" t="s">
        <v>130</v>
      </c>
    </row>
    <row r="119" spans="1:6">
      <c r="A119" s="32" t="s">
        <v>142</v>
      </c>
      <c r="B119">
        <v>63.548000000000002</v>
      </c>
      <c r="D119" s="33" t="s">
        <v>27</v>
      </c>
      <c r="E119">
        <v>2020.75</v>
      </c>
      <c r="F119" s="35" t="s">
        <v>130</v>
      </c>
    </row>
    <row r="120" spans="1:6">
      <c r="A120" s="31" t="s">
        <v>79</v>
      </c>
      <c r="D120" s="33" t="s">
        <v>27</v>
      </c>
      <c r="E120">
        <v>2020.8330000000001</v>
      </c>
      <c r="F120" s="35">
        <v>64.147999999999996</v>
      </c>
    </row>
    <row r="121" spans="1:6">
      <c r="A121" s="32" t="s">
        <v>131</v>
      </c>
      <c r="B121" t="s">
        <v>130</v>
      </c>
      <c r="D121" s="33" t="s">
        <v>27</v>
      </c>
      <c r="E121">
        <v>2020.9169999999999</v>
      </c>
      <c r="F121" s="35">
        <v>63.927999999999997</v>
      </c>
    </row>
    <row r="122" spans="1:6">
      <c r="A122" s="32" t="s">
        <v>132</v>
      </c>
      <c r="B122" t="s">
        <v>130</v>
      </c>
      <c r="D122" s="33" t="s">
        <v>27</v>
      </c>
      <c r="E122">
        <v>2021</v>
      </c>
      <c r="F122" s="34" t="s">
        <v>130</v>
      </c>
    </row>
    <row r="123" spans="1:6">
      <c r="A123" s="32" t="s">
        <v>133</v>
      </c>
      <c r="B123" t="s">
        <v>130</v>
      </c>
      <c r="D123" s="33" t="s">
        <v>37</v>
      </c>
      <c r="E123">
        <v>2011</v>
      </c>
      <c r="F123" s="35">
        <v>71.388999999999996</v>
      </c>
    </row>
    <row r="124" spans="1:6">
      <c r="A124" s="32" t="s">
        <v>134</v>
      </c>
      <c r="B124" t="s">
        <v>130</v>
      </c>
      <c r="D124" s="33" t="s">
        <v>37</v>
      </c>
      <c r="E124">
        <v>2011.0833</v>
      </c>
      <c r="F124" s="35" t="s">
        <v>130</v>
      </c>
    </row>
    <row r="125" spans="1:6">
      <c r="A125" s="32" t="s">
        <v>135</v>
      </c>
      <c r="B125" t="s">
        <v>130</v>
      </c>
      <c r="D125" s="33" t="s">
        <v>37</v>
      </c>
      <c r="E125">
        <v>2011.1669999999999</v>
      </c>
      <c r="F125" s="35">
        <v>71.989000000000004</v>
      </c>
    </row>
    <row r="126" spans="1:6">
      <c r="A126" s="32" t="s">
        <v>136</v>
      </c>
      <c r="B126">
        <v>64.158000000000001</v>
      </c>
      <c r="D126" s="33" t="s">
        <v>37</v>
      </c>
      <c r="E126">
        <v>2011.25</v>
      </c>
      <c r="F126" s="35" t="s">
        <v>130</v>
      </c>
    </row>
    <row r="127" spans="1:6">
      <c r="A127" s="32" t="s">
        <v>137</v>
      </c>
      <c r="B127">
        <v>64.048000000000002</v>
      </c>
      <c r="D127" s="33" t="s">
        <v>37</v>
      </c>
      <c r="E127">
        <v>2011.3330000000001</v>
      </c>
      <c r="F127" s="35" t="s">
        <v>130</v>
      </c>
    </row>
    <row r="128" spans="1:6">
      <c r="A128" s="32" t="s">
        <v>138</v>
      </c>
      <c r="B128">
        <v>63.758000000000003</v>
      </c>
      <c r="D128" s="33" t="s">
        <v>37</v>
      </c>
      <c r="E128">
        <v>2011.4169999999999</v>
      </c>
      <c r="F128" s="35" t="s">
        <v>130</v>
      </c>
    </row>
    <row r="129" spans="1:6">
      <c r="A129" s="32" t="s">
        <v>139</v>
      </c>
      <c r="B129" t="s">
        <v>130</v>
      </c>
      <c r="D129" s="33" t="s">
        <v>37</v>
      </c>
      <c r="E129">
        <v>2011.5</v>
      </c>
      <c r="F129" s="35" t="s">
        <v>130</v>
      </c>
    </row>
    <row r="130" spans="1:6">
      <c r="A130" s="32" t="s">
        <v>140</v>
      </c>
      <c r="B130" t="s">
        <v>130</v>
      </c>
      <c r="D130" s="33" t="s">
        <v>37</v>
      </c>
      <c r="E130">
        <v>2011.5830000000001</v>
      </c>
      <c r="F130" s="35" t="s">
        <v>130</v>
      </c>
    </row>
    <row r="131" spans="1:6">
      <c r="A131" s="32" t="s">
        <v>141</v>
      </c>
      <c r="B131">
        <v>64.147999999999996</v>
      </c>
      <c r="D131" s="33" t="s">
        <v>37</v>
      </c>
      <c r="E131">
        <v>2011.6669999999999</v>
      </c>
      <c r="F131" s="35">
        <v>71.188999999999993</v>
      </c>
    </row>
    <row r="132" spans="1:6">
      <c r="A132" s="32" t="s">
        <v>142</v>
      </c>
      <c r="B132">
        <v>63.927999999999997</v>
      </c>
      <c r="D132" s="33" t="s">
        <v>37</v>
      </c>
      <c r="E132">
        <v>2011.75</v>
      </c>
      <c r="F132" s="35">
        <v>71.289000000000001</v>
      </c>
    </row>
    <row r="133" spans="1:6">
      <c r="A133" s="22" t="s">
        <v>37</v>
      </c>
      <c r="D133" s="33" t="s">
        <v>37</v>
      </c>
      <c r="E133">
        <v>2011.8330000000001</v>
      </c>
      <c r="F133" s="35">
        <v>70.188999999999993</v>
      </c>
    </row>
    <row r="134" spans="1:6">
      <c r="A134" s="31" t="s">
        <v>70</v>
      </c>
      <c r="D134" s="33" t="s">
        <v>37</v>
      </c>
      <c r="E134">
        <v>2011.9169999999999</v>
      </c>
      <c r="F134" s="35" t="s">
        <v>130</v>
      </c>
    </row>
    <row r="135" spans="1:6">
      <c r="A135" s="32" t="s">
        <v>131</v>
      </c>
      <c r="B135">
        <v>71.388999999999996</v>
      </c>
      <c r="D135" s="33" t="s">
        <v>37</v>
      </c>
      <c r="E135">
        <v>2012</v>
      </c>
      <c r="F135" s="35" t="s">
        <v>130</v>
      </c>
    </row>
    <row r="136" spans="1:6">
      <c r="A136" s="32" t="s">
        <v>132</v>
      </c>
      <c r="B136" t="s">
        <v>130</v>
      </c>
      <c r="D136" s="33" t="s">
        <v>37</v>
      </c>
      <c r="E136">
        <v>2012.0833</v>
      </c>
      <c r="F136" s="35" t="s">
        <v>130</v>
      </c>
    </row>
    <row r="137" spans="1:6">
      <c r="A137" s="32" t="s">
        <v>133</v>
      </c>
      <c r="B137">
        <v>71.989000000000004</v>
      </c>
      <c r="D137" s="33" t="s">
        <v>37</v>
      </c>
      <c r="E137">
        <v>2012.1669999999999</v>
      </c>
      <c r="F137" s="35">
        <v>70.688999999999993</v>
      </c>
    </row>
    <row r="138" spans="1:6">
      <c r="A138" s="32" t="s">
        <v>134</v>
      </c>
      <c r="B138" t="s">
        <v>130</v>
      </c>
      <c r="D138" s="33" t="s">
        <v>37</v>
      </c>
      <c r="E138">
        <v>2012.25</v>
      </c>
      <c r="F138" s="35" t="s">
        <v>130</v>
      </c>
    </row>
    <row r="139" spans="1:6">
      <c r="A139" s="32" t="s">
        <v>135</v>
      </c>
      <c r="B139" t="s">
        <v>130</v>
      </c>
      <c r="D139" s="33" t="s">
        <v>37</v>
      </c>
      <c r="E139">
        <v>2012.3330000000001</v>
      </c>
      <c r="F139" s="35">
        <v>70.789000000000001</v>
      </c>
    </row>
    <row r="140" spans="1:6">
      <c r="A140" s="32" t="s">
        <v>136</v>
      </c>
      <c r="B140" t="s">
        <v>130</v>
      </c>
      <c r="D140" s="33" t="s">
        <v>37</v>
      </c>
      <c r="E140">
        <v>2012.4169999999999</v>
      </c>
      <c r="F140" s="35" t="s">
        <v>130</v>
      </c>
    </row>
    <row r="141" spans="1:6">
      <c r="A141" s="32" t="s">
        <v>137</v>
      </c>
      <c r="B141" t="s">
        <v>130</v>
      </c>
      <c r="D141" s="33" t="s">
        <v>37</v>
      </c>
      <c r="E141">
        <v>2012.5</v>
      </c>
      <c r="F141" s="35" t="s">
        <v>130</v>
      </c>
    </row>
    <row r="142" spans="1:6">
      <c r="A142" s="32" t="s">
        <v>138</v>
      </c>
      <c r="B142" t="s">
        <v>130</v>
      </c>
      <c r="D142" s="33" t="s">
        <v>37</v>
      </c>
      <c r="E142">
        <v>2012.5830000000001</v>
      </c>
      <c r="F142" s="35">
        <v>69.789000000000001</v>
      </c>
    </row>
    <row r="143" spans="1:6">
      <c r="A143" s="32" t="s">
        <v>139</v>
      </c>
      <c r="B143">
        <v>71.188999999999993</v>
      </c>
      <c r="D143" s="33" t="s">
        <v>37</v>
      </c>
      <c r="E143">
        <v>2012.6669999999999</v>
      </c>
      <c r="F143" s="35" t="s">
        <v>130</v>
      </c>
    </row>
    <row r="144" spans="1:6">
      <c r="A144" s="32" t="s">
        <v>140</v>
      </c>
      <c r="B144">
        <v>71.289000000000001</v>
      </c>
      <c r="D144" s="33" t="s">
        <v>37</v>
      </c>
      <c r="E144">
        <v>2012.75</v>
      </c>
      <c r="F144" s="35" t="s">
        <v>130</v>
      </c>
    </row>
    <row r="145" spans="1:6">
      <c r="A145" s="32" t="s">
        <v>141</v>
      </c>
      <c r="B145">
        <v>70.188999999999993</v>
      </c>
      <c r="D145" s="33" t="s">
        <v>37</v>
      </c>
      <c r="E145">
        <v>2012.8330000000001</v>
      </c>
      <c r="F145" s="35">
        <v>68.489000000000004</v>
      </c>
    </row>
    <row r="146" spans="1:6">
      <c r="A146" s="32" t="s">
        <v>142</v>
      </c>
      <c r="B146" t="s">
        <v>130</v>
      </c>
      <c r="D146" s="33" t="s">
        <v>37</v>
      </c>
      <c r="E146">
        <v>2012.9169999999999</v>
      </c>
      <c r="F146" s="35" t="s">
        <v>130</v>
      </c>
    </row>
    <row r="147" spans="1:6">
      <c r="A147" s="31" t="s">
        <v>71</v>
      </c>
      <c r="D147" s="33" t="s">
        <v>37</v>
      </c>
      <c r="E147">
        <v>2013</v>
      </c>
      <c r="F147" s="35" t="s">
        <v>130</v>
      </c>
    </row>
    <row r="148" spans="1:6">
      <c r="A148" s="32" t="s">
        <v>131</v>
      </c>
      <c r="B148" t="s">
        <v>130</v>
      </c>
      <c r="D148" s="33" t="s">
        <v>37</v>
      </c>
      <c r="E148">
        <v>2013.0833</v>
      </c>
      <c r="F148" s="35">
        <v>68.989000000000004</v>
      </c>
    </row>
    <row r="149" spans="1:6">
      <c r="A149" s="32" t="s">
        <v>132</v>
      </c>
      <c r="B149" t="s">
        <v>130</v>
      </c>
      <c r="D149" s="33" t="s">
        <v>37</v>
      </c>
      <c r="E149">
        <v>2013.1669999999999</v>
      </c>
      <c r="F149" s="35" t="s">
        <v>130</v>
      </c>
    </row>
    <row r="150" spans="1:6">
      <c r="A150" s="32" t="s">
        <v>133</v>
      </c>
      <c r="B150">
        <v>70.688999999999993</v>
      </c>
      <c r="D150" s="33" t="s">
        <v>37</v>
      </c>
      <c r="E150">
        <v>2013.25</v>
      </c>
      <c r="F150" s="35" t="s">
        <v>130</v>
      </c>
    </row>
    <row r="151" spans="1:6">
      <c r="A151" s="32" t="s">
        <v>134</v>
      </c>
      <c r="B151" t="s">
        <v>130</v>
      </c>
      <c r="D151" s="33" t="s">
        <v>37</v>
      </c>
      <c r="E151">
        <v>2013.3330000000001</v>
      </c>
      <c r="F151" s="35" t="s">
        <v>130</v>
      </c>
    </row>
    <row r="152" spans="1:6">
      <c r="A152" s="32" t="s">
        <v>135</v>
      </c>
      <c r="B152">
        <v>70.789000000000001</v>
      </c>
      <c r="D152" s="33" t="s">
        <v>37</v>
      </c>
      <c r="E152">
        <v>2013.4169999999999</v>
      </c>
      <c r="F152" s="35" t="s">
        <v>130</v>
      </c>
    </row>
    <row r="153" spans="1:6">
      <c r="A153" s="32" t="s">
        <v>136</v>
      </c>
      <c r="B153" t="s">
        <v>130</v>
      </c>
      <c r="D153" s="33" t="s">
        <v>37</v>
      </c>
      <c r="E153">
        <v>2013.5</v>
      </c>
      <c r="F153" s="35" t="s">
        <v>130</v>
      </c>
    </row>
    <row r="154" spans="1:6">
      <c r="A154" s="32" t="s">
        <v>137</v>
      </c>
      <c r="B154" t="s">
        <v>130</v>
      </c>
      <c r="D154" s="33" t="s">
        <v>37</v>
      </c>
      <c r="E154">
        <v>2013.5830000000001</v>
      </c>
      <c r="F154" s="35">
        <v>70.239000000000004</v>
      </c>
    </row>
    <row r="155" spans="1:6">
      <c r="A155" s="32" t="s">
        <v>138</v>
      </c>
      <c r="B155">
        <v>69.789000000000001</v>
      </c>
      <c r="D155" s="33" t="s">
        <v>37</v>
      </c>
      <c r="E155">
        <v>2013.6669999999999</v>
      </c>
      <c r="F155" s="35" t="s">
        <v>130</v>
      </c>
    </row>
    <row r="156" spans="1:6">
      <c r="A156" s="32" t="s">
        <v>139</v>
      </c>
      <c r="B156" t="s">
        <v>130</v>
      </c>
      <c r="D156" s="33" t="s">
        <v>37</v>
      </c>
      <c r="E156">
        <v>2013.75</v>
      </c>
      <c r="F156" s="35">
        <v>69.989000000000004</v>
      </c>
    </row>
    <row r="157" spans="1:6">
      <c r="A157" s="32" t="s">
        <v>140</v>
      </c>
      <c r="B157" t="s">
        <v>130</v>
      </c>
      <c r="D157" s="33" t="s">
        <v>37</v>
      </c>
      <c r="E157">
        <v>2013.8330000000001</v>
      </c>
      <c r="F157" s="35" t="s">
        <v>130</v>
      </c>
    </row>
    <row r="158" spans="1:6">
      <c r="A158" s="32" t="s">
        <v>141</v>
      </c>
      <c r="B158">
        <v>68.489000000000004</v>
      </c>
      <c r="D158" s="33" t="s">
        <v>37</v>
      </c>
      <c r="E158">
        <v>2013.9169999999999</v>
      </c>
      <c r="F158" s="35" t="s">
        <v>130</v>
      </c>
    </row>
    <row r="159" spans="1:6">
      <c r="A159" s="32" t="s">
        <v>142</v>
      </c>
      <c r="B159" t="s">
        <v>130</v>
      </c>
      <c r="D159" s="33" t="s">
        <v>37</v>
      </c>
      <c r="E159">
        <v>2014</v>
      </c>
      <c r="F159" s="35" t="s">
        <v>130</v>
      </c>
    </row>
    <row r="160" spans="1:6">
      <c r="A160" s="31" t="s">
        <v>72</v>
      </c>
      <c r="D160" s="33" t="s">
        <v>37</v>
      </c>
      <c r="E160">
        <v>2014.0833</v>
      </c>
      <c r="F160" s="35">
        <v>70.789000000000001</v>
      </c>
    </row>
    <row r="161" spans="1:6">
      <c r="A161" s="32" t="s">
        <v>131</v>
      </c>
      <c r="B161" t="s">
        <v>130</v>
      </c>
      <c r="D161" s="33" t="s">
        <v>37</v>
      </c>
      <c r="E161">
        <v>2014.1669999999999</v>
      </c>
      <c r="F161" s="35" t="s">
        <v>130</v>
      </c>
    </row>
    <row r="162" spans="1:6">
      <c r="A162" s="32" t="s">
        <v>132</v>
      </c>
      <c r="B162">
        <v>68.989000000000004</v>
      </c>
      <c r="D162" s="33" t="s">
        <v>37</v>
      </c>
      <c r="E162">
        <v>2014.25</v>
      </c>
      <c r="F162" s="35" t="s">
        <v>130</v>
      </c>
    </row>
    <row r="163" spans="1:6">
      <c r="A163" s="32" t="s">
        <v>133</v>
      </c>
      <c r="B163" t="s">
        <v>130</v>
      </c>
      <c r="D163" s="33" t="s">
        <v>37</v>
      </c>
      <c r="E163">
        <v>2014.3330000000001</v>
      </c>
      <c r="F163" s="35" t="s">
        <v>130</v>
      </c>
    </row>
    <row r="164" spans="1:6">
      <c r="A164" s="32" t="s">
        <v>134</v>
      </c>
      <c r="B164" t="s">
        <v>130</v>
      </c>
      <c r="D164" s="33" t="s">
        <v>37</v>
      </c>
      <c r="E164">
        <v>2014.4169999999999</v>
      </c>
      <c r="F164" s="35" t="s">
        <v>130</v>
      </c>
    </row>
    <row r="165" spans="1:6">
      <c r="A165" s="32" t="s">
        <v>135</v>
      </c>
      <c r="B165" t="s">
        <v>130</v>
      </c>
      <c r="D165" s="33" t="s">
        <v>37</v>
      </c>
      <c r="E165">
        <v>2014.5</v>
      </c>
      <c r="F165" s="35" t="s">
        <v>130</v>
      </c>
    </row>
    <row r="166" spans="1:6">
      <c r="A166" s="32" t="s">
        <v>136</v>
      </c>
      <c r="B166" t="s">
        <v>130</v>
      </c>
      <c r="D166" s="33" t="s">
        <v>37</v>
      </c>
      <c r="E166">
        <v>2014.5830000000001</v>
      </c>
      <c r="F166" s="35">
        <v>72.188999999999993</v>
      </c>
    </row>
    <row r="167" spans="1:6">
      <c r="A167" s="32" t="s">
        <v>137</v>
      </c>
      <c r="B167" t="s">
        <v>130</v>
      </c>
      <c r="D167" s="33" t="s">
        <v>37</v>
      </c>
      <c r="E167">
        <v>2014.6669999999999</v>
      </c>
      <c r="F167" s="35" t="s">
        <v>130</v>
      </c>
    </row>
    <row r="168" spans="1:6">
      <c r="A168" s="32" t="s">
        <v>138</v>
      </c>
      <c r="B168">
        <v>70.239000000000004</v>
      </c>
      <c r="D168" s="33" t="s">
        <v>37</v>
      </c>
      <c r="E168">
        <v>2014.75</v>
      </c>
      <c r="F168" s="35">
        <v>71.188999999999993</v>
      </c>
    </row>
    <row r="169" spans="1:6">
      <c r="A169" s="32" t="s">
        <v>139</v>
      </c>
      <c r="B169" t="s">
        <v>130</v>
      </c>
      <c r="D169" s="33" t="s">
        <v>37</v>
      </c>
      <c r="E169">
        <v>2014.8330000000001</v>
      </c>
      <c r="F169" s="35" t="s">
        <v>130</v>
      </c>
    </row>
    <row r="170" spans="1:6">
      <c r="A170" s="32" t="s">
        <v>140</v>
      </c>
      <c r="B170">
        <v>69.989000000000004</v>
      </c>
      <c r="D170" s="33" t="s">
        <v>37</v>
      </c>
      <c r="E170">
        <v>2014.9169999999999</v>
      </c>
      <c r="F170" s="35" t="s">
        <v>130</v>
      </c>
    </row>
    <row r="171" spans="1:6">
      <c r="A171" s="32" t="s">
        <v>141</v>
      </c>
      <c r="B171" t="s">
        <v>130</v>
      </c>
      <c r="D171" s="33" t="s">
        <v>37</v>
      </c>
      <c r="E171">
        <v>2015</v>
      </c>
      <c r="F171" s="35" t="s">
        <v>130</v>
      </c>
    </row>
    <row r="172" spans="1:6">
      <c r="A172" s="32" t="s">
        <v>142</v>
      </c>
      <c r="B172" t="s">
        <v>130</v>
      </c>
      <c r="D172" s="33" t="s">
        <v>37</v>
      </c>
      <c r="E172">
        <v>2015.0833</v>
      </c>
      <c r="F172" s="35">
        <v>73.188999999999993</v>
      </c>
    </row>
    <row r="173" spans="1:6">
      <c r="A173" s="31" t="s">
        <v>73</v>
      </c>
      <c r="D173" s="33" t="s">
        <v>37</v>
      </c>
      <c r="E173">
        <v>2015.1669999999999</v>
      </c>
      <c r="F173" s="35" t="s">
        <v>130</v>
      </c>
    </row>
    <row r="174" spans="1:6">
      <c r="A174" s="32" t="s">
        <v>131</v>
      </c>
      <c r="B174" t="s">
        <v>130</v>
      </c>
      <c r="D174" s="33" t="s">
        <v>37</v>
      </c>
      <c r="E174">
        <v>2015.25</v>
      </c>
      <c r="F174" s="35" t="s">
        <v>130</v>
      </c>
    </row>
    <row r="175" spans="1:6">
      <c r="A175" s="32" t="s">
        <v>132</v>
      </c>
      <c r="B175">
        <v>70.789000000000001</v>
      </c>
      <c r="D175" s="33" t="s">
        <v>37</v>
      </c>
      <c r="E175">
        <v>2015.3330000000001</v>
      </c>
      <c r="F175" s="35" t="s">
        <v>130</v>
      </c>
    </row>
    <row r="176" spans="1:6">
      <c r="A176" s="32" t="s">
        <v>133</v>
      </c>
      <c r="B176" t="s">
        <v>130</v>
      </c>
      <c r="D176" s="33" t="s">
        <v>37</v>
      </c>
      <c r="E176">
        <v>2015.4169999999999</v>
      </c>
      <c r="F176" s="35">
        <v>71.688999999999993</v>
      </c>
    </row>
    <row r="177" spans="1:6">
      <c r="A177" s="32" t="s">
        <v>134</v>
      </c>
      <c r="B177" t="s">
        <v>130</v>
      </c>
      <c r="D177" s="33" t="s">
        <v>37</v>
      </c>
      <c r="E177">
        <v>2015.5</v>
      </c>
      <c r="F177" s="35">
        <v>72.289000000000001</v>
      </c>
    </row>
    <row r="178" spans="1:6">
      <c r="A178" s="32" t="s">
        <v>135</v>
      </c>
      <c r="B178" t="s">
        <v>130</v>
      </c>
      <c r="D178" s="33" t="s">
        <v>37</v>
      </c>
      <c r="E178">
        <v>2015.5830000000001</v>
      </c>
      <c r="F178" s="35" t="s">
        <v>130</v>
      </c>
    </row>
    <row r="179" spans="1:6">
      <c r="A179" s="32" t="s">
        <v>136</v>
      </c>
      <c r="B179" t="s">
        <v>130</v>
      </c>
      <c r="D179" s="33" t="s">
        <v>37</v>
      </c>
      <c r="E179">
        <v>2015.6669999999999</v>
      </c>
      <c r="F179" s="35" t="s">
        <v>130</v>
      </c>
    </row>
    <row r="180" spans="1:6">
      <c r="A180" s="32" t="s">
        <v>137</v>
      </c>
      <c r="B180" t="s">
        <v>130</v>
      </c>
      <c r="D180" s="33" t="s">
        <v>37</v>
      </c>
      <c r="E180">
        <v>2015.75</v>
      </c>
      <c r="F180" s="35" t="s">
        <v>130</v>
      </c>
    </row>
    <row r="181" spans="1:6">
      <c r="A181" s="32" t="s">
        <v>138</v>
      </c>
      <c r="B181">
        <v>72.188999999999993</v>
      </c>
      <c r="D181" s="33" t="s">
        <v>37</v>
      </c>
      <c r="E181">
        <v>2015.8330000000001</v>
      </c>
      <c r="F181" s="35">
        <v>70.289000000000001</v>
      </c>
    </row>
    <row r="182" spans="1:6">
      <c r="A182" s="32" t="s">
        <v>139</v>
      </c>
      <c r="B182" t="s">
        <v>130</v>
      </c>
      <c r="D182" s="33" t="s">
        <v>37</v>
      </c>
      <c r="E182">
        <v>2015.9169999999999</v>
      </c>
      <c r="F182" s="35" t="s">
        <v>130</v>
      </c>
    </row>
    <row r="183" spans="1:6">
      <c r="A183" s="32" t="s">
        <v>140</v>
      </c>
      <c r="B183">
        <v>71.188999999999993</v>
      </c>
      <c r="D183" s="33" t="s">
        <v>37</v>
      </c>
      <c r="E183">
        <v>2016</v>
      </c>
      <c r="F183" s="35" t="s">
        <v>130</v>
      </c>
    </row>
    <row r="184" spans="1:6">
      <c r="A184" s="32" t="s">
        <v>141</v>
      </c>
      <c r="B184" t="s">
        <v>130</v>
      </c>
      <c r="D184" s="33" t="s">
        <v>37</v>
      </c>
      <c r="E184">
        <v>2016.0833</v>
      </c>
      <c r="F184" s="35">
        <v>70.088999999999999</v>
      </c>
    </row>
    <row r="185" spans="1:6">
      <c r="A185" s="32" t="s">
        <v>142</v>
      </c>
      <c r="B185" t="s">
        <v>130</v>
      </c>
      <c r="D185" s="33" t="s">
        <v>37</v>
      </c>
      <c r="E185">
        <v>2016.1669999999999</v>
      </c>
      <c r="F185" s="35">
        <v>70.149000000000001</v>
      </c>
    </row>
    <row r="186" spans="1:6">
      <c r="A186" s="31" t="s">
        <v>74</v>
      </c>
      <c r="D186" s="33" t="s">
        <v>37</v>
      </c>
      <c r="E186">
        <v>2016.25</v>
      </c>
      <c r="F186" s="35">
        <v>70.248999999999995</v>
      </c>
    </row>
    <row r="187" spans="1:6">
      <c r="A187" s="32" t="s">
        <v>131</v>
      </c>
      <c r="B187" t="s">
        <v>130</v>
      </c>
      <c r="D187" s="33" t="s">
        <v>37</v>
      </c>
      <c r="E187">
        <v>2016.3330000000001</v>
      </c>
      <c r="F187" s="35">
        <v>70.028999999999996</v>
      </c>
    </row>
    <row r="188" spans="1:6">
      <c r="A188" s="32" t="s">
        <v>132</v>
      </c>
      <c r="B188">
        <v>73.188999999999993</v>
      </c>
      <c r="D188" s="33" t="s">
        <v>37</v>
      </c>
      <c r="E188">
        <v>2016.4169999999999</v>
      </c>
      <c r="F188" s="35">
        <v>70.099000000000004</v>
      </c>
    </row>
    <row r="189" spans="1:6">
      <c r="A189" s="32" t="s">
        <v>133</v>
      </c>
      <c r="B189" t="s">
        <v>130</v>
      </c>
      <c r="D189" s="33" t="s">
        <v>37</v>
      </c>
      <c r="E189">
        <v>2016.5</v>
      </c>
      <c r="F189" s="35">
        <v>69.739000000000004</v>
      </c>
    </row>
    <row r="190" spans="1:6">
      <c r="A190" s="32" t="s">
        <v>134</v>
      </c>
      <c r="B190" t="s">
        <v>130</v>
      </c>
      <c r="D190" s="33" t="s">
        <v>37</v>
      </c>
      <c r="E190">
        <v>2016.5830000000001</v>
      </c>
      <c r="F190" s="35">
        <v>69.349000000000004</v>
      </c>
    </row>
    <row r="191" spans="1:6">
      <c r="A191" s="32" t="s">
        <v>135</v>
      </c>
      <c r="B191" t="s">
        <v>130</v>
      </c>
      <c r="D191" s="33" t="s">
        <v>37</v>
      </c>
      <c r="E191">
        <v>2016.6669999999999</v>
      </c>
      <c r="F191" s="35">
        <v>69.138999999999996</v>
      </c>
    </row>
    <row r="192" spans="1:6">
      <c r="A192" s="32" t="s">
        <v>136</v>
      </c>
      <c r="B192">
        <v>71.688999999999993</v>
      </c>
      <c r="D192" s="33" t="s">
        <v>37</v>
      </c>
      <c r="E192">
        <v>2016.75</v>
      </c>
      <c r="F192" s="35">
        <v>68.948999999999998</v>
      </c>
    </row>
    <row r="193" spans="1:6">
      <c r="A193" s="32" t="s">
        <v>137</v>
      </c>
      <c r="B193">
        <v>72.289000000000001</v>
      </c>
      <c r="D193" s="33" t="s">
        <v>37</v>
      </c>
      <c r="E193">
        <v>2016.8330000000001</v>
      </c>
      <c r="F193" s="35">
        <v>68.838999999999999</v>
      </c>
    </row>
    <row r="194" spans="1:6">
      <c r="A194" s="32" t="s">
        <v>138</v>
      </c>
      <c r="B194" t="s">
        <v>130</v>
      </c>
      <c r="D194" s="33" t="s">
        <v>37</v>
      </c>
      <c r="E194">
        <v>2016.9169999999999</v>
      </c>
      <c r="F194" s="35">
        <v>68.808999999999997</v>
      </c>
    </row>
    <row r="195" spans="1:6">
      <c r="A195" s="32" t="s">
        <v>139</v>
      </c>
      <c r="B195" t="s">
        <v>130</v>
      </c>
      <c r="D195" s="33" t="s">
        <v>37</v>
      </c>
      <c r="E195">
        <v>2017</v>
      </c>
      <c r="F195" s="35">
        <v>68.799000000000007</v>
      </c>
    </row>
    <row r="196" spans="1:6">
      <c r="A196" s="32" t="s">
        <v>140</v>
      </c>
      <c r="B196" t="s">
        <v>130</v>
      </c>
      <c r="D196" s="33" t="s">
        <v>37</v>
      </c>
      <c r="E196">
        <v>2017.0833</v>
      </c>
      <c r="F196" s="35">
        <v>68.709000000000003</v>
      </c>
    </row>
    <row r="197" spans="1:6">
      <c r="A197" s="32" t="s">
        <v>141</v>
      </c>
      <c r="B197">
        <v>70.289000000000001</v>
      </c>
      <c r="D197" s="33" t="s">
        <v>37</v>
      </c>
      <c r="E197">
        <v>2017.1669999999999</v>
      </c>
      <c r="F197" s="35">
        <v>68.789000000000001</v>
      </c>
    </row>
    <row r="198" spans="1:6">
      <c r="A198" s="32" t="s">
        <v>142</v>
      </c>
      <c r="B198" t="s">
        <v>130</v>
      </c>
      <c r="D198" s="33" t="s">
        <v>37</v>
      </c>
      <c r="E198">
        <v>2017.25</v>
      </c>
      <c r="F198" s="35">
        <v>68.688999999999993</v>
      </c>
    </row>
    <row r="199" spans="1:6">
      <c r="A199" s="31" t="s">
        <v>75</v>
      </c>
      <c r="D199" s="33" t="s">
        <v>37</v>
      </c>
      <c r="E199">
        <v>2017.3330000000001</v>
      </c>
      <c r="F199" s="35">
        <v>68.659000000000006</v>
      </c>
    </row>
    <row r="200" spans="1:6">
      <c r="A200" s="32" t="s">
        <v>131</v>
      </c>
      <c r="B200" t="s">
        <v>130</v>
      </c>
      <c r="D200" s="33" t="s">
        <v>37</v>
      </c>
      <c r="E200">
        <v>2017.4169999999999</v>
      </c>
      <c r="F200" s="35">
        <v>68.659000000000006</v>
      </c>
    </row>
    <row r="201" spans="1:6">
      <c r="A201" s="32" t="s">
        <v>132</v>
      </c>
      <c r="B201">
        <v>70.088999999999999</v>
      </c>
      <c r="D201" s="33" t="s">
        <v>37</v>
      </c>
      <c r="E201">
        <v>2017.5</v>
      </c>
      <c r="F201" s="35">
        <v>68.308999999999997</v>
      </c>
    </row>
    <row r="202" spans="1:6">
      <c r="A202" s="32" t="s">
        <v>133</v>
      </c>
      <c r="B202">
        <v>70.149000000000001</v>
      </c>
      <c r="D202" s="33" t="s">
        <v>37</v>
      </c>
      <c r="E202">
        <v>2017.5830000000001</v>
      </c>
      <c r="F202" s="35">
        <v>68.009</v>
      </c>
    </row>
    <row r="203" spans="1:6">
      <c r="A203" s="32" t="s">
        <v>134</v>
      </c>
      <c r="B203">
        <v>70.248999999999995</v>
      </c>
      <c r="D203" s="33" t="s">
        <v>37</v>
      </c>
      <c r="E203">
        <v>2017.6669999999999</v>
      </c>
      <c r="F203" s="35">
        <v>67.838999999999999</v>
      </c>
    </row>
    <row r="204" spans="1:6">
      <c r="A204" s="32" t="s">
        <v>135</v>
      </c>
      <c r="B204">
        <v>70.028999999999996</v>
      </c>
      <c r="D204" s="33" t="s">
        <v>37</v>
      </c>
      <c r="E204">
        <v>2017.75</v>
      </c>
      <c r="F204" s="35">
        <v>67.698999999999998</v>
      </c>
    </row>
    <row r="205" spans="1:6">
      <c r="A205" s="32" t="s">
        <v>136</v>
      </c>
      <c r="B205">
        <v>70.099000000000004</v>
      </c>
      <c r="D205" s="33" t="s">
        <v>37</v>
      </c>
      <c r="E205">
        <v>2017.8330000000001</v>
      </c>
      <c r="F205" s="35">
        <v>67.558999999999997</v>
      </c>
    </row>
    <row r="206" spans="1:6">
      <c r="A206" s="32" t="s">
        <v>137</v>
      </c>
      <c r="B206">
        <v>69.739000000000004</v>
      </c>
      <c r="D206" s="33" t="s">
        <v>37</v>
      </c>
      <c r="E206">
        <v>2017.9169999999999</v>
      </c>
      <c r="F206" s="35">
        <v>67.638999999999996</v>
      </c>
    </row>
    <row r="207" spans="1:6">
      <c r="A207" s="32" t="s">
        <v>138</v>
      </c>
      <c r="B207">
        <v>69.349000000000004</v>
      </c>
      <c r="D207" s="33" t="s">
        <v>37</v>
      </c>
      <c r="E207">
        <v>2018</v>
      </c>
      <c r="F207" s="35">
        <v>67.379000000000005</v>
      </c>
    </row>
    <row r="208" spans="1:6">
      <c r="A208" s="32" t="s">
        <v>139</v>
      </c>
      <c r="B208">
        <v>69.138999999999996</v>
      </c>
      <c r="D208" s="33" t="s">
        <v>37</v>
      </c>
      <c r="E208">
        <v>2018.0833</v>
      </c>
      <c r="F208" s="35">
        <v>67.659000000000006</v>
      </c>
    </row>
    <row r="209" spans="1:6">
      <c r="A209" s="32" t="s">
        <v>140</v>
      </c>
      <c r="B209">
        <v>68.948999999999998</v>
      </c>
      <c r="D209" s="33" t="s">
        <v>37</v>
      </c>
      <c r="E209">
        <v>2018.1669999999999</v>
      </c>
      <c r="F209" s="35">
        <v>67.409000000000006</v>
      </c>
    </row>
    <row r="210" spans="1:6">
      <c r="A210" s="32" t="s">
        <v>141</v>
      </c>
      <c r="B210">
        <v>68.838999999999999</v>
      </c>
      <c r="D210" s="33" t="s">
        <v>37</v>
      </c>
      <c r="E210">
        <v>2018.25</v>
      </c>
      <c r="F210" s="35">
        <v>67.569000000000003</v>
      </c>
    </row>
    <row r="211" spans="1:6">
      <c r="A211" s="32" t="s">
        <v>142</v>
      </c>
      <c r="B211">
        <v>68.808999999999997</v>
      </c>
      <c r="D211" s="33" t="s">
        <v>37</v>
      </c>
      <c r="E211">
        <v>2018.3330000000001</v>
      </c>
      <c r="F211" s="35">
        <v>67.819000000000003</v>
      </c>
    </row>
    <row r="212" spans="1:6">
      <c r="A212" s="31" t="s">
        <v>76</v>
      </c>
      <c r="D212" s="33" t="s">
        <v>37</v>
      </c>
      <c r="E212">
        <v>2018.4169999999999</v>
      </c>
      <c r="F212" s="35">
        <v>67.998999999999995</v>
      </c>
    </row>
    <row r="213" spans="1:6">
      <c r="A213" s="32" t="s">
        <v>131</v>
      </c>
      <c r="B213">
        <v>68.799000000000007</v>
      </c>
      <c r="D213" s="33" t="s">
        <v>37</v>
      </c>
      <c r="E213">
        <v>2018.5</v>
      </c>
      <c r="F213" s="35">
        <v>67.838999999999999</v>
      </c>
    </row>
    <row r="214" spans="1:6">
      <c r="A214" s="32" t="s">
        <v>132</v>
      </c>
      <c r="B214">
        <v>68.709000000000003</v>
      </c>
      <c r="D214" s="33" t="s">
        <v>37</v>
      </c>
      <c r="E214">
        <v>2018.5830000000001</v>
      </c>
      <c r="F214" s="35">
        <v>67.968999999999994</v>
      </c>
    </row>
    <row r="215" spans="1:6">
      <c r="A215" s="32" t="s">
        <v>133</v>
      </c>
      <c r="B215">
        <v>68.789000000000001</v>
      </c>
      <c r="D215" s="33" t="s">
        <v>37</v>
      </c>
      <c r="E215">
        <v>2018.6669999999999</v>
      </c>
      <c r="F215" s="35">
        <v>67.869</v>
      </c>
    </row>
    <row r="216" spans="1:6">
      <c r="A216" s="32" t="s">
        <v>134</v>
      </c>
      <c r="B216">
        <v>68.688999999999993</v>
      </c>
      <c r="D216" s="33" t="s">
        <v>37</v>
      </c>
      <c r="E216">
        <v>2018.75</v>
      </c>
      <c r="F216" s="35">
        <v>67.808999999999997</v>
      </c>
    </row>
    <row r="217" spans="1:6">
      <c r="A217" s="32" t="s">
        <v>135</v>
      </c>
      <c r="B217">
        <v>68.659000000000006</v>
      </c>
      <c r="D217" s="33" t="s">
        <v>37</v>
      </c>
      <c r="E217">
        <v>2018.8330000000001</v>
      </c>
      <c r="F217" s="35">
        <v>67.718999999999994</v>
      </c>
    </row>
    <row r="218" spans="1:6">
      <c r="A218" s="32" t="s">
        <v>136</v>
      </c>
      <c r="B218">
        <v>68.659000000000006</v>
      </c>
      <c r="D218" s="33" t="s">
        <v>37</v>
      </c>
      <c r="E218">
        <v>2018.9169999999999</v>
      </c>
      <c r="F218" s="35">
        <v>67.819000000000003</v>
      </c>
    </row>
    <row r="219" spans="1:6">
      <c r="A219" s="32" t="s">
        <v>137</v>
      </c>
      <c r="B219">
        <v>68.308999999999997</v>
      </c>
      <c r="D219" s="33" t="s">
        <v>37</v>
      </c>
      <c r="E219">
        <v>2019</v>
      </c>
      <c r="F219" s="35">
        <v>67.808999999999997</v>
      </c>
    </row>
    <row r="220" spans="1:6">
      <c r="A220" s="32" t="s">
        <v>138</v>
      </c>
      <c r="B220">
        <v>68.009</v>
      </c>
      <c r="D220" s="33" t="s">
        <v>37</v>
      </c>
      <c r="E220">
        <v>2019.0833</v>
      </c>
      <c r="F220" s="35">
        <v>67.799000000000007</v>
      </c>
    </row>
    <row r="221" spans="1:6">
      <c r="A221" s="32" t="s">
        <v>139</v>
      </c>
      <c r="B221">
        <v>67.838999999999999</v>
      </c>
      <c r="D221" s="33" t="s">
        <v>37</v>
      </c>
      <c r="E221">
        <v>2019.1669999999999</v>
      </c>
      <c r="F221" s="35">
        <v>67.959000000000003</v>
      </c>
    </row>
    <row r="222" spans="1:6">
      <c r="A222" s="32" t="s">
        <v>140</v>
      </c>
      <c r="B222">
        <v>67.698999999999998</v>
      </c>
      <c r="D222" s="33" t="s">
        <v>37</v>
      </c>
      <c r="E222">
        <v>2019.25</v>
      </c>
      <c r="F222" s="35">
        <v>67.918999999999997</v>
      </c>
    </row>
    <row r="223" spans="1:6">
      <c r="A223" s="32" t="s">
        <v>141</v>
      </c>
      <c r="B223">
        <v>67.558999999999997</v>
      </c>
      <c r="D223" s="33" t="s">
        <v>37</v>
      </c>
      <c r="E223">
        <v>2019.3330000000001</v>
      </c>
      <c r="F223" s="35">
        <v>67.879000000000005</v>
      </c>
    </row>
    <row r="224" spans="1:6">
      <c r="A224" s="32" t="s">
        <v>142</v>
      </c>
      <c r="B224">
        <v>67.638999999999996</v>
      </c>
      <c r="D224" s="33" t="s">
        <v>37</v>
      </c>
      <c r="E224">
        <v>2019.4169999999999</v>
      </c>
      <c r="F224" s="35">
        <v>68.149000000000001</v>
      </c>
    </row>
    <row r="225" spans="1:6">
      <c r="A225" s="31" t="s">
        <v>77</v>
      </c>
      <c r="D225" s="33" t="s">
        <v>37</v>
      </c>
      <c r="E225">
        <v>2019.5</v>
      </c>
      <c r="F225" s="35">
        <v>67.748999999999995</v>
      </c>
    </row>
    <row r="226" spans="1:6">
      <c r="A226" s="32" t="s">
        <v>131</v>
      </c>
      <c r="B226">
        <v>67.379000000000005</v>
      </c>
      <c r="D226" s="33" t="s">
        <v>37</v>
      </c>
      <c r="E226">
        <v>2019.5830000000001</v>
      </c>
      <c r="F226" s="35">
        <v>67.549000000000007</v>
      </c>
    </row>
    <row r="227" spans="1:6">
      <c r="A227" s="32" t="s">
        <v>132</v>
      </c>
      <c r="B227">
        <v>67.659000000000006</v>
      </c>
      <c r="D227" s="33" t="s">
        <v>37</v>
      </c>
      <c r="E227">
        <v>2019.6669999999999</v>
      </c>
      <c r="F227" s="35">
        <v>67.489000000000004</v>
      </c>
    </row>
    <row r="228" spans="1:6">
      <c r="A228" s="32" t="s">
        <v>133</v>
      </c>
      <c r="B228">
        <v>67.409000000000006</v>
      </c>
      <c r="D228" s="33" t="s">
        <v>37</v>
      </c>
      <c r="E228">
        <v>2019.75</v>
      </c>
      <c r="F228" s="35">
        <v>67.438999999999993</v>
      </c>
    </row>
    <row r="229" spans="1:6">
      <c r="A229" s="32" t="s">
        <v>134</v>
      </c>
      <c r="B229">
        <v>67.569000000000003</v>
      </c>
      <c r="D229" s="33" t="s">
        <v>37</v>
      </c>
      <c r="E229">
        <v>2019.8330000000001</v>
      </c>
      <c r="F229" s="35">
        <v>67.649000000000001</v>
      </c>
    </row>
    <row r="230" spans="1:6">
      <c r="A230" s="32" t="s">
        <v>135</v>
      </c>
      <c r="B230">
        <v>67.819000000000003</v>
      </c>
      <c r="D230" s="33" t="s">
        <v>37</v>
      </c>
      <c r="E230">
        <v>2019.9169999999999</v>
      </c>
      <c r="F230" s="35">
        <v>68.539000000000001</v>
      </c>
    </row>
    <row r="231" spans="1:6">
      <c r="A231" s="32" t="s">
        <v>136</v>
      </c>
      <c r="B231">
        <v>67.998999999999995</v>
      </c>
      <c r="D231" s="33" t="s">
        <v>37</v>
      </c>
      <c r="E231">
        <v>2020</v>
      </c>
      <c r="F231" s="35">
        <v>69.179000000000002</v>
      </c>
    </row>
    <row r="232" spans="1:6">
      <c r="A232" s="32" t="s">
        <v>137</v>
      </c>
      <c r="B232">
        <v>67.838999999999999</v>
      </c>
      <c r="D232" s="33" t="s">
        <v>37</v>
      </c>
      <c r="E232">
        <v>2020.0833</v>
      </c>
      <c r="F232" s="35" t="s">
        <v>130</v>
      </c>
    </row>
    <row r="233" spans="1:6">
      <c r="A233" s="32" t="s">
        <v>138</v>
      </c>
      <c r="B233">
        <v>67.968999999999994</v>
      </c>
      <c r="D233" s="33" t="s">
        <v>37</v>
      </c>
      <c r="E233">
        <v>2020.1669999999999</v>
      </c>
      <c r="F233" s="35">
        <v>69.849000000000004</v>
      </c>
    </row>
    <row r="234" spans="1:6">
      <c r="A234" s="32" t="s">
        <v>139</v>
      </c>
      <c r="B234">
        <v>67.869</v>
      </c>
      <c r="D234" s="33" t="s">
        <v>37</v>
      </c>
      <c r="E234">
        <v>2020.25</v>
      </c>
      <c r="F234" s="35">
        <v>69.879000000000005</v>
      </c>
    </row>
    <row r="235" spans="1:6">
      <c r="A235" s="32" t="s">
        <v>140</v>
      </c>
      <c r="B235">
        <v>67.808999999999997</v>
      </c>
      <c r="D235" s="33" t="s">
        <v>37</v>
      </c>
      <c r="E235">
        <v>2020.3330000000001</v>
      </c>
      <c r="F235" s="35">
        <v>69.739000000000004</v>
      </c>
    </row>
    <row r="236" spans="1:6">
      <c r="A236" s="32" t="s">
        <v>141</v>
      </c>
      <c r="B236">
        <v>67.718999999999994</v>
      </c>
      <c r="D236" s="33" t="s">
        <v>37</v>
      </c>
      <c r="E236">
        <v>2020.4169999999999</v>
      </c>
      <c r="F236" s="35">
        <v>69.668999999999997</v>
      </c>
    </row>
    <row r="237" spans="1:6">
      <c r="A237" s="32" t="s">
        <v>142</v>
      </c>
      <c r="B237">
        <v>67.819000000000003</v>
      </c>
      <c r="D237" s="33" t="s">
        <v>37</v>
      </c>
      <c r="E237">
        <v>2020.5</v>
      </c>
      <c r="F237" s="35">
        <v>69.379000000000005</v>
      </c>
    </row>
    <row r="238" spans="1:6">
      <c r="A238" s="31" t="s">
        <v>78</v>
      </c>
      <c r="D238" s="33" t="s">
        <v>37</v>
      </c>
      <c r="E238">
        <v>2020.5830000000001</v>
      </c>
      <c r="F238" s="35">
        <v>69.308999999999997</v>
      </c>
    </row>
    <row r="239" spans="1:6">
      <c r="A239" s="32" t="s">
        <v>131</v>
      </c>
      <c r="B239">
        <v>67.808999999999997</v>
      </c>
      <c r="D239" s="33" t="s">
        <v>37</v>
      </c>
      <c r="E239">
        <v>2020.6669999999999</v>
      </c>
      <c r="F239" s="35">
        <v>69.088999999999999</v>
      </c>
    </row>
    <row r="240" spans="1:6">
      <c r="A240" s="32" t="s">
        <v>132</v>
      </c>
      <c r="B240">
        <v>67.799000000000007</v>
      </c>
      <c r="D240" s="33" t="s">
        <v>37</v>
      </c>
      <c r="E240">
        <v>2020.75</v>
      </c>
      <c r="F240" s="35">
        <v>68.838999999999999</v>
      </c>
    </row>
    <row r="241" spans="1:6">
      <c r="A241" s="32" t="s">
        <v>133</v>
      </c>
      <c r="B241">
        <v>67.959000000000003</v>
      </c>
      <c r="D241" s="33" t="s">
        <v>37</v>
      </c>
      <c r="E241">
        <v>2020.8330000000001</v>
      </c>
      <c r="F241" s="35">
        <v>68.838999999999999</v>
      </c>
    </row>
    <row r="242" spans="1:6">
      <c r="A242" s="32" t="s">
        <v>134</v>
      </c>
      <c r="B242">
        <v>67.918999999999997</v>
      </c>
      <c r="D242" s="33" t="s">
        <v>37</v>
      </c>
      <c r="E242">
        <v>2020.9169999999999</v>
      </c>
      <c r="F242" s="35">
        <v>68.799000000000007</v>
      </c>
    </row>
    <row r="243" spans="1:6">
      <c r="A243" s="32" t="s">
        <v>135</v>
      </c>
      <c r="B243">
        <v>67.879000000000005</v>
      </c>
      <c r="D243" s="33" t="s">
        <v>37</v>
      </c>
      <c r="E243">
        <v>2021</v>
      </c>
      <c r="F243" s="34" t="s">
        <v>130</v>
      </c>
    </row>
    <row r="244" spans="1:6">
      <c r="A244" s="32" t="s">
        <v>136</v>
      </c>
      <c r="B244">
        <v>68.149000000000001</v>
      </c>
      <c r="D244" s="33" t="s">
        <v>40</v>
      </c>
      <c r="E244">
        <v>2011</v>
      </c>
      <c r="F244" s="35">
        <v>104.819</v>
      </c>
    </row>
    <row r="245" spans="1:6">
      <c r="A245" s="32" t="s">
        <v>137</v>
      </c>
      <c r="B245">
        <v>67.748999999999995</v>
      </c>
      <c r="D245" s="33" t="s">
        <v>40</v>
      </c>
      <c r="E245">
        <v>2011.0833</v>
      </c>
      <c r="F245" s="35">
        <v>104.589</v>
      </c>
    </row>
    <row r="246" spans="1:6">
      <c r="A246" s="32" t="s">
        <v>138</v>
      </c>
      <c r="B246">
        <v>67.549000000000007</v>
      </c>
      <c r="D246" s="33" t="s">
        <v>40</v>
      </c>
      <c r="E246">
        <v>2011.1669999999999</v>
      </c>
      <c r="F246" s="35">
        <v>104.679</v>
      </c>
    </row>
    <row r="247" spans="1:6">
      <c r="A247" s="32" t="s">
        <v>139</v>
      </c>
      <c r="B247">
        <v>67.489000000000004</v>
      </c>
      <c r="D247" s="33" t="s">
        <v>40</v>
      </c>
      <c r="E247">
        <v>2011.25</v>
      </c>
      <c r="F247" s="35">
        <v>104.759</v>
      </c>
    </row>
    <row r="248" spans="1:6">
      <c r="A248" s="32" t="s">
        <v>140</v>
      </c>
      <c r="B248">
        <v>67.438999999999993</v>
      </c>
      <c r="D248" s="33" t="s">
        <v>40</v>
      </c>
      <c r="E248">
        <v>2011.3330000000001</v>
      </c>
      <c r="F248" s="35">
        <v>104.459</v>
      </c>
    </row>
    <row r="249" spans="1:6">
      <c r="A249" s="32" t="s">
        <v>141</v>
      </c>
      <c r="B249">
        <v>67.649000000000001</v>
      </c>
      <c r="D249" s="33" t="s">
        <v>40</v>
      </c>
      <c r="E249">
        <v>2011.4169999999999</v>
      </c>
      <c r="F249" s="35">
        <v>104.96899999999999</v>
      </c>
    </row>
    <row r="250" spans="1:6">
      <c r="A250" s="32" t="s">
        <v>142</v>
      </c>
      <c r="B250">
        <v>68.539000000000001</v>
      </c>
      <c r="D250" s="33" t="s">
        <v>40</v>
      </c>
      <c r="E250">
        <v>2011.5</v>
      </c>
      <c r="F250" s="35">
        <v>104.429</v>
      </c>
    </row>
    <row r="251" spans="1:6">
      <c r="A251" s="31" t="s">
        <v>79</v>
      </c>
      <c r="D251" s="33" t="s">
        <v>40</v>
      </c>
      <c r="E251">
        <v>2011.5830000000001</v>
      </c>
      <c r="F251" s="35">
        <v>104.179</v>
      </c>
    </row>
    <row r="252" spans="1:6">
      <c r="A252" s="32" t="s">
        <v>131</v>
      </c>
      <c r="B252">
        <v>69.179000000000002</v>
      </c>
      <c r="D252" s="33" t="s">
        <v>40</v>
      </c>
      <c r="E252">
        <v>2011.6669999999999</v>
      </c>
      <c r="F252" s="35">
        <v>102.339</v>
      </c>
    </row>
    <row r="253" spans="1:6">
      <c r="A253" s="32" t="s">
        <v>132</v>
      </c>
      <c r="B253" t="s">
        <v>130</v>
      </c>
      <c r="D253" s="33" t="s">
        <v>40</v>
      </c>
      <c r="E253">
        <v>2011.75</v>
      </c>
      <c r="F253" s="35">
        <v>101.729</v>
      </c>
    </row>
    <row r="254" spans="1:6">
      <c r="A254" s="32" t="s">
        <v>133</v>
      </c>
      <c r="B254">
        <v>69.849000000000004</v>
      </c>
      <c r="D254" s="33" t="s">
        <v>40</v>
      </c>
      <c r="E254">
        <v>2011.8330000000001</v>
      </c>
      <c r="F254" s="35">
        <v>103.21899999999999</v>
      </c>
    </row>
    <row r="255" spans="1:6">
      <c r="A255" s="32" t="s">
        <v>134</v>
      </c>
      <c r="B255">
        <v>69.879000000000005</v>
      </c>
      <c r="D255" s="33" t="s">
        <v>40</v>
      </c>
      <c r="E255">
        <v>2011.9169999999999</v>
      </c>
      <c r="F255" s="35">
        <v>104.459</v>
      </c>
    </row>
    <row r="256" spans="1:6">
      <c r="A256" s="32" t="s">
        <v>135</v>
      </c>
      <c r="B256">
        <v>69.739000000000004</v>
      </c>
      <c r="D256" s="33" t="s">
        <v>40</v>
      </c>
      <c r="E256">
        <v>2012</v>
      </c>
      <c r="F256" s="35">
        <v>103.979</v>
      </c>
    </row>
    <row r="257" spans="1:6">
      <c r="A257" s="32" t="s">
        <v>136</v>
      </c>
      <c r="B257">
        <v>69.668999999999997</v>
      </c>
      <c r="D257" s="33" t="s">
        <v>40</v>
      </c>
      <c r="E257">
        <v>2012.0833</v>
      </c>
      <c r="F257" s="35">
        <v>104.539</v>
      </c>
    </row>
    <row r="258" spans="1:6">
      <c r="A258" s="32" t="s">
        <v>137</v>
      </c>
      <c r="B258">
        <v>69.379000000000005</v>
      </c>
      <c r="D258" s="33" t="s">
        <v>40</v>
      </c>
      <c r="E258">
        <v>2012.1669999999999</v>
      </c>
      <c r="F258" s="35">
        <v>104.589</v>
      </c>
    </row>
    <row r="259" spans="1:6">
      <c r="A259" s="32" t="s">
        <v>138</v>
      </c>
      <c r="B259">
        <v>69.308999999999997</v>
      </c>
      <c r="D259" s="33" t="s">
        <v>40</v>
      </c>
      <c r="E259">
        <v>2012.25</v>
      </c>
      <c r="F259" s="35">
        <v>104.459</v>
      </c>
    </row>
    <row r="260" spans="1:6">
      <c r="A260" s="32" t="s">
        <v>139</v>
      </c>
      <c r="B260">
        <v>69.088999999999999</v>
      </c>
      <c r="D260" s="33" t="s">
        <v>40</v>
      </c>
      <c r="E260">
        <v>2012.3330000000001</v>
      </c>
      <c r="F260" s="35">
        <v>104.559</v>
      </c>
    </row>
    <row r="261" spans="1:6">
      <c r="A261" s="32" t="s">
        <v>140</v>
      </c>
      <c r="B261">
        <v>68.838999999999999</v>
      </c>
      <c r="D261" s="33" t="s">
        <v>40</v>
      </c>
      <c r="E261">
        <v>2012.4169999999999</v>
      </c>
      <c r="F261" s="35">
        <v>104.119</v>
      </c>
    </row>
    <row r="262" spans="1:6">
      <c r="A262" s="32" t="s">
        <v>141</v>
      </c>
      <c r="B262">
        <v>68.838999999999999</v>
      </c>
      <c r="D262" s="33" t="s">
        <v>40</v>
      </c>
      <c r="E262">
        <v>2012.5</v>
      </c>
      <c r="F262" s="35">
        <v>104.319</v>
      </c>
    </row>
    <row r="263" spans="1:6">
      <c r="A263" s="32" t="s">
        <v>142</v>
      </c>
      <c r="B263">
        <v>68.799000000000007</v>
      </c>
      <c r="D263" s="33" t="s">
        <v>40</v>
      </c>
      <c r="E263">
        <v>2012.5830000000001</v>
      </c>
      <c r="F263" s="35">
        <v>101.65900000000001</v>
      </c>
    </row>
    <row r="264" spans="1:6">
      <c r="A264" s="22" t="s">
        <v>40</v>
      </c>
      <c r="D264" s="33" t="s">
        <v>40</v>
      </c>
      <c r="E264">
        <v>2012.6669999999999</v>
      </c>
      <c r="F264" s="35">
        <v>101.879</v>
      </c>
    </row>
    <row r="265" spans="1:6">
      <c r="A265" s="31" t="s">
        <v>70</v>
      </c>
      <c r="D265" s="33" t="s">
        <v>40</v>
      </c>
      <c r="E265">
        <v>2012.75</v>
      </c>
      <c r="F265" s="35">
        <v>101.809</v>
      </c>
    </row>
    <row r="266" spans="1:6">
      <c r="A266" s="32" t="s">
        <v>131</v>
      </c>
      <c r="B266">
        <v>104.819</v>
      </c>
      <c r="D266" s="33" t="s">
        <v>40</v>
      </c>
      <c r="E266">
        <v>2012.8330000000001</v>
      </c>
      <c r="F266" s="35">
        <v>104.759</v>
      </c>
    </row>
    <row r="267" spans="1:6">
      <c r="A267" s="32" t="s">
        <v>132</v>
      </c>
      <c r="B267">
        <v>104.589</v>
      </c>
      <c r="D267" s="33" t="s">
        <v>40</v>
      </c>
      <c r="E267">
        <v>2012.9169999999999</v>
      </c>
      <c r="F267" s="35">
        <v>104.879</v>
      </c>
    </row>
    <row r="268" spans="1:6">
      <c r="A268" s="32" t="s">
        <v>133</v>
      </c>
      <c r="B268">
        <v>104.679</v>
      </c>
      <c r="D268" s="33" t="s">
        <v>40</v>
      </c>
      <c r="E268">
        <v>2013</v>
      </c>
      <c r="F268" s="35">
        <v>104.68899999999999</v>
      </c>
    </row>
    <row r="269" spans="1:6">
      <c r="A269" s="32" t="s">
        <v>134</v>
      </c>
      <c r="B269">
        <v>104.759</v>
      </c>
      <c r="D269" s="33" t="s">
        <v>40</v>
      </c>
      <c r="E269">
        <v>2013.0833</v>
      </c>
      <c r="F269" s="35">
        <v>104.959</v>
      </c>
    </row>
    <row r="270" spans="1:6">
      <c r="A270" s="32" t="s">
        <v>135</v>
      </c>
      <c r="B270">
        <v>104.459</v>
      </c>
      <c r="D270" s="33" t="s">
        <v>40</v>
      </c>
      <c r="E270">
        <v>2013.1669999999999</v>
      </c>
      <c r="F270" s="35">
        <v>105.259</v>
      </c>
    </row>
    <row r="271" spans="1:6">
      <c r="A271" s="32" t="s">
        <v>136</v>
      </c>
      <c r="B271">
        <v>104.96899999999999</v>
      </c>
      <c r="D271" s="33" t="s">
        <v>40</v>
      </c>
      <c r="E271">
        <v>2013.25</v>
      </c>
      <c r="F271" s="35">
        <v>105.309</v>
      </c>
    </row>
    <row r="272" spans="1:6">
      <c r="A272" s="32" t="s">
        <v>137</v>
      </c>
      <c r="B272">
        <v>104.429</v>
      </c>
      <c r="D272" s="33" t="s">
        <v>40</v>
      </c>
      <c r="E272">
        <v>2013.3330000000001</v>
      </c>
      <c r="F272" s="35">
        <v>105.01900000000001</v>
      </c>
    </row>
    <row r="273" spans="1:6">
      <c r="A273" s="32" t="s">
        <v>138</v>
      </c>
      <c r="B273">
        <v>104.179</v>
      </c>
      <c r="D273" s="33" t="s">
        <v>40</v>
      </c>
      <c r="E273">
        <v>2013.4169999999999</v>
      </c>
      <c r="F273" s="35">
        <v>104.809</v>
      </c>
    </row>
    <row r="274" spans="1:6">
      <c r="A274" s="32" t="s">
        <v>139</v>
      </c>
      <c r="B274">
        <v>102.339</v>
      </c>
      <c r="D274" s="33" t="s">
        <v>40</v>
      </c>
      <c r="E274">
        <v>2013.5</v>
      </c>
      <c r="F274" s="35">
        <v>104.60899999999999</v>
      </c>
    </row>
    <row r="275" spans="1:6">
      <c r="A275" s="32" t="s">
        <v>140</v>
      </c>
      <c r="B275">
        <v>101.729</v>
      </c>
      <c r="D275" s="33" t="s">
        <v>40</v>
      </c>
      <c r="E275">
        <v>2013.5830000000001</v>
      </c>
      <c r="F275" s="35">
        <v>103.399</v>
      </c>
    </row>
    <row r="276" spans="1:6">
      <c r="A276" s="32" t="s">
        <v>141</v>
      </c>
      <c r="B276">
        <v>103.21899999999999</v>
      </c>
      <c r="D276" s="33" t="s">
        <v>40</v>
      </c>
      <c r="E276">
        <v>2013.6669999999999</v>
      </c>
      <c r="F276" s="35">
        <v>102.90900000000001</v>
      </c>
    </row>
    <row r="277" spans="1:6">
      <c r="A277" s="32" t="s">
        <v>142</v>
      </c>
      <c r="B277">
        <v>104.459</v>
      </c>
      <c r="D277" s="33" t="s">
        <v>40</v>
      </c>
      <c r="E277">
        <v>2013.75</v>
      </c>
      <c r="F277" s="35">
        <v>104.04900000000001</v>
      </c>
    </row>
    <row r="278" spans="1:6">
      <c r="A278" s="31" t="s">
        <v>71</v>
      </c>
      <c r="D278" s="33" t="s">
        <v>40</v>
      </c>
      <c r="E278">
        <v>2013.8330000000001</v>
      </c>
      <c r="F278" s="35">
        <v>104.57899999999999</v>
      </c>
    </row>
    <row r="279" spans="1:6">
      <c r="A279" s="32" t="s">
        <v>131</v>
      </c>
      <c r="B279">
        <v>103.979</v>
      </c>
      <c r="D279" s="33" t="s">
        <v>40</v>
      </c>
      <c r="E279">
        <v>2013.9169999999999</v>
      </c>
      <c r="F279" s="35">
        <v>104.499</v>
      </c>
    </row>
    <row r="280" spans="1:6">
      <c r="A280" s="32" t="s">
        <v>132</v>
      </c>
      <c r="B280">
        <v>104.539</v>
      </c>
      <c r="D280" s="33" t="s">
        <v>40</v>
      </c>
      <c r="E280">
        <v>2014</v>
      </c>
      <c r="F280" s="35">
        <v>104.71899999999999</v>
      </c>
    </row>
    <row r="281" spans="1:6">
      <c r="A281" s="32" t="s">
        <v>133</v>
      </c>
      <c r="B281">
        <v>104.589</v>
      </c>
      <c r="D281" s="33" t="s">
        <v>40</v>
      </c>
      <c r="E281">
        <v>2014.0833</v>
      </c>
      <c r="F281" s="35">
        <v>104.989</v>
      </c>
    </row>
    <row r="282" spans="1:6">
      <c r="A282" s="32" t="s">
        <v>134</v>
      </c>
      <c r="B282">
        <v>104.459</v>
      </c>
      <c r="D282" s="33" t="s">
        <v>40</v>
      </c>
      <c r="E282">
        <v>2014.1669999999999</v>
      </c>
      <c r="F282" s="35">
        <v>104.779</v>
      </c>
    </row>
    <row r="283" spans="1:6">
      <c r="A283" s="32" t="s">
        <v>135</v>
      </c>
      <c r="B283">
        <v>104.559</v>
      </c>
      <c r="D283" s="33" t="s">
        <v>40</v>
      </c>
      <c r="E283">
        <v>2014.25</v>
      </c>
      <c r="F283" s="35">
        <v>104.649</v>
      </c>
    </row>
    <row r="284" spans="1:6">
      <c r="A284" s="32" t="s">
        <v>136</v>
      </c>
      <c r="B284">
        <v>104.119</v>
      </c>
      <c r="D284" s="33" t="s">
        <v>40</v>
      </c>
      <c r="E284">
        <v>2014.3330000000001</v>
      </c>
      <c r="F284" s="35">
        <v>104.65900000000001</v>
      </c>
    </row>
    <row r="285" spans="1:6">
      <c r="A285" s="32" t="s">
        <v>137</v>
      </c>
      <c r="B285">
        <v>104.319</v>
      </c>
      <c r="D285" s="33" t="s">
        <v>40</v>
      </c>
      <c r="E285">
        <v>2014.4169999999999</v>
      </c>
      <c r="F285" s="35">
        <v>104.539</v>
      </c>
    </row>
    <row r="286" spans="1:6">
      <c r="A286" s="32" t="s">
        <v>138</v>
      </c>
      <c r="B286">
        <v>101.65900000000001</v>
      </c>
      <c r="D286" s="33" t="s">
        <v>40</v>
      </c>
      <c r="E286">
        <v>2014.5</v>
      </c>
      <c r="F286" s="35">
        <v>104.199</v>
      </c>
    </row>
    <row r="287" spans="1:6">
      <c r="A287" s="32" t="s">
        <v>139</v>
      </c>
      <c r="B287">
        <v>101.879</v>
      </c>
      <c r="D287" s="33" t="s">
        <v>40</v>
      </c>
      <c r="E287">
        <v>2014.5830000000001</v>
      </c>
      <c r="F287" s="35">
        <v>103.679</v>
      </c>
    </row>
    <row r="288" spans="1:6">
      <c r="A288" s="32" t="s">
        <v>140</v>
      </c>
      <c r="B288">
        <v>101.809</v>
      </c>
      <c r="D288" s="33" t="s">
        <v>40</v>
      </c>
      <c r="E288">
        <v>2014.6669999999999</v>
      </c>
      <c r="F288" s="35">
        <v>103.43899999999999</v>
      </c>
    </row>
    <row r="289" spans="1:6">
      <c r="A289" s="32" t="s">
        <v>141</v>
      </c>
      <c r="B289">
        <v>104.759</v>
      </c>
      <c r="D289" s="33" t="s">
        <v>40</v>
      </c>
      <c r="E289">
        <v>2014.75</v>
      </c>
      <c r="F289" s="35">
        <v>104.059</v>
      </c>
    </row>
    <row r="290" spans="1:6">
      <c r="A290" s="32" t="s">
        <v>142</v>
      </c>
      <c r="B290">
        <v>104.879</v>
      </c>
      <c r="D290" s="33" t="s">
        <v>40</v>
      </c>
      <c r="E290">
        <v>2014.8330000000001</v>
      </c>
      <c r="F290" s="35">
        <v>104.85899999999999</v>
      </c>
    </row>
    <row r="291" spans="1:6">
      <c r="A291" s="31" t="s">
        <v>72</v>
      </c>
      <c r="D291" s="33" t="s">
        <v>40</v>
      </c>
      <c r="E291">
        <v>2014.9169999999999</v>
      </c>
      <c r="F291" s="35">
        <v>105.039</v>
      </c>
    </row>
    <row r="292" spans="1:6">
      <c r="A292" s="32" t="s">
        <v>131</v>
      </c>
      <c r="B292">
        <v>104.68899999999999</v>
      </c>
      <c r="D292" s="33" t="s">
        <v>40</v>
      </c>
      <c r="E292">
        <v>2015</v>
      </c>
      <c r="F292" s="35">
        <v>104.68899999999999</v>
      </c>
    </row>
    <row r="293" spans="1:6">
      <c r="A293" s="32" t="s">
        <v>132</v>
      </c>
      <c r="B293">
        <v>104.959</v>
      </c>
      <c r="D293" s="33" t="s">
        <v>40</v>
      </c>
      <c r="E293">
        <v>2015.0833</v>
      </c>
      <c r="F293" s="35">
        <v>104.96899999999999</v>
      </c>
    </row>
    <row r="294" spans="1:6">
      <c r="A294" s="32" t="s">
        <v>133</v>
      </c>
      <c r="B294">
        <v>105.259</v>
      </c>
      <c r="D294" s="33" t="s">
        <v>40</v>
      </c>
      <c r="E294">
        <v>2015.1669999999999</v>
      </c>
      <c r="F294" s="35">
        <v>104.849</v>
      </c>
    </row>
    <row r="295" spans="1:6">
      <c r="A295" s="32" t="s">
        <v>134</v>
      </c>
      <c r="B295">
        <v>105.309</v>
      </c>
      <c r="D295" s="33" t="s">
        <v>40</v>
      </c>
      <c r="E295">
        <v>2015.25</v>
      </c>
      <c r="F295" s="35">
        <v>104.819</v>
      </c>
    </row>
    <row r="296" spans="1:6">
      <c r="A296" s="32" t="s">
        <v>135</v>
      </c>
      <c r="B296">
        <v>105.01900000000001</v>
      </c>
      <c r="D296" s="33" t="s">
        <v>40</v>
      </c>
      <c r="E296">
        <v>2015.3330000000001</v>
      </c>
      <c r="F296" s="35">
        <v>104.389</v>
      </c>
    </row>
    <row r="297" spans="1:6">
      <c r="A297" s="32" t="s">
        <v>136</v>
      </c>
      <c r="B297">
        <v>104.809</v>
      </c>
      <c r="D297" s="33" t="s">
        <v>40</v>
      </c>
      <c r="E297">
        <v>2015.4169999999999</v>
      </c>
      <c r="F297" s="35">
        <v>104.32899999999999</v>
      </c>
    </row>
    <row r="298" spans="1:6">
      <c r="A298" s="32" t="s">
        <v>137</v>
      </c>
      <c r="B298">
        <v>104.60899999999999</v>
      </c>
      <c r="D298" s="33" t="s">
        <v>40</v>
      </c>
      <c r="E298">
        <v>2015.5</v>
      </c>
      <c r="F298" s="35">
        <v>103.759</v>
      </c>
    </row>
    <row r="299" spans="1:6">
      <c r="A299" s="32" t="s">
        <v>138</v>
      </c>
      <c r="B299">
        <v>103.399</v>
      </c>
      <c r="D299" s="33" t="s">
        <v>40</v>
      </c>
      <c r="E299">
        <v>2015.5830000000001</v>
      </c>
      <c r="F299" s="35">
        <v>102.619</v>
      </c>
    </row>
    <row r="300" spans="1:6">
      <c r="A300" s="32" t="s">
        <v>139</v>
      </c>
      <c r="B300">
        <v>102.90900000000001</v>
      </c>
      <c r="D300" s="33" t="s">
        <v>40</v>
      </c>
      <c r="E300">
        <v>2015.6669999999999</v>
      </c>
      <c r="F300" s="35">
        <v>102.18899999999999</v>
      </c>
    </row>
    <row r="301" spans="1:6">
      <c r="A301" s="32" t="s">
        <v>140</v>
      </c>
      <c r="B301">
        <v>104.04900000000001</v>
      </c>
      <c r="D301" s="33" t="s">
        <v>40</v>
      </c>
      <c r="E301">
        <v>2015.75</v>
      </c>
      <c r="F301" s="35">
        <v>101.68899999999999</v>
      </c>
    </row>
    <row r="302" spans="1:6">
      <c r="A302" s="32" t="s">
        <v>141</v>
      </c>
      <c r="B302">
        <v>104.57899999999999</v>
      </c>
      <c r="D302" s="33" t="s">
        <v>40</v>
      </c>
      <c r="E302">
        <v>2015.8330000000001</v>
      </c>
      <c r="F302" s="35">
        <v>101.71899999999999</v>
      </c>
    </row>
    <row r="303" spans="1:6">
      <c r="A303" s="32" t="s">
        <v>142</v>
      </c>
      <c r="B303">
        <v>104.499</v>
      </c>
      <c r="D303" s="33" t="s">
        <v>40</v>
      </c>
      <c r="E303">
        <v>2015.9169999999999</v>
      </c>
      <c r="F303" s="35">
        <v>102.569</v>
      </c>
    </row>
    <row r="304" spans="1:6">
      <c r="A304" s="31" t="s">
        <v>73</v>
      </c>
      <c r="D304" s="33" t="s">
        <v>40</v>
      </c>
      <c r="E304">
        <v>2016</v>
      </c>
      <c r="F304" s="35">
        <v>103.76900000000001</v>
      </c>
    </row>
    <row r="305" spans="1:6">
      <c r="A305" s="32" t="s">
        <v>131</v>
      </c>
      <c r="B305">
        <v>104.71899999999999</v>
      </c>
      <c r="D305" s="33" t="s">
        <v>40</v>
      </c>
      <c r="E305">
        <v>2016.0833</v>
      </c>
      <c r="F305" s="35">
        <v>104.489</v>
      </c>
    </row>
    <row r="306" spans="1:6">
      <c r="A306" s="32" t="s">
        <v>132</v>
      </c>
      <c r="B306">
        <v>104.989</v>
      </c>
      <c r="D306" s="33" t="s">
        <v>40</v>
      </c>
      <c r="E306">
        <v>2016.1669999999999</v>
      </c>
      <c r="F306" s="35">
        <v>104.619</v>
      </c>
    </row>
    <row r="307" spans="1:6">
      <c r="A307" s="32" t="s">
        <v>133</v>
      </c>
      <c r="B307">
        <v>104.779</v>
      </c>
      <c r="D307" s="33" t="s">
        <v>40</v>
      </c>
      <c r="E307">
        <v>2016.25</v>
      </c>
      <c r="F307" s="35">
        <v>104.569</v>
      </c>
    </row>
    <row r="308" spans="1:6">
      <c r="A308" s="32" t="s">
        <v>134</v>
      </c>
      <c r="B308">
        <v>104.649</v>
      </c>
      <c r="D308" s="33" t="s">
        <v>40</v>
      </c>
      <c r="E308">
        <v>2016.3330000000001</v>
      </c>
      <c r="F308" s="35">
        <v>104.54900000000001</v>
      </c>
    </row>
    <row r="309" spans="1:6">
      <c r="A309" s="32" t="s">
        <v>135</v>
      </c>
      <c r="B309">
        <v>104.65900000000001</v>
      </c>
      <c r="D309" s="33" t="s">
        <v>40</v>
      </c>
      <c r="E309">
        <v>2016.4169999999999</v>
      </c>
      <c r="F309" s="35">
        <v>104.259</v>
      </c>
    </row>
    <row r="310" spans="1:6">
      <c r="A310" s="32" t="s">
        <v>136</v>
      </c>
      <c r="B310">
        <v>104.539</v>
      </c>
      <c r="D310" s="33" t="s">
        <v>40</v>
      </c>
      <c r="E310">
        <v>2016.5</v>
      </c>
      <c r="F310" s="35">
        <v>103.209</v>
      </c>
    </row>
    <row r="311" spans="1:6">
      <c r="A311" s="32" t="s">
        <v>137</v>
      </c>
      <c r="B311">
        <v>104.199</v>
      </c>
      <c r="D311" s="33" t="s">
        <v>40</v>
      </c>
      <c r="E311">
        <v>2016.5830000000001</v>
      </c>
      <c r="F311" s="35">
        <v>101.529</v>
      </c>
    </row>
    <row r="312" spans="1:6">
      <c r="A312" s="32" t="s">
        <v>138</v>
      </c>
      <c r="B312">
        <v>103.679</v>
      </c>
      <c r="D312" s="33" t="s">
        <v>40</v>
      </c>
      <c r="E312">
        <v>2016.6669999999999</v>
      </c>
      <c r="F312" s="35">
        <v>101.559</v>
      </c>
    </row>
    <row r="313" spans="1:6">
      <c r="A313" s="32" t="s">
        <v>139</v>
      </c>
      <c r="B313">
        <v>103.43899999999999</v>
      </c>
      <c r="D313" s="33" t="s">
        <v>40</v>
      </c>
      <c r="E313">
        <v>2016.75</v>
      </c>
      <c r="F313" s="35">
        <v>101.589</v>
      </c>
    </row>
    <row r="314" spans="1:6">
      <c r="A314" s="32" t="s">
        <v>140</v>
      </c>
      <c r="B314">
        <v>104.059</v>
      </c>
      <c r="D314" s="33" t="s">
        <v>40</v>
      </c>
      <c r="E314">
        <v>2016.8330000000001</v>
      </c>
      <c r="F314" s="35">
        <v>103.649</v>
      </c>
    </row>
    <row r="315" spans="1:6">
      <c r="A315" s="32" t="s">
        <v>141</v>
      </c>
      <c r="B315">
        <v>104.85899999999999</v>
      </c>
      <c r="D315" s="33" t="s">
        <v>40</v>
      </c>
      <c r="E315">
        <v>2016.9169999999999</v>
      </c>
      <c r="F315" s="35">
        <v>104.209</v>
      </c>
    </row>
    <row r="316" spans="1:6">
      <c r="A316" s="32" t="s">
        <v>142</v>
      </c>
      <c r="B316">
        <v>105.039</v>
      </c>
      <c r="D316" s="33" t="s">
        <v>40</v>
      </c>
      <c r="E316">
        <v>2017</v>
      </c>
      <c r="F316" s="35">
        <v>104.259</v>
      </c>
    </row>
    <row r="317" spans="1:6">
      <c r="A317" s="31" t="s">
        <v>74</v>
      </c>
      <c r="D317" s="33" t="s">
        <v>40</v>
      </c>
      <c r="E317">
        <v>2017.0833</v>
      </c>
      <c r="F317" s="35">
        <v>104.139</v>
      </c>
    </row>
    <row r="318" spans="1:6">
      <c r="A318" s="32" t="s">
        <v>131</v>
      </c>
      <c r="B318">
        <v>104.68899999999999</v>
      </c>
      <c r="D318" s="33" t="s">
        <v>40</v>
      </c>
      <c r="E318">
        <v>2017.1669999999999</v>
      </c>
      <c r="F318" s="35">
        <v>103.819</v>
      </c>
    </row>
    <row r="319" spans="1:6">
      <c r="A319" s="32" t="s">
        <v>132</v>
      </c>
      <c r="B319">
        <v>104.96899999999999</v>
      </c>
      <c r="D319" s="33" t="s">
        <v>40</v>
      </c>
      <c r="E319">
        <v>2017.25</v>
      </c>
      <c r="F319" s="35">
        <v>103.76900000000001</v>
      </c>
    </row>
    <row r="320" spans="1:6">
      <c r="A320" s="32" t="s">
        <v>133</v>
      </c>
      <c r="B320">
        <v>104.849</v>
      </c>
      <c r="D320" s="33" t="s">
        <v>40</v>
      </c>
      <c r="E320">
        <v>2017.3330000000001</v>
      </c>
      <c r="F320" s="35">
        <v>104.629</v>
      </c>
    </row>
    <row r="321" spans="1:6">
      <c r="A321" s="32" t="s">
        <v>134</v>
      </c>
      <c r="B321">
        <v>104.819</v>
      </c>
      <c r="D321" s="33" t="s">
        <v>40</v>
      </c>
      <c r="E321">
        <v>2017.4169999999999</v>
      </c>
      <c r="F321" s="35">
        <v>103.059</v>
      </c>
    </row>
    <row r="322" spans="1:6">
      <c r="A322" s="32" t="s">
        <v>135</v>
      </c>
      <c r="B322">
        <v>104.389</v>
      </c>
      <c r="D322" s="33" t="s">
        <v>40</v>
      </c>
      <c r="E322">
        <v>2017.5</v>
      </c>
      <c r="F322" s="35">
        <v>101.51900000000001</v>
      </c>
    </row>
    <row r="323" spans="1:6">
      <c r="A323" s="32" t="s">
        <v>136</v>
      </c>
      <c r="B323">
        <v>104.32899999999999</v>
      </c>
      <c r="D323" s="33" t="s">
        <v>40</v>
      </c>
      <c r="E323">
        <v>2017.5830000000001</v>
      </c>
      <c r="F323" s="35">
        <v>101.349</v>
      </c>
    </row>
    <row r="324" spans="1:6">
      <c r="A324" s="32" t="s">
        <v>137</v>
      </c>
      <c r="B324">
        <v>103.759</v>
      </c>
      <c r="D324" s="33" t="s">
        <v>40</v>
      </c>
      <c r="E324">
        <v>2017.6669999999999</v>
      </c>
      <c r="F324" s="35">
        <v>101.35899999999999</v>
      </c>
    </row>
    <row r="325" spans="1:6">
      <c r="A325" s="32" t="s">
        <v>138</v>
      </c>
      <c r="B325">
        <v>102.619</v>
      </c>
      <c r="D325" s="33" t="s">
        <v>40</v>
      </c>
      <c r="E325">
        <v>2017.75</v>
      </c>
      <c r="F325" s="35">
        <v>101.429</v>
      </c>
    </row>
    <row r="326" spans="1:6">
      <c r="A326" s="32" t="s">
        <v>139</v>
      </c>
      <c r="B326">
        <v>102.18899999999999</v>
      </c>
      <c r="D326" s="33" t="s">
        <v>40</v>
      </c>
      <c r="E326">
        <v>2017.8330000000001</v>
      </c>
      <c r="F326" s="35">
        <v>101.529</v>
      </c>
    </row>
    <row r="327" spans="1:6">
      <c r="A327" s="32" t="s">
        <v>140</v>
      </c>
      <c r="B327">
        <v>101.68899999999999</v>
      </c>
      <c r="D327" s="33" t="s">
        <v>40</v>
      </c>
      <c r="E327">
        <v>2017.9169999999999</v>
      </c>
      <c r="F327" s="35">
        <v>101.509</v>
      </c>
    </row>
    <row r="328" spans="1:6">
      <c r="A328" s="32" t="s">
        <v>141</v>
      </c>
      <c r="B328">
        <v>101.71899999999999</v>
      </c>
      <c r="D328" s="33" t="s">
        <v>40</v>
      </c>
      <c r="E328">
        <v>2018</v>
      </c>
      <c r="F328" s="35">
        <v>101.57899999999999</v>
      </c>
    </row>
    <row r="329" spans="1:6">
      <c r="A329" s="32" t="s">
        <v>142</v>
      </c>
      <c r="B329">
        <v>102.569</v>
      </c>
      <c r="D329" s="33" t="s">
        <v>40</v>
      </c>
      <c r="E329">
        <v>2018.0833</v>
      </c>
      <c r="F329" s="35">
        <v>104.65900000000001</v>
      </c>
    </row>
    <row r="330" spans="1:6">
      <c r="A330" s="31" t="s">
        <v>75</v>
      </c>
      <c r="D330" s="33" t="s">
        <v>40</v>
      </c>
      <c r="E330">
        <v>2018.1669999999999</v>
      </c>
      <c r="F330" s="35">
        <v>104.71899999999999</v>
      </c>
    </row>
    <row r="331" spans="1:6">
      <c r="A331" s="32" t="s">
        <v>131</v>
      </c>
      <c r="B331">
        <v>103.76900000000001</v>
      </c>
      <c r="D331" s="33" t="s">
        <v>40</v>
      </c>
      <c r="E331">
        <v>2018.25</v>
      </c>
      <c r="F331" s="35">
        <v>104.709</v>
      </c>
    </row>
    <row r="332" spans="1:6">
      <c r="A332" s="32" t="s">
        <v>132</v>
      </c>
      <c r="B332">
        <v>104.489</v>
      </c>
      <c r="D332" s="33" t="s">
        <v>40</v>
      </c>
      <c r="E332">
        <v>2018.3330000000001</v>
      </c>
      <c r="F332" s="35">
        <v>104.57899999999999</v>
      </c>
    </row>
    <row r="333" spans="1:6">
      <c r="A333" s="32" t="s">
        <v>133</v>
      </c>
      <c r="B333">
        <v>104.619</v>
      </c>
      <c r="D333" s="33" t="s">
        <v>40</v>
      </c>
      <c r="E333">
        <v>2018.4169999999999</v>
      </c>
      <c r="F333" s="35" t="s">
        <v>130</v>
      </c>
    </row>
    <row r="334" spans="1:6">
      <c r="A334" s="32" t="s">
        <v>134</v>
      </c>
      <c r="B334">
        <v>104.569</v>
      </c>
      <c r="D334" s="33" t="s">
        <v>40</v>
      </c>
      <c r="E334">
        <v>2018.5</v>
      </c>
      <c r="F334" s="35">
        <v>102.929</v>
      </c>
    </row>
    <row r="335" spans="1:6">
      <c r="A335" s="32" t="s">
        <v>135</v>
      </c>
      <c r="B335">
        <v>104.54900000000001</v>
      </c>
      <c r="D335" s="33" t="s">
        <v>40</v>
      </c>
      <c r="E335">
        <v>2018.5830000000001</v>
      </c>
      <c r="F335" s="35">
        <v>101.54900000000001</v>
      </c>
    </row>
    <row r="336" spans="1:6">
      <c r="A336" s="32" t="s">
        <v>136</v>
      </c>
      <c r="B336">
        <v>104.259</v>
      </c>
      <c r="D336" s="33" t="s">
        <v>40</v>
      </c>
      <c r="E336">
        <v>2018.6669999999999</v>
      </c>
      <c r="F336" s="35">
        <v>102.509</v>
      </c>
    </row>
    <row r="337" spans="1:6">
      <c r="A337" s="32" t="s">
        <v>137</v>
      </c>
      <c r="B337">
        <v>103.209</v>
      </c>
      <c r="D337" s="33" t="s">
        <v>40</v>
      </c>
      <c r="E337">
        <v>2018.75</v>
      </c>
      <c r="F337" s="35">
        <v>101.679</v>
      </c>
    </row>
    <row r="338" spans="1:6">
      <c r="A338" s="32" t="s">
        <v>138</v>
      </c>
      <c r="B338">
        <v>101.529</v>
      </c>
      <c r="D338" s="33" t="s">
        <v>40</v>
      </c>
      <c r="E338">
        <v>2018.8330000000001</v>
      </c>
      <c r="F338" s="35" t="s">
        <v>130</v>
      </c>
    </row>
    <row r="339" spans="1:6">
      <c r="A339" s="32" t="s">
        <v>139</v>
      </c>
      <c r="B339">
        <v>101.559</v>
      </c>
      <c r="D339" s="33" t="s">
        <v>40</v>
      </c>
      <c r="E339">
        <v>2018.9169999999999</v>
      </c>
      <c r="F339" s="35">
        <v>101.82899999999999</v>
      </c>
    </row>
    <row r="340" spans="1:6">
      <c r="A340" s="32" t="s">
        <v>140</v>
      </c>
      <c r="B340">
        <v>101.589</v>
      </c>
      <c r="D340" s="33" t="s">
        <v>40</v>
      </c>
      <c r="E340">
        <v>2019</v>
      </c>
      <c r="F340" s="35">
        <v>103.449</v>
      </c>
    </row>
    <row r="341" spans="1:6">
      <c r="A341" s="32" t="s">
        <v>141</v>
      </c>
      <c r="B341">
        <v>103.649</v>
      </c>
      <c r="D341" s="33" t="s">
        <v>40</v>
      </c>
      <c r="E341">
        <v>2019.0833</v>
      </c>
      <c r="F341" s="35">
        <v>104.259</v>
      </c>
    </row>
    <row r="342" spans="1:6">
      <c r="A342" s="32" t="s">
        <v>142</v>
      </c>
      <c r="B342">
        <v>104.209</v>
      </c>
      <c r="D342" s="33" t="s">
        <v>40</v>
      </c>
      <c r="E342">
        <v>2019.1669999999999</v>
      </c>
      <c r="F342" s="35">
        <v>103.989</v>
      </c>
    </row>
    <row r="343" spans="1:6">
      <c r="A343" s="31" t="s">
        <v>76</v>
      </c>
      <c r="D343" s="33" t="s">
        <v>40</v>
      </c>
      <c r="E343">
        <v>2019.25</v>
      </c>
      <c r="F343" s="35">
        <v>103.919</v>
      </c>
    </row>
    <row r="344" spans="1:6">
      <c r="A344" s="32" t="s">
        <v>131</v>
      </c>
      <c r="B344">
        <v>104.259</v>
      </c>
      <c r="D344" s="33" t="s">
        <v>40</v>
      </c>
      <c r="E344">
        <v>2019.3330000000001</v>
      </c>
      <c r="F344" s="35">
        <v>103.959</v>
      </c>
    </row>
    <row r="345" spans="1:6">
      <c r="A345" s="32" t="s">
        <v>132</v>
      </c>
      <c r="B345">
        <v>104.139</v>
      </c>
      <c r="D345" s="33" t="s">
        <v>40</v>
      </c>
      <c r="E345">
        <v>2019.4169999999999</v>
      </c>
      <c r="F345" s="35" t="s">
        <v>130</v>
      </c>
    </row>
    <row r="346" spans="1:6">
      <c r="A346" s="32" t="s">
        <v>133</v>
      </c>
      <c r="B346">
        <v>103.819</v>
      </c>
      <c r="D346" s="33" t="s">
        <v>40</v>
      </c>
      <c r="E346">
        <v>2019.5</v>
      </c>
      <c r="F346" s="35" t="s">
        <v>130</v>
      </c>
    </row>
    <row r="347" spans="1:6">
      <c r="A347" s="32" t="s">
        <v>134</v>
      </c>
      <c r="B347">
        <v>103.76900000000001</v>
      </c>
      <c r="D347" s="33" t="s">
        <v>40</v>
      </c>
      <c r="E347">
        <v>2019.5830000000001</v>
      </c>
      <c r="F347" s="35" t="s">
        <v>130</v>
      </c>
    </row>
    <row r="348" spans="1:6">
      <c r="A348" s="32" t="s">
        <v>135</v>
      </c>
      <c r="B348">
        <v>104.629</v>
      </c>
      <c r="D348" s="33" t="s">
        <v>40</v>
      </c>
      <c r="E348">
        <v>2019.6669999999999</v>
      </c>
      <c r="F348" s="35" t="s">
        <v>130</v>
      </c>
    </row>
    <row r="349" spans="1:6">
      <c r="A349" s="32" t="s">
        <v>136</v>
      </c>
      <c r="B349">
        <v>103.059</v>
      </c>
      <c r="D349" s="33" t="s">
        <v>40</v>
      </c>
      <c r="E349">
        <v>2019.75</v>
      </c>
      <c r="F349" s="35">
        <v>101.82899999999999</v>
      </c>
    </row>
    <row r="350" spans="1:6">
      <c r="A350" s="32" t="s">
        <v>137</v>
      </c>
      <c r="B350">
        <v>101.51900000000001</v>
      </c>
      <c r="D350" s="33" t="s">
        <v>40</v>
      </c>
      <c r="E350">
        <v>2019.8330000000001</v>
      </c>
      <c r="F350" s="35" t="s">
        <v>130</v>
      </c>
    </row>
    <row r="351" spans="1:6">
      <c r="A351" s="32" t="s">
        <v>138</v>
      </c>
      <c r="B351">
        <v>101.349</v>
      </c>
      <c r="D351" s="33" t="s">
        <v>40</v>
      </c>
      <c r="E351">
        <v>2019.9169999999999</v>
      </c>
      <c r="F351" s="35" t="s">
        <v>130</v>
      </c>
    </row>
    <row r="352" spans="1:6">
      <c r="A352" s="32" t="s">
        <v>139</v>
      </c>
      <c r="B352">
        <v>101.35899999999999</v>
      </c>
      <c r="D352" s="33" t="s">
        <v>40</v>
      </c>
      <c r="E352">
        <v>2020</v>
      </c>
      <c r="F352" s="35" t="s">
        <v>130</v>
      </c>
    </row>
    <row r="353" spans="1:6">
      <c r="A353" s="32" t="s">
        <v>140</v>
      </c>
      <c r="B353">
        <v>101.429</v>
      </c>
      <c r="D353" s="33" t="s">
        <v>40</v>
      </c>
      <c r="E353">
        <v>2020.0833</v>
      </c>
      <c r="F353" s="35" t="s">
        <v>130</v>
      </c>
    </row>
    <row r="354" spans="1:6">
      <c r="A354" s="32" t="s">
        <v>141</v>
      </c>
      <c r="B354">
        <v>101.529</v>
      </c>
      <c r="D354" s="33" t="s">
        <v>40</v>
      </c>
      <c r="E354">
        <v>2020.1669999999999</v>
      </c>
      <c r="F354" s="35" t="s">
        <v>130</v>
      </c>
    </row>
    <row r="355" spans="1:6">
      <c r="A355" s="32" t="s">
        <v>142</v>
      </c>
      <c r="B355">
        <v>101.509</v>
      </c>
      <c r="D355" s="33" t="s">
        <v>40</v>
      </c>
      <c r="E355">
        <v>2020.25</v>
      </c>
      <c r="F355" s="35" t="s">
        <v>130</v>
      </c>
    </row>
    <row r="356" spans="1:6">
      <c r="A356" s="31" t="s">
        <v>77</v>
      </c>
      <c r="D356" s="33" t="s">
        <v>40</v>
      </c>
      <c r="E356">
        <v>2020.3330000000001</v>
      </c>
      <c r="F356" s="35" t="s">
        <v>130</v>
      </c>
    </row>
    <row r="357" spans="1:6">
      <c r="A357" s="32" t="s">
        <v>131</v>
      </c>
      <c r="B357">
        <v>101.57899999999999</v>
      </c>
      <c r="D357" s="33" t="s">
        <v>40</v>
      </c>
      <c r="E357">
        <v>2020.4169999999999</v>
      </c>
      <c r="F357" s="35" t="s">
        <v>130</v>
      </c>
    </row>
    <row r="358" spans="1:6">
      <c r="A358" s="32" t="s">
        <v>132</v>
      </c>
      <c r="B358">
        <v>104.65900000000001</v>
      </c>
      <c r="D358" s="33" t="s">
        <v>40</v>
      </c>
      <c r="E358">
        <v>2020.5</v>
      </c>
      <c r="F358" s="35" t="s">
        <v>130</v>
      </c>
    </row>
    <row r="359" spans="1:6">
      <c r="A359" s="32" t="s">
        <v>133</v>
      </c>
      <c r="B359">
        <v>104.71899999999999</v>
      </c>
      <c r="D359" s="33" t="s">
        <v>40</v>
      </c>
      <c r="E359">
        <v>2020.5830000000001</v>
      </c>
      <c r="F359" s="35" t="s">
        <v>130</v>
      </c>
    </row>
    <row r="360" spans="1:6">
      <c r="A360" s="32" t="s">
        <v>134</v>
      </c>
      <c r="B360">
        <v>104.709</v>
      </c>
      <c r="D360" s="33" t="s">
        <v>40</v>
      </c>
      <c r="E360">
        <v>2020.6669999999999</v>
      </c>
      <c r="F360" s="35" t="s">
        <v>130</v>
      </c>
    </row>
    <row r="361" spans="1:6">
      <c r="A361" s="32" t="s">
        <v>135</v>
      </c>
      <c r="B361">
        <v>104.57899999999999</v>
      </c>
      <c r="D361" s="33" t="s">
        <v>40</v>
      </c>
      <c r="E361">
        <v>2020.75</v>
      </c>
      <c r="F361" s="35" t="s">
        <v>130</v>
      </c>
    </row>
    <row r="362" spans="1:6">
      <c r="A362" s="32" t="s">
        <v>136</v>
      </c>
      <c r="B362" t="s">
        <v>130</v>
      </c>
      <c r="D362" s="33" t="s">
        <v>40</v>
      </c>
      <c r="E362">
        <v>2020.8330000000001</v>
      </c>
      <c r="F362" s="35" t="s">
        <v>130</v>
      </c>
    </row>
    <row r="363" spans="1:6">
      <c r="A363" s="32" t="s">
        <v>137</v>
      </c>
      <c r="B363">
        <v>102.929</v>
      </c>
      <c r="D363" s="33" t="s">
        <v>40</v>
      </c>
      <c r="E363">
        <v>2020.9169999999999</v>
      </c>
      <c r="F363" s="35" t="s">
        <v>130</v>
      </c>
    </row>
    <row r="364" spans="1:6">
      <c r="A364" s="32" t="s">
        <v>138</v>
      </c>
      <c r="B364">
        <v>101.54900000000001</v>
      </c>
      <c r="D364" s="33" t="s">
        <v>40</v>
      </c>
      <c r="E364">
        <v>2021</v>
      </c>
      <c r="F364" s="35" t="s">
        <v>130</v>
      </c>
    </row>
    <row r="365" spans="1:6">
      <c r="A365" s="32" t="s">
        <v>139</v>
      </c>
      <c r="B365">
        <v>102.509</v>
      </c>
      <c r="D365" s="33" t="s">
        <v>45</v>
      </c>
      <c r="E365">
        <v>2011</v>
      </c>
      <c r="F365" s="35">
        <v>64.287000000000006</v>
      </c>
    </row>
    <row r="366" spans="1:6">
      <c r="A366" s="32" t="s">
        <v>140</v>
      </c>
      <c r="B366">
        <v>101.679</v>
      </c>
      <c r="D366" s="33" t="s">
        <v>45</v>
      </c>
      <c r="E366">
        <v>2011.0833</v>
      </c>
      <c r="F366" s="35">
        <v>63.887</v>
      </c>
    </row>
    <row r="367" spans="1:6">
      <c r="A367" s="32" t="s">
        <v>141</v>
      </c>
      <c r="B367" t="s">
        <v>130</v>
      </c>
      <c r="D367" s="33" t="s">
        <v>45</v>
      </c>
      <c r="E367">
        <v>2011.1669999999999</v>
      </c>
      <c r="F367" s="35">
        <v>63.387</v>
      </c>
    </row>
    <row r="368" spans="1:6">
      <c r="A368" s="32" t="s">
        <v>142</v>
      </c>
      <c r="B368">
        <v>101.82899999999999</v>
      </c>
      <c r="D368" s="33" t="s">
        <v>45</v>
      </c>
      <c r="E368">
        <v>2011.25</v>
      </c>
      <c r="F368" s="35">
        <v>64.156999999999996</v>
      </c>
    </row>
    <row r="369" spans="1:6">
      <c r="A369" s="31" t="s">
        <v>78</v>
      </c>
      <c r="D369" s="33" t="s">
        <v>45</v>
      </c>
      <c r="E369">
        <v>2011.3330000000001</v>
      </c>
      <c r="F369" s="35">
        <v>63.406999999999996</v>
      </c>
    </row>
    <row r="370" spans="1:6">
      <c r="A370" s="32" t="s">
        <v>131</v>
      </c>
      <c r="B370">
        <v>103.449</v>
      </c>
      <c r="D370" s="33" t="s">
        <v>45</v>
      </c>
      <c r="E370">
        <v>2011.4169999999999</v>
      </c>
      <c r="F370" s="35">
        <v>62.747</v>
      </c>
    </row>
    <row r="371" spans="1:6">
      <c r="A371" s="32" t="s">
        <v>132</v>
      </c>
      <c r="B371">
        <v>104.259</v>
      </c>
      <c r="D371" s="33" t="s">
        <v>45</v>
      </c>
      <c r="E371">
        <v>2011.5</v>
      </c>
      <c r="F371" s="35" t="s">
        <v>130</v>
      </c>
    </row>
    <row r="372" spans="1:6">
      <c r="A372" s="32" t="s">
        <v>133</v>
      </c>
      <c r="B372">
        <v>103.989</v>
      </c>
      <c r="D372" s="33" t="s">
        <v>45</v>
      </c>
      <c r="E372">
        <v>2011.5830000000001</v>
      </c>
      <c r="F372" s="35" t="s">
        <v>130</v>
      </c>
    </row>
    <row r="373" spans="1:6">
      <c r="A373" s="32" t="s">
        <v>134</v>
      </c>
      <c r="B373">
        <v>103.919</v>
      </c>
      <c r="D373" s="33" t="s">
        <v>45</v>
      </c>
      <c r="E373">
        <v>2011.6669999999999</v>
      </c>
      <c r="F373" s="35" t="s">
        <v>130</v>
      </c>
    </row>
    <row r="374" spans="1:6">
      <c r="A374" s="32" t="s">
        <v>135</v>
      </c>
      <c r="B374">
        <v>103.959</v>
      </c>
      <c r="D374" s="33" t="s">
        <v>45</v>
      </c>
      <c r="E374">
        <v>2011.75</v>
      </c>
      <c r="F374" s="35">
        <v>61.637</v>
      </c>
    </row>
    <row r="375" spans="1:6">
      <c r="A375" s="32" t="s">
        <v>136</v>
      </c>
      <c r="B375" t="s">
        <v>130</v>
      </c>
      <c r="D375" s="33" t="s">
        <v>45</v>
      </c>
      <c r="E375">
        <v>2011.8330000000001</v>
      </c>
      <c r="F375" s="35" t="s">
        <v>130</v>
      </c>
    </row>
    <row r="376" spans="1:6">
      <c r="A376" s="32" t="s">
        <v>137</v>
      </c>
      <c r="B376" t="s">
        <v>130</v>
      </c>
      <c r="D376" s="33" t="s">
        <v>45</v>
      </c>
      <c r="E376">
        <v>2011.9169999999999</v>
      </c>
      <c r="F376" s="35" t="s">
        <v>130</v>
      </c>
    </row>
    <row r="377" spans="1:6">
      <c r="A377" s="32" t="s">
        <v>138</v>
      </c>
      <c r="B377" t="s">
        <v>130</v>
      </c>
      <c r="D377" s="33" t="s">
        <v>45</v>
      </c>
      <c r="E377">
        <v>2012</v>
      </c>
      <c r="F377" s="35" t="s">
        <v>130</v>
      </c>
    </row>
    <row r="378" spans="1:6">
      <c r="A378" s="32" t="s">
        <v>139</v>
      </c>
      <c r="B378" t="s">
        <v>130</v>
      </c>
      <c r="D378" s="33" t="s">
        <v>45</v>
      </c>
      <c r="E378">
        <v>2012.0833</v>
      </c>
      <c r="F378" s="35" t="s">
        <v>130</v>
      </c>
    </row>
    <row r="379" spans="1:6">
      <c r="A379" s="32" t="s">
        <v>140</v>
      </c>
      <c r="B379">
        <v>101.82899999999999</v>
      </c>
      <c r="D379" s="33" t="s">
        <v>45</v>
      </c>
      <c r="E379">
        <v>2012.1669999999999</v>
      </c>
      <c r="F379" s="35" t="s">
        <v>130</v>
      </c>
    </row>
    <row r="380" spans="1:6">
      <c r="A380" s="32" t="s">
        <v>141</v>
      </c>
      <c r="B380" t="s">
        <v>130</v>
      </c>
      <c r="D380" s="33" t="s">
        <v>45</v>
      </c>
      <c r="E380">
        <v>2012.25</v>
      </c>
      <c r="F380" s="35">
        <v>63.587000000000003</v>
      </c>
    </row>
    <row r="381" spans="1:6">
      <c r="A381" s="32" t="s">
        <v>142</v>
      </c>
      <c r="B381" t="s">
        <v>130</v>
      </c>
      <c r="D381" s="33" t="s">
        <v>45</v>
      </c>
      <c r="E381">
        <v>2012.3330000000001</v>
      </c>
      <c r="F381" s="35">
        <v>61.987000000000002</v>
      </c>
    </row>
    <row r="382" spans="1:6">
      <c r="A382" s="31" t="s">
        <v>79</v>
      </c>
      <c r="D382" s="33" t="s">
        <v>45</v>
      </c>
      <c r="E382">
        <v>2012.4169999999999</v>
      </c>
      <c r="F382" s="35">
        <v>61.837000000000003</v>
      </c>
    </row>
    <row r="383" spans="1:6">
      <c r="A383" s="32" t="s">
        <v>131</v>
      </c>
      <c r="B383" t="s">
        <v>130</v>
      </c>
      <c r="D383" s="33" t="s">
        <v>45</v>
      </c>
      <c r="E383">
        <v>2012.5</v>
      </c>
      <c r="F383" s="35">
        <v>61.587000000000003</v>
      </c>
    </row>
    <row r="384" spans="1:6">
      <c r="A384" s="32" t="s">
        <v>132</v>
      </c>
      <c r="B384" t="s">
        <v>130</v>
      </c>
      <c r="D384" s="33" t="s">
        <v>45</v>
      </c>
      <c r="E384">
        <v>2012.5830000000001</v>
      </c>
      <c r="F384" s="35">
        <v>61.237000000000002</v>
      </c>
    </row>
    <row r="385" spans="1:6">
      <c r="A385" s="32" t="s">
        <v>133</v>
      </c>
      <c r="B385" t="s">
        <v>130</v>
      </c>
      <c r="D385" s="33" t="s">
        <v>45</v>
      </c>
      <c r="E385">
        <v>2012.6669999999999</v>
      </c>
      <c r="F385" s="35">
        <v>61.087000000000003</v>
      </c>
    </row>
    <row r="386" spans="1:6">
      <c r="A386" s="32" t="s">
        <v>134</v>
      </c>
      <c r="B386" t="s">
        <v>130</v>
      </c>
      <c r="D386" s="33" t="s">
        <v>45</v>
      </c>
      <c r="E386">
        <v>2012.75</v>
      </c>
      <c r="F386" s="35">
        <v>60.987000000000002</v>
      </c>
    </row>
    <row r="387" spans="1:6">
      <c r="A387" s="32" t="s">
        <v>135</v>
      </c>
      <c r="B387" t="s">
        <v>130</v>
      </c>
      <c r="D387" s="33" t="s">
        <v>45</v>
      </c>
      <c r="E387">
        <v>2012.8330000000001</v>
      </c>
      <c r="F387" s="35">
        <v>58.256999999999998</v>
      </c>
    </row>
    <row r="388" spans="1:6">
      <c r="A388" s="32" t="s">
        <v>136</v>
      </c>
      <c r="B388" t="s">
        <v>130</v>
      </c>
      <c r="D388" s="33" t="s">
        <v>45</v>
      </c>
      <c r="E388">
        <v>2012.9169999999999</v>
      </c>
      <c r="F388" s="35">
        <v>61.387</v>
      </c>
    </row>
    <row r="389" spans="1:6">
      <c r="A389" s="32" t="s">
        <v>137</v>
      </c>
      <c r="B389" t="s">
        <v>130</v>
      </c>
      <c r="D389" s="33" t="s">
        <v>45</v>
      </c>
      <c r="E389">
        <v>2013</v>
      </c>
      <c r="F389" s="35">
        <v>61.387</v>
      </c>
    </row>
    <row r="390" spans="1:6">
      <c r="A390" s="32" t="s">
        <v>138</v>
      </c>
      <c r="B390" t="s">
        <v>130</v>
      </c>
      <c r="D390" s="33" t="s">
        <v>45</v>
      </c>
      <c r="E390">
        <v>2013.0833</v>
      </c>
      <c r="F390" s="35">
        <v>61.887</v>
      </c>
    </row>
    <row r="391" spans="1:6">
      <c r="A391" s="32" t="s">
        <v>139</v>
      </c>
      <c r="B391" t="s">
        <v>130</v>
      </c>
      <c r="D391" s="33" t="s">
        <v>45</v>
      </c>
      <c r="E391">
        <v>2013.1669999999999</v>
      </c>
      <c r="F391" s="35">
        <v>62.737000000000002</v>
      </c>
    </row>
    <row r="392" spans="1:6">
      <c r="A392" s="32" t="s">
        <v>140</v>
      </c>
      <c r="B392" t="s">
        <v>130</v>
      </c>
      <c r="D392" s="33" t="s">
        <v>45</v>
      </c>
      <c r="E392">
        <v>2013.25</v>
      </c>
      <c r="F392" s="35">
        <v>64.287000000000006</v>
      </c>
    </row>
    <row r="393" spans="1:6">
      <c r="A393" s="32" t="s">
        <v>141</v>
      </c>
      <c r="B393" t="s">
        <v>130</v>
      </c>
      <c r="D393" s="33" t="s">
        <v>45</v>
      </c>
      <c r="E393">
        <v>2013.3330000000001</v>
      </c>
      <c r="F393" s="35">
        <v>64.387</v>
      </c>
    </row>
    <row r="394" spans="1:6">
      <c r="A394" s="32" t="s">
        <v>142</v>
      </c>
      <c r="B394" t="s">
        <v>130</v>
      </c>
      <c r="D394" s="33" t="s">
        <v>45</v>
      </c>
      <c r="E394">
        <v>2013.4169999999999</v>
      </c>
      <c r="F394" s="35">
        <v>63.837000000000003</v>
      </c>
    </row>
    <row r="395" spans="1:6">
      <c r="A395" s="22" t="s">
        <v>45</v>
      </c>
      <c r="D395" s="33" t="s">
        <v>45</v>
      </c>
      <c r="E395">
        <v>2013.5</v>
      </c>
      <c r="F395" s="35">
        <v>59.707000000000001</v>
      </c>
    </row>
    <row r="396" spans="1:6">
      <c r="A396" s="31" t="s">
        <v>70</v>
      </c>
      <c r="D396" s="33" t="s">
        <v>45</v>
      </c>
      <c r="E396">
        <v>2013.5830000000001</v>
      </c>
      <c r="F396" s="35">
        <v>63.906999999999996</v>
      </c>
    </row>
    <row r="397" spans="1:6">
      <c r="A397" s="32" t="s">
        <v>131</v>
      </c>
      <c r="B397">
        <v>64.287000000000006</v>
      </c>
      <c r="D397" s="33" t="s">
        <v>45</v>
      </c>
      <c r="E397">
        <v>2013.6669999999999</v>
      </c>
      <c r="F397" s="35">
        <v>61.786999999999999</v>
      </c>
    </row>
    <row r="398" spans="1:6">
      <c r="A398" s="32" t="s">
        <v>132</v>
      </c>
      <c r="B398">
        <v>63.887</v>
      </c>
      <c r="D398" s="33" t="s">
        <v>45</v>
      </c>
      <c r="E398">
        <v>2013.75</v>
      </c>
      <c r="F398" s="35">
        <v>61.737000000000002</v>
      </c>
    </row>
    <row r="399" spans="1:6">
      <c r="A399" s="32" t="s">
        <v>133</v>
      </c>
      <c r="B399">
        <v>63.387</v>
      </c>
      <c r="D399" s="33" t="s">
        <v>45</v>
      </c>
      <c r="E399">
        <v>2013.8330000000001</v>
      </c>
      <c r="F399" s="35">
        <v>61.637</v>
      </c>
    </row>
    <row r="400" spans="1:6">
      <c r="A400" s="32" t="s">
        <v>134</v>
      </c>
      <c r="B400">
        <v>64.156999999999996</v>
      </c>
      <c r="D400" s="33" t="s">
        <v>45</v>
      </c>
      <c r="E400">
        <v>2013.9169999999999</v>
      </c>
      <c r="F400" s="35">
        <v>61.587000000000003</v>
      </c>
    </row>
    <row r="401" spans="1:6">
      <c r="A401" s="32" t="s">
        <v>135</v>
      </c>
      <c r="B401">
        <v>63.406999999999996</v>
      </c>
      <c r="D401" s="33" t="s">
        <v>45</v>
      </c>
      <c r="E401">
        <v>2014</v>
      </c>
      <c r="F401" s="35">
        <v>62.286999999999999</v>
      </c>
    </row>
    <row r="402" spans="1:6">
      <c r="A402" s="32" t="s">
        <v>136</v>
      </c>
      <c r="B402">
        <v>62.747</v>
      </c>
      <c r="D402" s="33" t="s">
        <v>45</v>
      </c>
      <c r="E402">
        <v>2014.0833</v>
      </c>
      <c r="F402" s="35">
        <v>63.887</v>
      </c>
    </row>
    <row r="403" spans="1:6">
      <c r="A403" s="32" t="s">
        <v>137</v>
      </c>
      <c r="B403" t="s">
        <v>130</v>
      </c>
      <c r="D403" s="33" t="s">
        <v>45</v>
      </c>
      <c r="E403">
        <v>2014.1669999999999</v>
      </c>
      <c r="F403" s="35">
        <v>63.786999999999999</v>
      </c>
    </row>
    <row r="404" spans="1:6">
      <c r="A404" s="32" t="s">
        <v>138</v>
      </c>
      <c r="B404" t="s">
        <v>130</v>
      </c>
      <c r="D404" s="33" t="s">
        <v>45</v>
      </c>
      <c r="E404">
        <v>2014.25</v>
      </c>
      <c r="F404" s="35">
        <v>64.686999999999998</v>
      </c>
    </row>
    <row r="405" spans="1:6">
      <c r="A405" s="32" t="s">
        <v>139</v>
      </c>
      <c r="B405" t="s">
        <v>130</v>
      </c>
      <c r="D405" s="33" t="s">
        <v>45</v>
      </c>
      <c r="E405">
        <v>2014.3330000000001</v>
      </c>
      <c r="F405" s="35">
        <v>64.387</v>
      </c>
    </row>
    <row r="406" spans="1:6">
      <c r="A406" s="32" t="s">
        <v>140</v>
      </c>
      <c r="B406">
        <v>61.637</v>
      </c>
      <c r="D406" s="33" t="s">
        <v>45</v>
      </c>
      <c r="E406">
        <v>2014.4169999999999</v>
      </c>
      <c r="F406" s="35">
        <v>60.987000000000002</v>
      </c>
    </row>
    <row r="407" spans="1:6">
      <c r="A407" s="32" t="s">
        <v>141</v>
      </c>
      <c r="B407" t="s">
        <v>130</v>
      </c>
      <c r="D407" s="33" t="s">
        <v>45</v>
      </c>
      <c r="E407">
        <v>2014.5</v>
      </c>
      <c r="F407" s="35">
        <v>63.006999999999998</v>
      </c>
    </row>
    <row r="408" spans="1:6">
      <c r="A408" s="32" t="s">
        <v>142</v>
      </c>
      <c r="B408" t="s">
        <v>130</v>
      </c>
      <c r="D408" s="33" t="s">
        <v>45</v>
      </c>
      <c r="E408">
        <v>2014.5830000000001</v>
      </c>
      <c r="F408" s="35">
        <v>62.756999999999998</v>
      </c>
    </row>
    <row r="409" spans="1:6">
      <c r="A409" s="31" t="s">
        <v>71</v>
      </c>
      <c r="D409" s="33" t="s">
        <v>45</v>
      </c>
      <c r="E409">
        <v>2014.6669999999999</v>
      </c>
      <c r="F409" s="35">
        <v>62.377000000000002</v>
      </c>
    </row>
    <row r="410" spans="1:6">
      <c r="A410" s="32" t="s">
        <v>131</v>
      </c>
      <c r="B410" t="s">
        <v>130</v>
      </c>
      <c r="D410" s="33" t="s">
        <v>45</v>
      </c>
      <c r="E410">
        <v>2014.75</v>
      </c>
      <c r="F410" s="35">
        <v>62.137</v>
      </c>
    </row>
    <row r="411" spans="1:6">
      <c r="A411" s="32" t="s">
        <v>132</v>
      </c>
      <c r="B411" t="s">
        <v>130</v>
      </c>
      <c r="D411" s="33" t="s">
        <v>45</v>
      </c>
      <c r="E411">
        <v>2014.8330000000001</v>
      </c>
      <c r="F411" s="35">
        <v>63.756999999999998</v>
      </c>
    </row>
    <row r="412" spans="1:6">
      <c r="A412" s="32" t="s">
        <v>133</v>
      </c>
      <c r="B412" t="s">
        <v>130</v>
      </c>
      <c r="D412" s="33" t="s">
        <v>45</v>
      </c>
      <c r="E412">
        <v>2014.9169999999999</v>
      </c>
      <c r="F412" s="35">
        <v>64.287000000000006</v>
      </c>
    </row>
    <row r="413" spans="1:6">
      <c r="A413" s="32" t="s">
        <v>134</v>
      </c>
      <c r="B413">
        <v>63.587000000000003</v>
      </c>
      <c r="D413" s="33" t="s">
        <v>45</v>
      </c>
      <c r="E413">
        <v>2015</v>
      </c>
      <c r="F413" s="35">
        <v>63.546999999999997</v>
      </c>
    </row>
    <row r="414" spans="1:6">
      <c r="A414" s="32" t="s">
        <v>135</v>
      </c>
      <c r="B414">
        <v>61.987000000000002</v>
      </c>
      <c r="D414" s="33" t="s">
        <v>45</v>
      </c>
      <c r="E414">
        <v>2015.0833</v>
      </c>
      <c r="F414" s="35">
        <v>64.216999999999999</v>
      </c>
    </row>
    <row r="415" spans="1:6">
      <c r="A415" s="32" t="s">
        <v>136</v>
      </c>
      <c r="B415">
        <v>61.837000000000003</v>
      </c>
      <c r="D415" s="33" t="s">
        <v>45</v>
      </c>
      <c r="E415">
        <v>2015.1669999999999</v>
      </c>
      <c r="F415" s="35">
        <v>64.087000000000003</v>
      </c>
    </row>
    <row r="416" spans="1:6">
      <c r="A416" s="32" t="s">
        <v>137</v>
      </c>
      <c r="B416">
        <v>61.587000000000003</v>
      </c>
      <c r="D416" s="33" t="s">
        <v>45</v>
      </c>
      <c r="E416">
        <v>2015.25</v>
      </c>
      <c r="F416" s="35">
        <v>63.646999999999998</v>
      </c>
    </row>
    <row r="417" spans="1:6">
      <c r="A417" s="32" t="s">
        <v>138</v>
      </c>
      <c r="B417">
        <v>61.237000000000002</v>
      </c>
      <c r="D417" s="33" t="s">
        <v>45</v>
      </c>
      <c r="E417">
        <v>2015.3330000000001</v>
      </c>
      <c r="F417" s="35">
        <v>63.087000000000003</v>
      </c>
    </row>
    <row r="418" spans="1:6">
      <c r="A418" s="32" t="s">
        <v>139</v>
      </c>
      <c r="B418">
        <v>61.087000000000003</v>
      </c>
      <c r="D418" s="33" t="s">
        <v>45</v>
      </c>
      <c r="E418">
        <v>2015.4169999999999</v>
      </c>
      <c r="F418" s="35">
        <v>62.616999999999997</v>
      </c>
    </row>
    <row r="419" spans="1:6">
      <c r="A419" s="32" t="s">
        <v>140</v>
      </c>
      <c r="B419">
        <v>60.987000000000002</v>
      </c>
      <c r="D419" s="33" t="s">
        <v>45</v>
      </c>
      <c r="E419">
        <v>2015.5</v>
      </c>
      <c r="F419" s="35">
        <v>62.177</v>
      </c>
    </row>
    <row r="420" spans="1:6">
      <c r="A420" s="32" t="s">
        <v>141</v>
      </c>
      <c r="B420">
        <v>58.256999999999998</v>
      </c>
      <c r="D420" s="33" t="s">
        <v>45</v>
      </c>
      <c r="E420">
        <v>2015.5830000000001</v>
      </c>
      <c r="F420" s="35">
        <v>61.887</v>
      </c>
    </row>
    <row r="421" spans="1:6">
      <c r="A421" s="32" t="s">
        <v>142</v>
      </c>
      <c r="B421">
        <v>61.387</v>
      </c>
      <c r="D421" s="33" t="s">
        <v>45</v>
      </c>
      <c r="E421">
        <v>2015.6669999999999</v>
      </c>
      <c r="F421" s="35">
        <v>61.707000000000001</v>
      </c>
    </row>
    <row r="422" spans="1:6">
      <c r="A422" s="31" t="s">
        <v>72</v>
      </c>
      <c r="D422" s="33" t="s">
        <v>45</v>
      </c>
      <c r="E422">
        <v>2015.75</v>
      </c>
      <c r="F422" s="35">
        <v>61.646999999999998</v>
      </c>
    </row>
    <row r="423" spans="1:6">
      <c r="A423" s="32" t="s">
        <v>131</v>
      </c>
      <c r="B423">
        <v>61.387</v>
      </c>
      <c r="D423" s="33" t="s">
        <v>45</v>
      </c>
      <c r="E423">
        <v>2015.8330000000001</v>
      </c>
      <c r="F423" s="35">
        <v>61.587000000000003</v>
      </c>
    </row>
    <row r="424" spans="1:6">
      <c r="A424" s="32" t="s">
        <v>132</v>
      </c>
      <c r="B424">
        <v>61.887</v>
      </c>
      <c r="D424" s="33" t="s">
        <v>45</v>
      </c>
      <c r="E424">
        <v>2015.9169999999999</v>
      </c>
      <c r="F424" s="35">
        <v>61.517000000000003</v>
      </c>
    </row>
    <row r="425" spans="1:6">
      <c r="A425" s="32" t="s">
        <v>133</v>
      </c>
      <c r="B425">
        <v>62.737000000000002</v>
      </c>
      <c r="D425" s="33" t="s">
        <v>45</v>
      </c>
      <c r="E425">
        <v>2016</v>
      </c>
      <c r="F425" s="35">
        <v>61.377000000000002</v>
      </c>
    </row>
    <row r="426" spans="1:6">
      <c r="A426" s="32" t="s">
        <v>134</v>
      </c>
      <c r="B426">
        <v>64.287000000000006</v>
      </c>
      <c r="D426" s="33" t="s">
        <v>45</v>
      </c>
      <c r="E426">
        <v>2016.0833</v>
      </c>
      <c r="F426" s="35">
        <v>61.517000000000003</v>
      </c>
    </row>
    <row r="427" spans="1:6">
      <c r="A427" s="32" t="s">
        <v>135</v>
      </c>
      <c r="B427">
        <v>64.387</v>
      </c>
      <c r="D427" s="33" t="s">
        <v>45</v>
      </c>
      <c r="E427">
        <v>2016.1669999999999</v>
      </c>
      <c r="F427" s="35">
        <v>62.076999999999998</v>
      </c>
    </row>
    <row r="428" spans="1:6">
      <c r="A428" s="32" t="s">
        <v>136</v>
      </c>
      <c r="B428">
        <v>63.837000000000003</v>
      </c>
      <c r="D428" s="33" t="s">
        <v>45</v>
      </c>
      <c r="E428">
        <v>2016.25</v>
      </c>
      <c r="F428" s="35">
        <v>61.847000000000001</v>
      </c>
    </row>
    <row r="429" spans="1:6">
      <c r="A429" s="32" t="s">
        <v>137</v>
      </c>
      <c r="B429">
        <v>59.707000000000001</v>
      </c>
      <c r="D429" s="33" t="s">
        <v>45</v>
      </c>
      <c r="E429">
        <v>2016.3330000000001</v>
      </c>
      <c r="F429" s="35">
        <v>61.667000000000002</v>
      </c>
    </row>
    <row r="430" spans="1:6">
      <c r="A430" s="32" t="s">
        <v>138</v>
      </c>
      <c r="B430">
        <v>63.906999999999996</v>
      </c>
      <c r="D430" s="33" t="s">
        <v>45</v>
      </c>
      <c r="E430">
        <v>2016.4169999999999</v>
      </c>
      <c r="F430" s="35">
        <v>61.546999999999997</v>
      </c>
    </row>
    <row r="431" spans="1:6">
      <c r="A431" s="32" t="s">
        <v>139</v>
      </c>
      <c r="B431">
        <v>61.786999999999999</v>
      </c>
      <c r="D431" s="33" t="s">
        <v>45</v>
      </c>
      <c r="E431">
        <v>2016.5</v>
      </c>
      <c r="F431" s="35">
        <v>61.286999999999999</v>
      </c>
    </row>
    <row r="432" spans="1:6">
      <c r="A432" s="32" t="s">
        <v>140</v>
      </c>
      <c r="B432">
        <v>61.737000000000002</v>
      </c>
      <c r="D432" s="33" t="s">
        <v>45</v>
      </c>
      <c r="E432">
        <v>2016.5830000000001</v>
      </c>
      <c r="F432" s="35">
        <v>61.106999999999999</v>
      </c>
    </row>
    <row r="433" spans="1:6">
      <c r="A433" s="32" t="s">
        <v>141</v>
      </c>
      <c r="B433">
        <v>61.637</v>
      </c>
      <c r="D433" s="33" t="s">
        <v>45</v>
      </c>
      <c r="E433">
        <v>2016.6669999999999</v>
      </c>
      <c r="F433" s="35" t="s">
        <v>130</v>
      </c>
    </row>
    <row r="434" spans="1:6">
      <c r="A434" s="32" t="s">
        <v>142</v>
      </c>
      <c r="B434">
        <v>61.587000000000003</v>
      </c>
      <c r="D434" s="33" t="s">
        <v>45</v>
      </c>
      <c r="E434">
        <v>2016.75</v>
      </c>
      <c r="F434" s="35">
        <v>60.856999999999999</v>
      </c>
    </row>
    <row r="435" spans="1:6">
      <c r="A435" s="31" t="s">
        <v>73</v>
      </c>
      <c r="D435" s="33" t="s">
        <v>45</v>
      </c>
      <c r="E435">
        <v>2016.8330000000001</v>
      </c>
      <c r="F435" s="35">
        <v>60.866999999999997</v>
      </c>
    </row>
    <row r="436" spans="1:6">
      <c r="A436" s="32" t="s">
        <v>131</v>
      </c>
      <c r="B436">
        <v>62.286999999999999</v>
      </c>
      <c r="D436" s="33" t="s">
        <v>45</v>
      </c>
      <c r="E436">
        <v>2016.9169999999999</v>
      </c>
      <c r="F436" s="35">
        <v>60.917000000000002</v>
      </c>
    </row>
    <row r="437" spans="1:6">
      <c r="A437" s="32" t="s">
        <v>132</v>
      </c>
      <c r="B437">
        <v>63.887</v>
      </c>
      <c r="D437" s="33" t="s">
        <v>45</v>
      </c>
      <c r="E437">
        <v>2017</v>
      </c>
      <c r="F437" s="35">
        <v>60.847000000000001</v>
      </c>
    </row>
    <row r="438" spans="1:6">
      <c r="A438" s="32" t="s">
        <v>133</v>
      </c>
      <c r="B438">
        <v>63.786999999999999</v>
      </c>
      <c r="D438" s="33" t="s">
        <v>45</v>
      </c>
      <c r="E438">
        <v>2017.0833</v>
      </c>
      <c r="F438" s="35">
        <v>60.887</v>
      </c>
    </row>
    <row r="439" spans="1:6">
      <c r="A439" s="32" t="s">
        <v>134</v>
      </c>
      <c r="B439">
        <v>64.686999999999998</v>
      </c>
      <c r="D439" s="33" t="s">
        <v>45</v>
      </c>
      <c r="E439">
        <v>2017.1669999999999</v>
      </c>
      <c r="F439" s="35">
        <v>60.837000000000003</v>
      </c>
    </row>
    <row r="440" spans="1:6">
      <c r="A440" s="32" t="s">
        <v>135</v>
      </c>
      <c r="B440">
        <v>64.387</v>
      </c>
      <c r="D440" s="33" t="s">
        <v>45</v>
      </c>
      <c r="E440">
        <v>2017.25</v>
      </c>
      <c r="F440" s="35">
        <v>60.826999999999998</v>
      </c>
    </row>
    <row r="441" spans="1:6">
      <c r="A441" s="32" t="s">
        <v>136</v>
      </c>
      <c r="B441">
        <v>60.987000000000002</v>
      </c>
      <c r="D441" s="33" t="s">
        <v>45</v>
      </c>
      <c r="E441">
        <v>2017.3330000000001</v>
      </c>
      <c r="F441" s="35">
        <v>60.826999999999998</v>
      </c>
    </row>
    <row r="442" spans="1:6">
      <c r="A442" s="32" t="s">
        <v>137</v>
      </c>
      <c r="B442">
        <v>63.006999999999998</v>
      </c>
      <c r="D442" s="33" t="s">
        <v>45</v>
      </c>
      <c r="E442">
        <v>2017.4169999999999</v>
      </c>
      <c r="F442" s="35">
        <v>60.667000000000002</v>
      </c>
    </row>
    <row r="443" spans="1:6">
      <c r="A443" s="32" t="s">
        <v>138</v>
      </c>
      <c r="B443">
        <v>62.756999999999998</v>
      </c>
      <c r="D443" s="33" t="s">
        <v>45</v>
      </c>
      <c r="E443">
        <v>2017.5</v>
      </c>
      <c r="F443" s="35">
        <v>60.527000000000001</v>
      </c>
    </row>
    <row r="444" spans="1:6">
      <c r="A444" s="32" t="s">
        <v>139</v>
      </c>
      <c r="B444">
        <v>62.377000000000002</v>
      </c>
      <c r="D444" s="33" t="s">
        <v>45</v>
      </c>
      <c r="E444">
        <v>2017.5830000000001</v>
      </c>
      <c r="F444" s="35">
        <v>60.417000000000002</v>
      </c>
    </row>
    <row r="445" spans="1:6">
      <c r="A445" s="32" t="s">
        <v>140</v>
      </c>
      <c r="B445">
        <v>62.137</v>
      </c>
      <c r="D445" s="33" t="s">
        <v>45</v>
      </c>
      <c r="E445">
        <v>2017.6669999999999</v>
      </c>
      <c r="F445" s="35">
        <v>60.207000000000001</v>
      </c>
    </row>
    <row r="446" spans="1:6">
      <c r="A446" s="32" t="s">
        <v>141</v>
      </c>
      <c r="B446">
        <v>63.756999999999998</v>
      </c>
      <c r="D446" s="33" t="s">
        <v>45</v>
      </c>
      <c r="E446">
        <v>2017.75</v>
      </c>
      <c r="F446" s="35">
        <v>60.186999999999998</v>
      </c>
    </row>
    <row r="447" spans="1:6">
      <c r="A447" s="32" t="s">
        <v>142</v>
      </c>
      <c r="B447">
        <v>64.287000000000006</v>
      </c>
      <c r="D447" s="33" t="s">
        <v>45</v>
      </c>
      <c r="E447">
        <v>2017.8330000000001</v>
      </c>
      <c r="F447" s="35">
        <v>60.197000000000003</v>
      </c>
    </row>
    <row r="448" spans="1:6">
      <c r="A448" s="31" t="s">
        <v>74</v>
      </c>
      <c r="D448" s="33" t="s">
        <v>45</v>
      </c>
      <c r="E448">
        <v>2017.9169999999999</v>
      </c>
      <c r="F448" s="35">
        <v>60.186999999999998</v>
      </c>
    </row>
    <row r="449" spans="1:6">
      <c r="A449" s="32" t="s">
        <v>131</v>
      </c>
      <c r="B449">
        <v>63.546999999999997</v>
      </c>
      <c r="D449" s="33" t="s">
        <v>45</v>
      </c>
      <c r="E449">
        <v>2018</v>
      </c>
      <c r="F449" s="35">
        <v>60.207000000000001</v>
      </c>
    </row>
    <row r="450" spans="1:6">
      <c r="A450" s="32" t="s">
        <v>132</v>
      </c>
      <c r="B450">
        <v>64.216999999999999</v>
      </c>
      <c r="D450" s="33" t="s">
        <v>45</v>
      </c>
      <c r="E450">
        <v>2018.0833</v>
      </c>
      <c r="F450" s="35">
        <v>60.237000000000002</v>
      </c>
    </row>
    <row r="451" spans="1:6">
      <c r="A451" s="32" t="s">
        <v>133</v>
      </c>
      <c r="B451">
        <v>64.087000000000003</v>
      </c>
      <c r="D451" s="33" t="s">
        <v>45</v>
      </c>
      <c r="E451">
        <v>2018.1669999999999</v>
      </c>
      <c r="F451" s="35">
        <v>60.307000000000002</v>
      </c>
    </row>
    <row r="452" spans="1:6">
      <c r="A452" s="32" t="s">
        <v>134</v>
      </c>
      <c r="B452">
        <v>63.646999999999998</v>
      </c>
      <c r="D452" s="33" t="s">
        <v>45</v>
      </c>
      <c r="E452">
        <v>2018.25</v>
      </c>
      <c r="F452" s="35">
        <v>60.436999999999998</v>
      </c>
    </row>
    <row r="453" spans="1:6">
      <c r="A453" s="32" t="s">
        <v>135</v>
      </c>
      <c r="B453">
        <v>63.087000000000003</v>
      </c>
      <c r="D453" s="33" t="s">
        <v>45</v>
      </c>
      <c r="E453">
        <v>2018.3330000000001</v>
      </c>
      <c r="F453" s="35">
        <v>60.576999999999998</v>
      </c>
    </row>
    <row r="454" spans="1:6">
      <c r="A454" s="32" t="s">
        <v>136</v>
      </c>
      <c r="B454">
        <v>62.616999999999997</v>
      </c>
      <c r="D454" s="33" t="s">
        <v>45</v>
      </c>
      <c r="E454">
        <v>2018.4169999999999</v>
      </c>
      <c r="F454" s="35">
        <v>60.487000000000002</v>
      </c>
    </row>
    <row r="455" spans="1:6">
      <c r="A455" s="32" t="s">
        <v>137</v>
      </c>
      <c r="B455">
        <v>62.177</v>
      </c>
      <c r="D455" s="33" t="s">
        <v>45</v>
      </c>
      <c r="E455">
        <v>2018.5</v>
      </c>
      <c r="F455" s="35">
        <v>60.337000000000003</v>
      </c>
    </row>
    <row r="456" spans="1:6">
      <c r="A456" s="32" t="s">
        <v>138</v>
      </c>
      <c r="B456">
        <v>61.887</v>
      </c>
      <c r="D456" s="33" t="s">
        <v>45</v>
      </c>
      <c r="E456">
        <v>2018.5830000000001</v>
      </c>
      <c r="F456" s="35">
        <v>60.267000000000003</v>
      </c>
    </row>
    <row r="457" spans="1:6">
      <c r="A457" s="32" t="s">
        <v>139</v>
      </c>
      <c r="B457">
        <v>61.707000000000001</v>
      </c>
      <c r="D457" s="33" t="s">
        <v>45</v>
      </c>
      <c r="E457">
        <v>2018.6669999999999</v>
      </c>
      <c r="F457" s="35">
        <v>60.197000000000003</v>
      </c>
    </row>
    <row r="458" spans="1:6">
      <c r="A458" s="32" t="s">
        <v>140</v>
      </c>
      <c r="B458">
        <v>61.646999999999998</v>
      </c>
      <c r="D458" s="33" t="s">
        <v>45</v>
      </c>
      <c r="E458">
        <v>2018.75</v>
      </c>
      <c r="F458" s="35" t="s">
        <v>130</v>
      </c>
    </row>
    <row r="459" spans="1:6">
      <c r="A459" s="32" t="s">
        <v>141</v>
      </c>
      <c r="B459">
        <v>61.587000000000003</v>
      </c>
      <c r="D459" s="33" t="s">
        <v>45</v>
      </c>
      <c r="E459">
        <v>2018.8330000000001</v>
      </c>
      <c r="F459" s="35">
        <v>60.247</v>
      </c>
    </row>
    <row r="460" spans="1:6">
      <c r="A460" s="32" t="s">
        <v>142</v>
      </c>
      <c r="B460">
        <v>61.517000000000003</v>
      </c>
      <c r="D460" s="33" t="s">
        <v>45</v>
      </c>
      <c r="E460">
        <v>2018.9169999999999</v>
      </c>
      <c r="F460" s="35">
        <v>60.286999999999999</v>
      </c>
    </row>
    <row r="461" spans="1:6">
      <c r="A461" s="31" t="s">
        <v>75</v>
      </c>
      <c r="D461" s="33" t="s">
        <v>45</v>
      </c>
      <c r="E461">
        <v>2019</v>
      </c>
      <c r="F461" s="35">
        <v>60.326999999999998</v>
      </c>
    </row>
    <row r="462" spans="1:6">
      <c r="A462" s="32" t="s">
        <v>131</v>
      </c>
      <c r="B462">
        <v>61.377000000000002</v>
      </c>
      <c r="D462" s="33" t="s">
        <v>45</v>
      </c>
      <c r="E462">
        <v>2019.0833</v>
      </c>
      <c r="F462" s="35">
        <v>60.366999999999997</v>
      </c>
    </row>
    <row r="463" spans="1:6">
      <c r="A463" s="32" t="s">
        <v>132</v>
      </c>
      <c r="B463">
        <v>61.517000000000003</v>
      </c>
      <c r="D463" s="33" t="s">
        <v>45</v>
      </c>
      <c r="E463">
        <v>2019.1669999999999</v>
      </c>
      <c r="F463" s="35">
        <v>60.326999999999998</v>
      </c>
    </row>
    <row r="464" spans="1:6">
      <c r="A464" s="32" t="s">
        <v>133</v>
      </c>
      <c r="B464">
        <v>62.076999999999998</v>
      </c>
      <c r="D464" s="33" t="s">
        <v>45</v>
      </c>
      <c r="E464">
        <v>2019.25</v>
      </c>
      <c r="F464" s="35" t="s">
        <v>130</v>
      </c>
    </row>
    <row r="465" spans="1:6">
      <c r="A465" s="32" t="s">
        <v>134</v>
      </c>
      <c r="B465">
        <v>61.847000000000001</v>
      </c>
      <c r="D465" s="33" t="s">
        <v>45</v>
      </c>
      <c r="E465">
        <v>2019.3330000000001</v>
      </c>
      <c r="F465" s="35" t="s">
        <v>130</v>
      </c>
    </row>
    <row r="466" spans="1:6">
      <c r="A466" s="32" t="s">
        <v>135</v>
      </c>
      <c r="B466">
        <v>61.667000000000002</v>
      </c>
      <c r="D466" s="33" t="s">
        <v>45</v>
      </c>
      <c r="E466">
        <v>2019.4169999999999</v>
      </c>
      <c r="F466" s="35">
        <v>60.377000000000002</v>
      </c>
    </row>
    <row r="467" spans="1:6">
      <c r="A467" s="32" t="s">
        <v>136</v>
      </c>
      <c r="B467">
        <v>61.546999999999997</v>
      </c>
      <c r="D467" s="33" t="s">
        <v>45</v>
      </c>
      <c r="E467">
        <v>2019.5</v>
      </c>
      <c r="F467" s="35">
        <v>60.116999999999997</v>
      </c>
    </row>
    <row r="468" spans="1:6">
      <c r="A468" s="32" t="s">
        <v>137</v>
      </c>
      <c r="B468">
        <v>61.286999999999999</v>
      </c>
      <c r="D468" s="33" t="s">
        <v>45</v>
      </c>
      <c r="E468">
        <v>2019.5830000000001</v>
      </c>
      <c r="F468" s="35">
        <v>60.017000000000003</v>
      </c>
    </row>
    <row r="469" spans="1:6">
      <c r="A469" s="32" t="s">
        <v>138</v>
      </c>
      <c r="B469">
        <v>61.106999999999999</v>
      </c>
      <c r="D469" s="33" t="s">
        <v>45</v>
      </c>
      <c r="E469">
        <v>2019.6669999999999</v>
      </c>
      <c r="F469" s="35">
        <v>59.906999999999996</v>
      </c>
    </row>
    <row r="470" spans="1:6">
      <c r="A470" s="32" t="s">
        <v>139</v>
      </c>
      <c r="B470" t="s">
        <v>130</v>
      </c>
      <c r="D470" s="33" t="s">
        <v>45</v>
      </c>
      <c r="E470">
        <v>2019.75</v>
      </c>
      <c r="F470" s="35" t="s">
        <v>130</v>
      </c>
    </row>
    <row r="471" spans="1:6">
      <c r="A471" s="32" t="s">
        <v>140</v>
      </c>
      <c r="B471">
        <v>60.856999999999999</v>
      </c>
      <c r="D471" s="33" t="s">
        <v>45</v>
      </c>
      <c r="E471">
        <v>2019.8330000000001</v>
      </c>
      <c r="F471" s="35">
        <v>60.127000000000002</v>
      </c>
    </row>
    <row r="472" spans="1:6">
      <c r="A472" s="32" t="s">
        <v>141</v>
      </c>
      <c r="B472">
        <v>60.866999999999997</v>
      </c>
      <c r="D472" s="33" t="s">
        <v>45</v>
      </c>
      <c r="E472">
        <v>2019.9169999999999</v>
      </c>
      <c r="F472" s="35">
        <v>61.156999999999996</v>
      </c>
    </row>
    <row r="473" spans="1:6">
      <c r="A473" s="32" t="s">
        <v>142</v>
      </c>
      <c r="B473">
        <v>60.917000000000002</v>
      </c>
      <c r="D473" s="33" t="s">
        <v>45</v>
      </c>
      <c r="E473">
        <v>2020</v>
      </c>
      <c r="F473" s="35">
        <v>61.866999999999997</v>
      </c>
    </row>
    <row r="474" spans="1:6">
      <c r="A474" s="31" t="s">
        <v>76</v>
      </c>
      <c r="D474" s="33" t="s">
        <v>45</v>
      </c>
      <c r="E474">
        <v>2020.0833</v>
      </c>
      <c r="F474" s="35" t="s">
        <v>130</v>
      </c>
    </row>
    <row r="475" spans="1:6">
      <c r="A475" s="32" t="s">
        <v>131</v>
      </c>
      <c r="B475">
        <v>60.847000000000001</v>
      </c>
      <c r="D475" s="33" t="s">
        <v>45</v>
      </c>
      <c r="E475">
        <v>2020.1669999999999</v>
      </c>
      <c r="F475" s="35" t="s">
        <v>130</v>
      </c>
    </row>
    <row r="476" spans="1:6">
      <c r="A476" s="32" t="s">
        <v>132</v>
      </c>
      <c r="B476">
        <v>60.887</v>
      </c>
      <c r="D476" s="33" t="s">
        <v>45</v>
      </c>
      <c r="E476">
        <v>2020.25</v>
      </c>
      <c r="F476" s="35" t="s">
        <v>130</v>
      </c>
    </row>
    <row r="477" spans="1:6">
      <c r="A477" s="32" t="s">
        <v>133</v>
      </c>
      <c r="B477">
        <v>60.837000000000003</v>
      </c>
      <c r="D477" s="33" t="s">
        <v>45</v>
      </c>
      <c r="E477">
        <v>2020.3330000000001</v>
      </c>
      <c r="F477" s="35" t="s">
        <v>130</v>
      </c>
    </row>
    <row r="478" spans="1:6">
      <c r="A478" s="32" t="s">
        <v>134</v>
      </c>
      <c r="B478">
        <v>60.826999999999998</v>
      </c>
      <c r="D478" s="33" t="s">
        <v>45</v>
      </c>
      <c r="E478">
        <v>2020.4169999999999</v>
      </c>
      <c r="F478" s="35">
        <v>61.487000000000002</v>
      </c>
    </row>
    <row r="479" spans="1:6">
      <c r="A479" s="32" t="s">
        <v>135</v>
      </c>
      <c r="B479">
        <v>60.826999999999998</v>
      </c>
      <c r="D479" s="33" t="s">
        <v>45</v>
      </c>
      <c r="E479">
        <v>2020.5</v>
      </c>
      <c r="F479" s="35">
        <v>61.307000000000002</v>
      </c>
    </row>
    <row r="480" spans="1:6">
      <c r="A480" s="32" t="s">
        <v>136</v>
      </c>
      <c r="B480">
        <v>60.667000000000002</v>
      </c>
      <c r="D480" s="33" t="s">
        <v>45</v>
      </c>
      <c r="E480">
        <v>2020.5830000000001</v>
      </c>
      <c r="F480" s="35">
        <v>61.127000000000002</v>
      </c>
    </row>
    <row r="481" spans="1:6">
      <c r="A481" s="32" t="s">
        <v>137</v>
      </c>
      <c r="B481">
        <v>60.527000000000001</v>
      </c>
      <c r="D481" s="33" t="s">
        <v>45</v>
      </c>
      <c r="E481">
        <v>2020.6669999999999</v>
      </c>
      <c r="F481" s="35">
        <v>60.936999999999998</v>
      </c>
    </row>
    <row r="482" spans="1:6">
      <c r="A482" s="32" t="s">
        <v>138</v>
      </c>
      <c r="B482">
        <v>60.417000000000002</v>
      </c>
      <c r="D482" s="33" t="s">
        <v>45</v>
      </c>
      <c r="E482">
        <v>2020.75</v>
      </c>
      <c r="F482" s="35">
        <v>60.936999999999998</v>
      </c>
    </row>
    <row r="483" spans="1:6">
      <c r="A483" s="32" t="s">
        <v>139</v>
      </c>
      <c r="B483">
        <v>60.207000000000001</v>
      </c>
      <c r="D483" s="33" t="s">
        <v>45</v>
      </c>
      <c r="E483">
        <v>2020.8330000000001</v>
      </c>
      <c r="F483" s="35" t="s">
        <v>130</v>
      </c>
    </row>
    <row r="484" spans="1:6">
      <c r="A484" s="32" t="s">
        <v>140</v>
      </c>
      <c r="B484">
        <v>60.186999999999998</v>
      </c>
      <c r="D484" s="33" t="s">
        <v>45</v>
      </c>
      <c r="E484">
        <v>2020.9169999999999</v>
      </c>
      <c r="F484" s="35">
        <v>61.186999999999998</v>
      </c>
    </row>
    <row r="485" spans="1:6">
      <c r="A485" s="32" t="s">
        <v>141</v>
      </c>
      <c r="B485">
        <v>60.197000000000003</v>
      </c>
      <c r="D485" s="33" t="s">
        <v>45</v>
      </c>
      <c r="E485">
        <v>2021</v>
      </c>
      <c r="F485" s="35" t="s">
        <v>130</v>
      </c>
    </row>
    <row r="486" spans="1:6">
      <c r="A486" s="32" t="s">
        <v>142</v>
      </c>
      <c r="B486">
        <v>60.186999999999998</v>
      </c>
      <c r="D486" s="33" t="s">
        <v>49</v>
      </c>
      <c r="E486">
        <v>2011</v>
      </c>
      <c r="F486" s="35" t="s">
        <v>130</v>
      </c>
    </row>
    <row r="487" spans="1:6">
      <c r="A487" s="31" t="s">
        <v>77</v>
      </c>
      <c r="D487" s="33" t="s">
        <v>49</v>
      </c>
      <c r="E487">
        <v>2011.0833</v>
      </c>
      <c r="F487" s="35" t="s">
        <v>130</v>
      </c>
    </row>
    <row r="488" spans="1:6">
      <c r="A488" s="32" t="s">
        <v>131</v>
      </c>
      <c r="B488">
        <v>60.207000000000001</v>
      </c>
      <c r="D488" s="33" t="s">
        <v>49</v>
      </c>
      <c r="E488">
        <v>2011.1669999999999</v>
      </c>
      <c r="F488" s="35" t="s">
        <v>130</v>
      </c>
    </row>
    <row r="489" spans="1:6">
      <c r="A489" s="32" t="s">
        <v>132</v>
      </c>
      <c r="B489">
        <v>60.237000000000002</v>
      </c>
      <c r="D489" s="33" t="s">
        <v>49</v>
      </c>
      <c r="E489">
        <v>2011.25</v>
      </c>
      <c r="F489" s="35" t="s">
        <v>130</v>
      </c>
    </row>
    <row r="490" spans="1:6">
      <c r="A490" s="32" t="s">
        <v>133</v>
      </c>
      <c r="B490">
        <v>60.307000000000002</v>
      </c>
      <c r="D490" s="33" t="s">
        <v>49</v>
      </c>
      <c r="E490">
        <v>2011.3330000000001</v>
      </c>
      <c r="F490" s="35">
        <v>61.878999999999998</v>
      </c>
    </row>
    <row r="491" spans="1:6">
      <c r="A491" s="32" t="s">
        <v>134</v>
      </c>
      <c r="B491">
        <v>60.436999999999998</v>
      </c>
      <c r="D491" s="33" t="s">
        <v>49</v>
      </c>
      <c r="E491">
        <v>2011.4169999999999</v>
      </c>
      <c r="F491" s="35">
        <v>61.478999999999999</v>
      </c>
    </row>
    <row r="492" spans="1:6">
      <c r="A492" s="32" t="s">
        <v>135</v>
      </c>
      <c r="B492">
        <v>60.576999999999998</v>
      </c>
      <c r="D492" s="33" t="s">
        <v>49</v>
      </c>
      <c r="E492">
        <v>2011.5</v>
      </c>
      <c r="F492" s="35">
        <v>59.378999999999998</v>
      </c>
    </row>
    <row r="493" spans="1:6">
      <c r="A493" s="32" t="s">
        <v>136</v>
      </c>
      <c r="B493">
        <v>60.487000000000002</v>
      </c>
      <c r="D493" s="33" t="s">
        <v>49</v>
      </c>
      <c r="E493">
        <v>2011.5830000000001</v>
      </c>
      <c r="F493" s="35">
        <v>60.149000000000001</v>
      </c>
    </row>
    <row r="494" spans="1:6">
      <c r="A494" s="32" t="s">
        <v>137</v>
      </c>
      <c r="B494">
        <v>60.337000000000003</v>
      </c>
      <c r="D494" s="33" t="s">
        <v>49</v>
      </c>
      <c r="E494">
        <v>2011.6669999999999</v>
      </c>
      <c r="F494" s="35">
        <v>59.978999999999999</v>
      </c>
    </row>
    <row r="495" spans="1:6">
      <c r="A495" s="32" t="s">
        <v>138</v>
      </c>
      <c r="B495">
        <v>60.267000000000003</v>
      </c>
      <c r="D495" s="33" t="s">
        <v>49</v>
      </c>
      <c r="E495">
        <v>2011.75</v>
      </c>
      <c r="F495" s="35">
        <v>60.179000000000002</v>
      </c>
    </row>
    <row r="496" spans="1:6">
      <c r="A496" s="32" t="s">
        <v>139</v>
      </c>
      <c r="B496">
        <v>60.197000000000003</v>
      </c>
      <c r="D496" s="33" t="s">
        <v>49</v>
      </c>
      <c r="E496">
        <v>2011.8330000000001</v>
      </c>
      <c r="F496" s="35">
        <v>60.228999999999999</v>
      </c>
    </row>
    <row r="497" spans="1:6">
      <c r="A497" s="32" t="s">
        <v>140</v>
      </c>
      <c r="B497" t="s">
        <v>130</v>
      </c>
      <c r="D497" s="33" t="s">
        <v>49</v>
      </c>
      <c r="E497">
        <v>2011.9169999999999</v>
      </c>
      <c r="F497" s="35">
        <v>59.999000000000002</v>
      </c>
    </row>
    <row r="498" spans="1:6">
      <c r="A498" s="32" t="s">
        <v>141</v>
      </c>
      <c r="B498">
        <v>60.247</v>
      </c>
      <c r="D498" s="33" t="s">
        <v>49</v>
      </c>
      <c r="E498">
        <v>2012</v>
      </c>
      <c r="F498" s="35">
        <v>60.079000000000001</v>
      </c>
    </row>
    <row r="499" spans="1:6">
      <c r="A499" s="32" t="s">
        <v>142</v>
      </c>
      <c r="B499">
        <v>60.286999999999999</v>
      </c>
      <c r="D499" s="33" t="s">
        <v>49</v>
      </c>
      <c r="E499">
        <v>2012.0833</v>
      </c>
      <c r="F499" s="35">
        <v>59.679000000000002</v>
      </c>
    </row>
    <row r="500" spans="1:6">
      <c r="A500" s="31" t="s">
        <v>78</v>
      </c>
      <c r="D500" s="33" t="s">
        <v>49</v>
      </c>
      <c r="E500">
        <v>2012.1669999999999</v>
      </c>
      <c r="F500" s="35">
        <v>59.819000000000003</v>
      </c>
    </row>
    <row r="501" spans="1:6">
      <c r="A501" s="32" t="s">
        <v>131</v>
      </c>
      <c r="B501">
        <v>60.326999999999998</v>
      </c>
      <c r="D501" s="33" t="s">
        <v>49</v>
      </c>
      <c r="E501">
        <v>2012.25</v>
      </c>
      <c r="F501" s="35">
        <v>59.679000000000002</v>
      </c>
    </row>
    <row r="502" spans="1:6">
      <c r="A502" s="32" t="s">
        <v>132</v>
      </c>
      <c r="B502">
        <v>60.366999999999997</v>
      </c>
      <c r="D502" s="33" t="s">
        <v>49</v>
      </c>
      <c r="E502">
        <v>2012.3330000000001</v>
      </c>
      <c r="F502" s="35">
        <v>59.679000000000002</v>
      </c>
    </row>
    <row r="503" spans="1:6">
      <c r="A503" s="32" t="s">
        <v>133</v>
      </c>
      <c r="B503">
        <v>60.326999999999998</v>
      </c>
      <c r="D503" s="33" t="s">
        <v>49</v>
      </c>
      <c r="E503">
        <v>2012.4169999999999</v>
      </c>
      <c r="F503" s="35">
        <v>59.628999999999998</v>
      </c>
    </row>
    <row r="504" spans="1:6">
      <c r="A504" s="32" t="s">
        <v>134</v>
      </c>
      <c r="B504" t="s">
        <v>130</v>
      </c>
      <c r="D504" s="33" t="s">
        <v>49</v>
      </c>
      <c r="E504">
        <v>2012.5</v>
      </c>
      <c r="F504" s="35">
        <v>59.579000000000001</v>
      </c>
    </row>
    <row r="505" spans="1:6">
      <c r="A505" s="32" t="s">
        <v>135</v>
      </c>
      <c r="B505" t="s">
        <v>130</v>
      </c>
      <c r="D505" s="33" t="s">
        <v>49</v>
      </c>
      <c r="E505">
        <v>2012.5830000000001</v>
      </c>
      <c r="F505" s="35">
        <v>59.478999999999999</v>
      </c>
    </row>
    <row r="506" spans="1:6">
      <c r="A506" s="32" t="s">
        <v>136</v>
      </c>
      <c r="B506">
        <v>60.377000000000002</v>
      </c>
      <c r="D506" s="33" t="s">
        <v>49</v>
      </c>
      <c r="E506">
        <v>2012.6669999999999</v>
      </c>
      <c r="F506" s="35">
        <v>59.579000000000001</v>
      </c>
    </row>
    <row r="507" spans="1:6">
      <c r="A507" s="32" t="s">
        <v>137</v>
      </c>
      <c r="B507">
        <v>60.116999999999997</v>
      </c>
      <c r="D507" s="33" t="s">
        <v>49</v>
      </c>
      <c r="E507">
        <v>2012.75</v>
      </c>
      <c r="F507" s="35">
        <v>59.679000000000002</v>
      </c>
    </row>
    <row r="508" spans="1:6">
      <c r="A508" s="32" t="s">
        <v>138</v>
      </c>
      <c r="B508">
        <v>60.017000000000003</v>
      </c>
      <c r="D508" s="33" t="s">
        <v>49</v>
      </c>
      <c r="E508">
        <v>2012.8330000000001</v>
      </c>
      <c r="F508" s="35">
        <v>59.378999999999998</v>
      </c>
    </row>
    <row r="509" spans="1:6">
      <c r="A509" s="32" t="s">
        <v>139</v>
      </c>
      <c r="B509">
        <v>59.906999999999996</v>
      </c>
      <c r="D509" s="33" t="s">
        <v>49</v>
      </c>
      <c r="E509">
        <v>2012.9169999999999</v>
      </c>
      <c r="F509" s="35">
        <v>59.429000000000002</v>
      </c>
    </row>
    <row r="510" spans="1:6">
      <c r="A510" s="32" t="s">
        <v>140</v>
      </c>
      <c r="B510" t="s">
        <v>130</v>
      </c>
      <c r="D510" s="33" t="s">
        <v>49</v>
      </c>
      <c r="E510">
        <v>2013</v>
      </c>
      <c r="F510" s="35">
        <v>59.378999999999998</v>
      </c>
    </row>
    <row r="511" spans="1:6">
      <c r="A511" s="32" t="s">
        <v>141</v>
      </c>
      <c r="B511">
        <v>60.127000000000002</v>
      </c>
      <c r="D511" s="33" t="s">
        <v>49</v>
      </c>
      <c r="E511">
        <v>2013.0833</v>
      </c>
      <c r="F511" s="35">
        <v>59.378999999999998</v>
      </c>
    </row>
    <row r="512" spans="1:6">
      <c r="A512" s="32" t="s">
        <v>142</v>
      </c>
      <c r="B512">
        <v>61.156999999999996</v>
      </c>
      <c r="D512" s="33" t="s">
        <v>49</v>
      </c>
      <c r="E512">
        <v>2013.1669999999999</v>
      </c>
      <c r="F512" s="35">
        <v>59.439</v>
      </c>
    </row>
    <row r="513" spans="1:6">
      <c r="A513" s="31" t="s">
        <v>79</v>
      </c>
      <c r="D513" s="33" t="s">
        <v>49</v>
      </c>
      <c r="E513">
        <v>2013.25</v>
      </c>
      <c r="F513" s="35">
        <v>59.978999999999999</v>
      </c>
    </row>
    <row r="514" spans="1:6">
      <c r="A514" s="32" t="s">
        <v>131</v>
      </c>
      <c r="B514">
        <v>61.866999999999997</v>
      </c>
      <c r="D514" s="33" t="s">
        <v>49</v>
      </c>
      <c r="E514">
        <v>2013.3330000000001</v>
      </c>
      <c r="F514" s="35">
        <v>60.228999999999999</v>
      </c>
    </row>
    <row r="515" spans="1:6">
      <c r="A515" s="32" t="s">
        <v>132</v>
      </c>
      <c r="B515" t="s">
        <v>130</v>
      </c>
      <c r="D515" s="33" t="s">
        <v>49</v>
      </c>
      <c r="E515">
        <v>2013.4169999999999</v>
      </c>
      <c r="F515" s="35">
        <v>60.529000000000003</v>
      </c>
    </row>
    <row r="516" spans="1:6">
      <c r="A516" s="32" t="s">
        <v>133</v>
      </c>
      <c r="B516" t="s">
        <v>130</v>
      </c>
      <c r="D516" s="33" t="s">
        <v>49</v>
      </c>
      <c r="E516">
        <v>2013.5</v>
      </c>
      <c r="F516" s="35">
        <v>59.079000000000001</v>
      </c>
    </row>
    <row r="517" spans="1:6">
      <c r="A517" s="32" t="s">
        <v>134</v>
      </c>
      <c r="B517" t="s">
        <v>130</v>
      </c>
      <c r="D517" s="33" t="s">
        <v>49</v>
      </c>
      <c r="E517">
        <v>2013.5830000000001</v>
      </c>
      <c r="F517" s="35">
        <v>57.779000000000003</v>
      </c>
    </row>
    <row r="518" spans="1:6">
      <c r="A518" s="32" t="s">
        <v>135</v>
      </c>
      <c r="B518" t="s">
        <v>130</v>
      </c>
      <c r="D518" s="33" t="s">
        <v>49</v>
      </c>
      <c r="E518">
        <v>2013.6669999999999</v>
      </c>
      <c r="F518" s="35">
        <v>59.429000000000002</v>
      </c>
    </row>
    <row r="519" spans="1:6">
      <c r="A519" s="32" t="s">
        <v>136</v>
      </c>
      <c r="B519">
        <v>61.487000000000002</v>
      </c>
      <c r="D519" s="33" t="s">
        <v>49</v>
      </c>
      <c r="E519">
        <v>2013.75</v>
      </c>
      <c r="F519" s="35">
        <v>59.429000000000002</v>
      </c>
    </row>
    <row r="520" spans="1:6">
      <c r="A520" s="32" t="s">
        <v>137</v>
      </c>
      <c r="B520">
        <v>61.307000000000002</v>
      </c>
      <c r="D520" s="33" t="s">
        <v>49</v>
      </c>
      <c r="E520">
        <v>2013.8330000000001</v>
      </c>
      <c r="F520" s="35">
        <v>60.079000000000001</v>
      </c>
    </row>
    <row r="521" spans="1:6">
      <c r="A521" s="32" t="s">
        <v>138</v>
      </c>
      <c r="B521">
        <v>61.127000000000002</v>
      </c>
      <c r="D521" s="33" t="s">
        <v>49</v>
      </c>
      <c r="E521">
        <v>2013.9169999999999</v>
      </c>
      <c r="F521" s="35">
        <v>60.079000000000001</v>
      </c>
    </row>
    <row r="522" spans="1:6">
      <c r="A522" s="32" t="s">
        <v>139</v>
      </c>
      <c r="B522">
        <v>60.936999999999998</v>
      </c>
      <c r="D522" s="33" t="s">
        <v>49</v>
      </c>
      <c r="E522">
        <v>2014</v>
      </c>
      <c r="F522" s="35">
        <v>60.079000000000001</v>
      </c>
    </row>
    <row r="523" spans="1:6">
      <c r="A523" s="32" t="s">
        <v>140</v>
      </c>
      <c r="B523">
        <v>60.936999999999998</v>
      </c>
      <c r="D523" s="33" t="s">
        <v>49</v>
      </c>
      <c r="E523">
        <v>2014.0833</v>
      </c>
      <c r="F523" s="35">
        <v>60.579000000000001</v>
      </c>
    </row>
    <row r="524" spans="1:6">
      <c r="A524" s="32" t="s">
        <v>141</v>
      </c>
      <c r="B524" t="s">
        <v>130</v>
      </c>
      <c r="D524" s="33" t="s">
        <v>49</v>
      </c>
      <c r="E524">
        <v>2014.1669999999999</v>
      </c>
      <c r="F524" s="35">
        <v>61.279000000000003</v>
      </c>
    </row>
    <row r="525" spans="1:6">
      <c r="A525" s="32" t="s">
        <v>142</v>
      </c>
      <c r="B525">
        <v>61.186999999999998</v>
      </c>
      <c r="D525" s="33" t="s">
        <v>49</v>
      </c>
      <c r="E525">
        <v>2014.25</v>
      </c>
      <c r="F525" s="35">
        <v>61.628999999999998</v>
      </c>
    </row>
    <row r="526" spans="1:6">
      <c r="A526" s="22" t="s">
        <v>49</v>
      </c>
      <c r="D526" s="33" t="s">
        <v>49</v>
      </c>
      <c r="E526">
        <v>2014.3330000000001</v>
      </c>
      <c r="F526" s="35">
        <v>61.128999999999998</v>
      </c>
    </row>
    <row r="527" spans="1:6">
      <c r="A527" s="31" t="s">
        <v>70</v>
      </c>
      <c r="D527" s="33" t="s">
        <v>49</v>
      </c>
      <c r="E527">
        <v>2014.4169999999999</v>
      </c>
      <c r="F527" s="35">
        <v>61.219000000000001</v>
      </c>
    </row>
    <row r="528" spans="1:6">
      <c r="A528" s="32" t="s">
        <v>131</v>
      </c>
      <c r="B528" t="s">
        <v>130</v>
      </c>
      <c r="D528" s="33" t="s">
        <v>49</v>
      </c>
      <c r="E528">
        <v>2014.5</v>
      </c>
      <c r="F528" s="35">
        <v>60.959000000000003</v>
      </c>
    </row>
    <row r="529" spans="1:6">
      <c r="A529" s="32" t="s">
        <v>132</v>
      </c>
      <c r="B529" t="s">
        <v>130</v>
      </c>
      <c r="D529" s="33" t="s">
        <v>49</v>
      </c>
      <c r="E529">
        <v>2014.5830000000001</v>
      </c>
      <c r="F529" s="35">
        <v>60.658999999999999</v>
      </c>
    </row>
    <row r="530" spans="1:6">
      <c r="A530" s="32" t="s">
        <v>133</v>
      </c>
      <c r="B530" t="s">
        <v>130</v>
      </c>
      <c r="D530" s="33" t="s">
        <v>49</v>
      </c>
      <c r="E530">
        <v>2014.6669999999999</v>
      </c>
      <c r="F530" s="35">
        <v>60.478999999999999</v>
      </c>
    </row>
    <row r="531" spans="1:6">
      <c r="A531" s="32" t="s">
        <v>134</v>
      </c>
      <c r="B531" t="s">
        <v>130</v>
      </c>
      <c r="D531" s="33" t="s">
        <v>49</v>
      </c>
      <c r="E531">
        <v>2014.75</v>
      </c>
      <c r="F531" s="35">
        <v>60.179000000000002</v>
      </c>
    </row>
    <row r="532" spans="1:6">
      <c r="A532" s="32" t="s">
        <v>135</v>
      </c>
      <c r="B532">
        <v>61.878999999999998</v>
      </c>
      <c r="D532" s="33" t="s">
        <v>49</v>
      </c>
      <c r="E532">
        <v>2014.8330000000001</v>
      </c>
      <c r="F532" s="35">
        <v>60.279000000000003</v>
      </c>
    </row>
    <row r="533" spans="1:6">
      <c r="A533" s="32" t="s">
        <v>136</v>
      </c>
      <c r="B533">
        <v>61.478999999999999</v>
      </c>
      <c r="D533" s="33" t="s">
        <v>49</v>
      </c>
      <c r="E533">
        <v>2014.9169999999999</v>
      </c>
      <c r="F533" s="35">
        <v>60.529000000000003</v>
      </c>
    </row>
    <row r="534" spans="1:6">
      <c r="A534" s="32" t="s">
        <v>137</v>
      </c>
      <c r="B534">
        <v>59.378999999999998</v>
      </c>
      <c r="D534" s="33" t="s">
        <v>49</v>
      </c>
      <c r="E534">
        <v>2015</v>
      </c>
      <c r="F534" s="35">
        <v>60.829000000000001</v>
      </c>
    </row>
    <row r="535" spans="1:6">
      <c r="A535" s="32" t="s">
        <v>138</v>
      </c>
      <c r="B535">
        <v>60.149000000000001</v>
      </c>
      <c r="D535" s="33" t="s">
        <v>49</v>
      </c>
      <c r="E535">
        <v>2015.0833</v>
      </c>
      <c r="F535" s="35">
        <v>60.959000000000003</v>
      </c>
    </row>
    <row r="536" spans="1:6">
      <c r="A536" s="32" t="s">
        <v>139</v>
      </c>
      <c r="B536">
        <v>59.978999999999999</v>
      </c>
      <c r="D536" s="33" t="s">
        <v>49</v>
      </c>
      <c r="E536">
        <v>2015.1669999999999</v>
      </c>
      <c r="F536" s="35">
        <v>61.429000000000002</v>
      </c>
    </row>
    <row r="537" spans="1:6">
      <c r="A537" s="32" t="s">
        <v>140</v>
      </c>
      <c r="B537">
        <v>60.179000000000002</v>
      </c>
      <c r="D537" s="33" t="s">
        <v>49</v>
      </c>
      <c r="E537">
        <v>2015.25</v>
      </c>
      <c r="F537" s="35">
        <v>61.878999999999998</v>
      </c>
    </row>
    <row r="538" spans="1:6">
      <c r="A538" s="32" t="s">
        <v>141</v>
      </c>
      <c r="B538">
        <v>60.228999999999999</v>
      </c>
      <c r="D538" s="33" t="s">
        <v>49</v>
      </c>
      <c r="E538">
        <v>2015.3330000000001</v>
      </c>
      <c r="F538" s="35">
        <v>59.289000000000001</v>
      </c>
    </row>
    <row r="539" spans="1:6">
      <c r="A539" s="32" t="s">
        <v>142</v>
      </c>
      <c r="B539">
        <v>59.999000000000002</v>
      </c>
      <c r="D539" s="33" t="s">
        <v>49</v>
      </c>
      <c r="E539">
        <v>2015.4169999999999</v>
      </c>
      <c r="F539" s="35">
        <v>60.588999999999999</v>
      </c>
    </row>
    <row r="540" spans="1:6">
      <c r="A540" s="31" t="s">
        <v>71</v>
      </c>
      <c r="D540" s="33" t="s">
        <v>49</v>
      </c>
      <c r="E540">
        <v>2015.5</v>
      </c>
      <c r="F540" s="35">
        <v>60.429000000000002</v>
      </c>
    </row>
    <row r="541" spans="1:6">
      <c r="A541" s="32" t="s">
        <v>131</v>
      </c>
      <c r="B541">
        <v>60.079000000000001</v>
      </c>
      <c r="D541" s="33" t="s">
        <v>49</v>
      </c>
      <c r="E541">
        <v>2015.5830000000001</v>
      </c>
      <c r="F541" s="35">
        <v>60.128999999999998</v>
      </c>
    </row>
    <row r="542" spans="1:6">
      <c r="A542" s="32" t="s">
        <v>132</v>
      </c>
      <c r="B542">
        <v>59.679000000000002</v>
      </c>
      <c r="D542" s="33" t="s">
        <v>49</v>
      </c>
      <c r="E542">
        <v>2015.6669999999999</v>
      </c>
      <c r="F542" s="35">
        <v>59.889000000000003</v>
      </c>
    </row>
    <row r="543" spans="1:6">
      <c r="A543" s="32" t="s">
        <v>133</v>
      </c>
      <c r="B543">
        <v>59.819000000000003</v>
      </c>
      <c r="D543" s="33" t="s">
        <v>49</v>
      </c>
      <c r="E543">
        <v>2015.75</v>
      </c>
      <c r="F543" s="35">
        <v>59.679000000000002</v>
      </c>
    </row>
    <row r="544" spans="1:6">
      <c r="A544" s="32" t="s">
        <v>134</v>
      </c>
      <c r="B544">
        <v>59.679000000000002</v>
      </c>
      <c r="D544" s="33" t="s">
        <v>49</v>
      </c>
      <c r="E544">
        <v>2015.8330000000001</v>
      </c>
      <c r="F544" s="35">
        <v>59.639000000000003</v>
      </c>
    </row>
    <row r="545" spans="1:6">
      <c r="A545" s="32" t="s">
        <v>135</v>
      </c>
      <c r="B545">
        <v>59.679000000000002</v>
      </c>
      <c r="D545" s="33" t="s">
        <v>49</v>
      </c>
      <c r="E545">
        <v>2015.9169999999999</v>
      </c>
      <c r="F545" s="35">
        <v>59.219000000000001</v>
      </c>
    </row>
    <row r="546" spans="1:6">
      <c r="A546" s="32" t="s">
        <v>136</v>
      </c>
      <c r="B546">
        <v>59.628999999999998</v>
      </c>
      <c r="D546" s="33" t="s">
        <v>49</v>
      </c>
      <c r="E546">
        <v>2016</v>
      </c>
      <c r="F546" s="35">
        <v>60.149000000000001</v>
      </c>
    </row>
    <row r="547" spans="1:6">
      <c r="A547" s="32" t="s">
        <v>137</v>
      </c>
      <c r="B547">
        <v>59.579000000000001</v>
      </c>
      <c r="D547" s="33" t="s">
        <v>49</v>
      </c>
      <c r="E547">
        <v>2016.0833</v>
      </c>
      <c r="F547" s="35">
        <v>60.179000000000002</v>
      </c>
    </row>
    <row r="548" spans="1:6">
      <c r="A548" s="32" t="s">
        <v>138</v>
      </c>
      <c r="B548">
        <v>59.478999999999999</v>
      </c>
      <c r="D548" s="33" t="s">
        <v>49</v>
      </c>
      <c r="E548">
        <v>2016.1669999999999</v>
      </c>
      <c r="F548" s="35">
        <v>60.329000000000001</v>
      </c>
    </row>
    <row r="549" spans="1:6">
      <c r="A549" s="32" t="s">
        <v>139</v>
      </c>
      <c r="B549">
        <v>59.579000000000001</v>
      </c>
      <c r="D549" s="33" t="s">
        <v>49</v>
      </c>
      <c r="E549">
        <v>2016.25</v>
      </c>
      <c r="F549" s="35">
        <v>60.149000000000001</v>
      </c>
    </row>
    <row r="550" spans="1:6">
      <c r="A550" s="32" t="s">
        <v>140</v>
      </c>
      <c r="B550">
        <v>59.679000000000002</v>
      </c>
      <c r="D550" s="33" t="s">
        <v>49</v>
      </c>
      <c r="E550">
        <v>2016.3330000000001</v>
      </c>
      <c r="F550" s="35">
        <v>60.128999999999998</v>
      </c>
    </row>
    <row r="551" spans="1:6">
      <c r="A551" s="32" t="s">
        <v>141</v>
      </c>
      <c r="B551">
        <v>59.378999999999998</v>
      </c>
      <c r="D551" s="33" t="s">
        <v>49</v>
      </c>
      <c r="E551">
        <v>2016.4169999999999</v>
      </c>
      <c r="F551" s="35">
        <v>60.198999999999998</v>
      </c>
    </row>
    <row r="552" spans="1:6">
      <c r="A552" s="32" t="s">
        <v>142</v>
      </c>
      <c r="B552">
        <v>59.429000000000002</v>
      </c>
      <c r="D552" s="33" t="s">
        <v>49</v>
      </c>
      <c r="E552">
        <v>2016.5</v>
      </c>
      <c r="F552" s="35">
        <v>59.499000000000002</v>
      </c>
    </row>
    <row r="553" spans="1:6">
      <c r="A553" s="31" t="s">
        <v>72</v>
      </c>
      <c r="D553" s="33" t="s">
        <v>49</v>
      </c>
      <c r="E553">
        <v>2016.5830000000001</v>
      </c>
      <c r="F553" s="35">
        <v>59.728999999999999</v>
      </c>
    </row>
    <row r="554" spans="1:6">
      <c r="A554" s="32" t="s">
        <v>131</v>
      </c>
      <c r="B554">
        <v>59.378999999999998</v>
      </c>
      <c r="D554" s="33" t="s">
        <v>49</v>
      </c>
      <c r="E554">
        <v>2016.6669999999999</v>
      </c>
      <c r="F554" s="35">
        <v>59.639000000000003</v>
      </c>
    </row>
    <row r="555" spans="1:6">
      <c r="A555" s="32" t="s">
        <v>132</v>
      </c>
      <c r="B555">
        <v>59.378999999999998</v>
      </c>
      <c r="D555" s="33" t="s">
        <v>49</v>
      </c>
      <c r="E555">
        <v>2016.75</v>
      </c>
      <c r="F555" s="35">
        <v>59.679000000000002</v>
      </c>
    </row>
    <row r="556" spans="1:6">
      <c r="A556" s="32" t="s">
        <v>133</v>
      </c>
      <c r="B556">
        <v>59.439</v>
      </c>
      <c r="D556" s="33" t="s">
        <v>49</v>
      </c>
      <c r="E556">
        <v>2016.8330000000001</v>
      </c>
      <c r="F556" s="35">
        <v>59.789000000000001</v>
      </c>
    </row>
    <row r="557" spans="1:6">
      <c r="A557" s="32" t="s">
        <v>134</v>
      </c>
      <c r="B557">
        <v>59.978999999999999</v>
      </c>
      <c r="D557" s="33" t="s">
        <v>49</v>
      </c>
      <c r="E557">
        <v>2016.9169999999999</v>
      </c>
      <c r="F557" s="35">
        <v>59.469000000000001</v>
      </c>
    </row>
    <row r="558" spans="1:6">
      <c r="A558" s="32" t="s">
        <v>135</v>
      </c>
      <c r="B558">
        <v>60.228999999999999</v>
      </c>
      <c r="D558" s="33" t="s">
        <v>49</v>
      </c>
      <c r="E558">
        <v>2017</v>
      </c>
      <c r="F558" s="35">
        <v>59.749000000000002</v>
      </c>
    </row>
    <row r="559" spans="1:6">
      <c r="A559" s="32" t="s">
        <v>136</v>
      </c>
      <c r="B559">
        <v>60.529000000000003</v>
      </c>
      <c r="D559" s="33" t="s">
        <v>49</v>
      </c>
      <c r="E559">
        <v>2017.0833</v>
      </c>
      <c r="F559" s="35">
        <v>59.738999999999997</v>
      </c>
    </row>
    <row r="560" spans="1:6">
      <c r="A560" s="32" t="s">
        <v>137</v>
      </c>
      <c r="B560">
        <v>59.079000000000001</v>
      </c>
      <c r="D560" s="33" t="s">
        <v>49</v>
      </c>
      <c r="E560">
        <v>2017.1669999999999</v>
      </c>
      <c r="F560" s="35">
        <v>59.719000000000001</v>
      </c>
    </row>
    <row r="561" spans="1:6">
      <c r="A561" s="32" t="s">
        <v>138</v>
      </c>
      <c r="B561">
        <v>57.779000000000003</v>
      </c>
      <c r="D561" s="33" t="s">
        <v>49</v>
      </c>
      <c r="E561">
        <v>2017.25</v>
      </c>
      <c r="F561" s="35">
        <v>59.679000000000002</v>
      </c>
    </row>
    <row r="562" spans="1:6">
      <c r="A562" s="32" t="s">
        <v>139</v>
      </c>
      <c r="B562">
        <v>59.429000000000002</v>
      </c>
      <c r="D562" s="33" t="s">
        <v>49</v>
      </c>
      <c r="E562">
        <v>2017.3330000000001</v>
      </c>
      <c r="F562" s="35">
        <v>59.579000000000001</v>
      </c>
    </row>
    <row r="563" spans="1:6">
      <c r="A563" s="32" t="s">
        <v>140</v>
      </c>
      <c r="B563">
        <v>59.429000000000002</v>
      </c>
      <c r="D563" s="33" t="s">
        <v>49</v>
      </c>
      <c r="E563">
        <v>2017.4169999999999</v>
      </c>
      <c r="F563" s="35">
        <v>59.289000000000001</v>
      </c>
    </row>
    <row r="564" spans="1:6">
      <c r="A564" s="32" t="s">
        <v>141</v>
      </c>
      <c r="B564">
        <v>60.079000000000001</v>
      </c>
      <c r="D564" s="33" t="s">
        <v>49</v>
      </c>
      <c r="E564">
        <v>2017.5</v>
      </c>
      <c r="F564" s="35">
        <v>59.058999999999997</v>
      </c>
    </row>
    <row r="565" spans="1:6">
      <c r="A565" s="32" t="s">
        <v>142</v>
      </c>
      <c r="B565">
        <v>60.079000000000001</v>
      </c>
      <c r="D565" s="33" t="s">
        <v>49</v>
      </c>
      <c r="E565">
        <v>2017.5830000000001</v>
      </c>
      <c r="F565" s="35">
        <v>58.838999999999999</v>
      </c>
    </row>
    <row r="566" spans="1:6">
      <c r="A566" s="31" t="s">
        <v>73</v>
      </c>
      <c r="D566" s="33" t="s">
        <v>49</v>
      </c>
      <c r="E566">
        <v>2017.6669999999999</v>
      </c>
      <c r="F566" s="35">
        <v>59.158999999999999</v>
      </c>
    </row>
    <row r="567" spans="1:6">
      <c r="A567" s="32" t="s">
        <v>131</v>
      </c>
      <c r="B567">
        <v>60.079000000000001</v>
      </c>
      <c r="D567" s="33" t="s">
        <v>49</v>
      </c>
      <c r="E567">
        <v>2017.75</v>
      </c>
      <c r="F567" s="35">
        <v>59.209000000000003</v>
      </c>
    </row>
    <row r="568" spans="1:6">
      <c r="A568" s="32" t="s">
        <v>132</v>
      </c>
      <c r="B568">
        <v>60.579000000000001</v>
      </c>
      <c r="D568" s="33" t="s">
        <v>49</v>
      </c>
      <c r="E568">
        <v>2017.8330000000001</v>
      </c>
      <c r="F568" s="35">
        <v>59.209000000000003</v>
      </c>
    </row>
    <row r="569" spans="1:6">
      <c r="A569" s="32" t="s">
        <v>133</v>
      </c>
      <c r="B569">
        <v>61.279000000000003</v>
      </c>
      <c r="D569" s="33" t="s">
        <v>49</v>
      </c>
      <c r="E569">
        <v>2017.9169999999999</v>
      </c>
      <c r="F569" s="35">
        <v>59.039000000000001</v>
      </c>
    </row>
    <row r="570" spans="1:6">
      <c r="A570" s="32" t="s">
        <v>134</v>
      </c>
      <c r="B570">
        <v>61.628999999999998</v>
      </c>
      <c r="D570" s="33" t="s">
        <v>49</v>
      </c>
      <c r="E570">
        <v>2018</v>
      </c>
      <c r="F570" s="35">
        <v>59.009</v>
      </c>
    </row>
    <row r="571" spans="1:6">
      <c r="A571" s="32" t="s">
        <v>135</v>
      </c>
      <c r="B571">
        <v>61.128999999999998</v>
      </c>
      <c r="D571" s="33" t="s">
        <v>49</v>
      </c>
      <c r="E571">
        <v>2018.0833</v>
      </c>
      <c r="F571" s="35">
        <v>59.109000000000002</v>
      </c>
    </row>
    <row r="572" spans="1:6">
      <c r="A572" s="32" t="s">
        <v>136</v>
      </c>
      <c r="B572">
        <v>61.219000000000001</v>
      </c>
      <c r="D572" s="33" t="s">
        <v>49</v>
      </c>
      <c r="E572">
        <v>2018.1669999999999</v>
      </c>
      <c r="F572" s="35">
        <v>59.098999999999997</v>
      </c>
    </row>
    <row r="573" spans="1:6">
      <c r="A573" s="32" t="s">
        <v>137</v>
      </c>
      <c r="B573">
        <v>60.959000000000003</v>
      </c>
      <c r="D573" s="33" t="s">
        <v>49</v>
      </c>
      <c r="E573">
        <v>2018.25</v>
      </c>
      <c r="F573" s="35">
        <v>59.128999999999998</v>
      </c>
    </row>
    <row r="574" spans="1:6">
      <c r="A574" s="32" t="s">
        <v>138</v>
      </c>
      <c r="B574">
        <v>60.658999999999999</v>
      </c>
      <c r="D574" s="33" t="s">
        <v>49</v>
      </c>
      <c r="E574">
        <v>2018.3330000000001</v>
      </c>
      <c r="F574" s="35">
        <v>59.139000000000003</v>
      </c>
    </row>
    <row r="575" spans="1:6">
      <c r="A575" s="32" t="s">
        <v>139</v>
      </c>
      <c r="B575">
        <v>60.478999999999999</v>
      </c>
      <c r="D575" s="33" t="s">
        <v>49</v>
      </c>
      <c r="E575">
        <v>2018.4169999999999</v>
      </c>
      <c r="F575" s="35" t="s">
        <v>130</v>
      </c>
    </row>
    <row r="576" spans="1:6">
      <c r="A576" s="32" t="s">
        <v>140</v>
      </c>
      <c r="B576">
        <v>60.179000000000002</v>
      </c>
      <c r="D576" s="33" t="s">
        <v>49</v>
      </c>
      <c r="E576">
        <v>2018.5</v>
      </c>
      <c r="F576" s="35">
        <v>58.518999999999998</v>
      </c>
    </row>
    <row r="577" spans="1:6">
      <c r="A577" s="32" t="s">
        <v>141</v>
      </c>
      <c r="B577">
        <v>60.279000000000003</v>
      </c>
      <c r="D577" s="33" t="s">
        <v>49</v>
      </c>
      <c r="E577">
        <v>2018.5830000000001</v>
      </c>
      <c r="F577" s="35">
        <v>59.088999999999999</v>
      </c>
    </row>
    <row r="578" spans="1:6">
      <c r="A578" s="32" t="s">
        <v>142</v>
      </c>
      <c r="B578">
        <v>60.529000000000003</v>
      </c>
      <c r="D578" s="33" t="s">
        <v>49</v>
      </c>
      <c r="E578">
        <v>2018.6669999999999</v>
      </c>
      <c r="F578" s="35">
        <v>59.139000000000003</v>
      </c>
    </row>
    <row r="579" spans="1:6">
      <c r="A579" s="31" t="s">
        <v>74</v>
      </c>
      <c r="D579" s="33" t="s">
        <v>49</v>
      </c>
      <c r="E579">
        <v>2018.75</v>
      </c>
      <c r="F579" s="35">
        <v>59.139000000000003</v>
      </c>
    </row>
    <row r="580" spans="1:6">
      <c r="A580" s="32" t="s">
        <v>131</v>
      </c>
      <c r="B580">
        <v>60.829000000000001</v>
      </c>
      <c r="D580" s="33" t="s">
        <v>49</v>
      </c>
      <c r="E580">
        <v>2018.8330000000001</v>
      </c>
      <c r="F580" s="35" t="s">
        <v>130</v>
      </c>
    </row>
    <row r="581" spans="1:6">
      <c r="A581" s="32" t="s">
        <v>132</v>
      </c>
      <c r="B581">
        <v>60.959000000000003</v>
      </c>
      <c r="D581" s="33" t="s">
        <v>49</v>
      </c>
      <c r="E581">
        <v>2018.9169999999999</v>
      </c>
      <c r="F581" s="35">
        <v>59.058999999999997</v>
      </c>
    </row>
    <row r="582" spans="1:6">
      <c r="A582" s="32" t="s">
        <v>133</v>
      </c>
      <c r="B582">
        <v>61.429000000000002</v>
      </c>
      <c r="D582" s="33" t="s">
        <v>49</v>
      </c>
      <c r="E582">
        <v>2019</v>
      </c>
      <c r="F582" s="35">
        <v>58.298999999999999</v>
      </c>
    </row>
    <row r="583" spans="1:6">
      <c r="A583" s="32" t="s">
        <v>134</v>
      </c>
      <c r="B583">
        <v>61.878999999999998</v>
      </c>
      <c r="D583" s="33" t="s">
        <v>49</v>
      </c>
      <c r="E583">
        <v>2019.0833</v>
      </c>
      <c r="F583" s="35">
        <v>58.639000000000003</v>
      </c>
    </row>
    <row r="584" spans="1:6">
      <c r="A584" s="32" t="s">
        <v>135</v>
      </c>
      <c r="B584">
        <v>59.289000000000001</v>
      </c>
      <c r="D584" s="33" t="s">
        <v>49</v>
      </c>
      <c r="E584">
        <v>2019.1669999999999</v>
      </c>
      <c r="F584" s="35">
        <v>58.478999999999999</v>
      </c>
    </row>
    <row r="585" spans="1:6">
      <c r="A585" s="32" t="s">
        <v>136</v>
      </c>
      <c r="B585">
        <v>60.588999999999999</v>
      </c>
      <c r="D585" s="33" t="s">
        <v>49</v>
      </c>
      <c r="E585">
        <v>2019.25</v>
      </c>
      <c r="F585" s="35">
        <v>58.889000000000003</v>
      </c>
    </row>
    <row r="586" spans="1:6">
      <c r="A586" s="32" t="s">
        <v>137</v>
      </c>
      <c r="B586">
        <v>60.429000000000002</v>
      </c>
      <c r="D586" s="33" t="s">
        <v>49</v>
      </c>
      <c r="E586">
        <v>2019.3330000000001</v>
      </c>
      <c r="F586" s="35">
        <v>58.478999999999999</v>
      </c>
    </row>
    <row r="587" spans="1:6">
      <c r="A587" s="32" t="s">
        <v>138</v>
      </c>
      <c r="B587">
        <v>60.128999999999998</v>
      </c>
      <c r="D587" s="33" t="s">
        <v>49</v>
      </c>
      <c r="E587">
        <v>2019.4169999999999</v>
      </c>
      <c r="F587" s="35" t="s">
        <v>130</v>
      </c>
    </row>
    <row r="588" spans="1:6">
      <c r="A588" s="32" t="s">
        <v>139</v>
      </c>
      <c r="B588">
        <v>59.889000000000003</v>
      </c>
      <c r="D588" s="33" t="s">
        <v>49</v>
      </c>
      <c r="E588">
        <v>2019.5</v>
      </c>
      <c r="F588" s="35" t="s">
        <v>130</v>
      </c>
    </row>
    <row r="589" spans="1:6">
      <c r="A589" s="32" t="s">
        <v>140</v>
      </c>
      <c r="B589">
        <v>59.679000000000002</v>
      </c>
      <c r="D589" s="33" t="s">
        <v>49</v>
      </c>
      <c r="E589">
        <v>2019.5830000000001</v>
      </c>
      <c r="F589" s="35" t="s">
        <v>130</v>
      </c>
    </row>
    <row r="590" spans="1:6">
      <c r="A590" s="32" t="s">
        <v>141</v>
      </c>
      <c r="B590">
        <v>59.639000000000003</v>
      </c>
      <c r="D590" s="33" t="s">
        <v>49</v>
      </c>
      <c r="E590">
        <v>2019.6669999999999</v>
      </c>
      <c r="F590" s="35" t="s">
        <v>130</v>
      </c>
    </row>
    <row r="591" spans="1:6">
      <c r="A591" s="32" t="s">
        <v>142</v>
      </c>
      <c r="B591">
        <v>59.219000000000001</v>
      </c>
      <c r="D591" s="33" t="s">
        <v>49</v>
      </c>
      <c r="E591">
        <v>2019.75</v>
      </c>
      <c r="F591" s="35">
        <v>57.579000000000001</v>
      </c>
    </row>
    <row r="592" spans="1:6">
      <c r="A592" s="31" t="s">
        <v>75</v>
      </c>
      <c r="D592" s="33" t="s">
        <v>49</v>
      </c>
      <c r="E592">
        <v>2019.8330000000001</v>
      </c>
      <c r="F592" s="35" t="s">
        <v>130</v>
      </c>
    </row>
    <row r="593" spans="1:6">
      <c r="A593" s="32" t="s">
        <v>131</v>
      </c>
      <c r="B593">
        <v>60.149000000000001</v>
      </c>
      <c r="D593" s="33" t="s">
        <v>49</v>
      </c>
      <c r="E593">
        <v>2019.9169999999999</v>
      </c>
      <c r="F593" s="35" t="s">
        <v>130</v>
      </c>
    </row>
    <row r="594" spans="1:6">
      <c r="A594" s="32" t="s">
        <v>132</v>
      </c>
      <c r="B594">
        <v>60.179000000000002</v>
      </c>
      <c r="D594" s="33" t="s">
        <v>49</v>
      </c>
      <c r="E594">
        <v>2020</v>
      </c>
      <c r="F594" s="35" t="s">
        <v>130</v>
      </c>
    </row>
    <row r="595" spans="1:6">
      <c r="A595" s="32" t="s">
        <v>133</v>
      </c>
      <c r="B595">
        <v>60.329000000000001</v>
      </c>
      <c r="D595" s="33" t="s">
        <v>49</v>
      </c>
      <c r="E595">
        <v>2020.0833</v>
      </c>
      <c r="F595" s="35" t="s">
        <v>130</v>
      </c>
    </row>
    <row r="596" spans="1:6">
      <c r="A596" s="32" t="s">
        <v>134</v>
      </c>
      <c r="B596">
        <v>60.149000000000001</v>
      </c>
      <c r="D596" s="33" t="s">
        <v>49</v>
      </c>
      <c r="E596">
        <v>2020.1669999999999</v>
      </c>
      <c r="F596" s="35" t="s">
        <v>130</v>
      </c>
    </row>
    <row r="597" spans="1:6">
      <c r="A597" s="32" t="s">
        <v>135</v>
      </c>
      <c r="B597">
        <v>60.128999999999998</v>
      </c>
      <c r="D597" s="33" t="s">
        <v>49</v>
      </c>
      <c r="E597">
        <v>2020.25</v>
      </c>
      <c r="F597" s="35" t="s">
        <v>130</v>
      </c>
    </row>
    <row r="598" spans="1:6">
      <c r="A598" s="32" t="s">
        <v>136</v>
      </c>
      <c r="B598">
        <v>60.198999999999998</v>
      </c>
      <c r="D598" s="33" t="s">
        <v>49</v>
      </c>
      <c r="E598">
        <v>2020.3330000000001</v>
      </c>
      <c r="F598" s="35" t="s">
        <v>130</v>
      </c>
    </row>
    <row r="599" spans="1:6">
      <c r="A599" s="32" t="s">
        <v>137</v>
      </c>
      <c r="B599">
        <v>59.499000000000002</v>
      </c>
      <c r="D599" s="33" t="s">
        <v>49</v>
      </c>
      <c r="E599">
        <v>2020.4169999999999</v>
      </c>
      <c r="F599" s="35" t="s">
        <v>130</v>
      </c>
    </row>
    <row r="600" spans="1:6">
      <c r="A600" s="32" t="s">
        <v>138</v>
      </c>
      <c r="B600">
        <v>59.728999999999999</v>
      </c>
      <c r="D600" s="33" t="s">
        <v>49</v>
      </c>
      <c r="E600">
        <v>2020.5</v>
      </c>
      <c r="F600" s="35" t="s">
        <v>130</v>
      </c>
    </row>
    <row r="601" spans="1:6">
      <c r="A601" s="32" t="s">
        <v>139</v>
      </c>
      <c r="B601">
        <v>59.639000000000003</v>
      </c>
      <c r="D601" s="33" t="s">
        <v>49</v>
      </c>
      <c r="E601">
        <v>2020.5830000000001</v>
      </c>
      <c r="F601" s="35" t="s">
        <v>130</v>
      </c>
    </row>
    <row r="602" spans="1:6">
      <c r="A602" s="32" t="s">
        <v>140</v>
      </c>
      <c r="B602">
        <v>59.679000000000002</v>
      </c>
      <c r="D602" s="33" t="s">
        <v>49</v>
      </c>
      <c r="E602">
        <v>2020.6669999999999</v>
      </c>
      <c r="F602" s="35" t="s">
        <v>130</v>
      </c>
    </row>
    <row r="603" spans="1:6">
      <c r="A603" s="32" t="s">
        <v>141</v>
      </c>
      <c r="B603">
        <v>59.789000000000001</v>
      </c>
      <c r="D603" s="33" t="s">
        <v>49</v>
      </c>
      <c r="E603">
        <v>2020.75</v>
      </c>
      <c r="F603" s="35" t="s">
        <v>130</v>
      </c>
    </row>
    <row r="604" spans="1:6">
      <c r="A604" s="32" t="s">
        <v>142</v>
      </c>
      <c r="B604">
        <v>59.469000000000001</v>
      </c>
      <c r="D604" s="33" t="s">
        <v>49</v>
      </c>
      <c r="E604">
        <v>2020.8330000000001</v>
      </c>
      <c r="F604" s="35" t="s">
        <v>130</v>
      </c>
    </row>
    <row r="605" spans="1:6">
      <c r="A605" s="31" t="s">
        <v>76</v>
      </c>
      <c r="D605" s="33" t="s">
        <v>49</v>
      </c>
      <c r="E605">
        <v>2020.9169999999999</v>
      </c>
      <c r="F605" s="35" t="s">
        <v>130</v>
      </c>
    </row>
    <row r="606" spans="1:6">
      <c r="A606" s="32" t="s">
        <v>131</v>
      </c>
      <c r="B606">
        <v>59.749000000000002</v>
      </c>
      <c r="D606" s="33" t="s">
        <v>49</v>
      </c>
      <c r="E606">
        <v>2021</v>
      </c>
      <c r="F606" s="35" t="s">
        <v>130</v>
      </c>
    </row>
    <row r="607" spans="1:6">
      <c r="A607" s="32" t="s">
        <v>132</v>
      </c>
      <c r="B607">
        <v>59.738999999999997</v>
      </c>
      <c r="D607" s="33" t="s">
        <v>52</v>
      </c>
      <c r="E607">
        <v>2011</v>
      </c>
      <c r="F607" s="35" t="s">
        <v>130</v>
      </c>
    </row>
    <row r="608" spans="1:6">
      <c r="A608" s="32" t="s">
        <v>133</v>
      </c>
      <c r="B608">
        <v>59.719000000000001</v>
      </c>
      <c r="D608" s="33" t="s">
        <v>52</v>
      </c>
      <c r="E608">
        <v>2011.0833</v>
      </c>
      <c r="F608" s="35" t="s">
        <v>130</v>
      </c>
    </row>
    <row r="609" spans="1:6">
      <c r="A609" s="32" t="s">
        <v>134</v>
      </c>
      <c r="B609">
        <v>59.679000000000002</v>
      </c>
      <c r="D609" s="33" t="s">
        <v>52</v>
      </c>
      <c r="E609">
        <v>2011.1669999999999</v>
      </c>
      <c r="F609" s="35" t="s">
        <v>130</v>
      </c>
    </row>
    <row r="610" spans="1:6">
      <c r="A610" s="32" t="s">
        <v>135</v>
      </c>
      <c r="B610">
        <v>59.579000000000001</v>
      </c>
      <c r="D610" s="33" t="s">
        <v>52</v>
      </c>
      <c r="E610">
        <v>2011.25</v>
      </c>
      <c r="F610" s="35" t="s">
        <v>130</v>
      </c>
    </row>
    <row r="611" spans="1:6">
      <c r="A611" s="32" t="s">
        <v>136</v>
      </c>
      <c r="B611">
        <v>59.289000000000001</v>
      </c>
      <c r="D611" s="33" t="s">
        <v>52</v>
      </c>
      <c r="E611">
        <v>2011.3330000000001</v>
      </c>
      <c r="F611" s="35" t="s">
        <v>130</v>
      </c>
    </row>
    <row r="612" spans="1:6">
      <c r="A612" s="32" t="s">
        <v>137</v>
      </c>
      <c r="B612">
        <v>59.058999999999997</v>
      </c>
      <c r="D612" s="33" t="s">
        <v>52</v>
      </c>
      <c r="E612">
        <v>2011.4169999999999</v>
      </c>
      <c r="F612" s="35" t="s">
        <v>130</v>
      </c>
    </row>
    <row r="613" spans="1:6">
      <c r="A613" s="32" t="s">
        <v>138</v>
      </c>
      <c r="B613">
        <v>58.838999999999999</v>
      </c>
      <c r="D613" s="33" t="s">
        <v>52</v>
      </c>
      <c r="E613">
        <v>2011.5</v>
      </c>
      <c r="F613" s="35" t="s">
        <v>130</v>
      </c>
    </row>
    <row r="614" spans="1:6">
      <c r="A614" s="32" t="s">
        <v>139</v>
      </c>
      <c r="B614">
        <v>59.158999999999999</v>
      </c>
      <c r="D614" s="33" t="s">
        <v>52</v>
      </c>
      <c r="E614">
        <v>2011.5830000000001</v>
      </c>
      <c r="F614" s="35" t="s">
        <v>130</v>
      </c>
    </row>
    <row r="615" spans="1:6">
      <c r="A615" s="32" t="s">
        <v>140</v>
      </c>
      <c r="B615">
        <v>59.209000000000003</v>
      </c>
      <c r="D615" s="33" t="s">
        <v>52</v>
      </c>
      <c r="E615">
        <v>2011.6669999999999</v>
      </c>
      <c r="F615" s="35" t="s">
        <v>130</v>
      </c>
    </row>
    <row r="616" spans="1:6">
      <c r="A616" s="32" t="s">
        <v>141</v>
      </c>
      <c r="B616">
        <v>59.209000000000003</v>
      </c>
      <c r="D616" s="33" t="s">
        <v>52</v>
      </c>
      <c r="E616">
        <v>2011.75</v>
      </c>
      <c r="F616" s="35" t="s">
        <v>130</v>
      </c>
    </row>
    <row r="617" spans="1:6">
      <c r="A617" s="32" t="s">
        <v>142</v>
      </c>
      <c r="B617">
        <v>59.039000000000001</v>
      </c>
      <c r="D617" s="33" t="s">
        <v>52</v>
      </c>
      <c r="E617">
        <v>2011.8330000000001</v>
      </c>
      <c r="F617" s="35" t="s">
        <v>130</v>
      </c>
    </row>
    <row r="618" spans="1:6">
      <c r="A618" s="31" t="s">
        <v>77</v>
      </c>
      <c r="D618" s="33" t="s">
        <v>52</v>
      </c>
      <c r="E618">
        <v>2011.9169999999999</v>
      </c>
      <c r="F618" s="35" t="s">
        <v>130</v>
      </c>
    </row>
    <row r="619" spans="1:6">
      <c r="A619" s="32" t="s">
        <v>131</v>
      </c>
      <c r="B619">
        <v>59.009</v>
      </c>
      <c r="D619" s="33" t="s">
        <v>52</v>
      </c>
      <c r="E619">
        <v>2012</v>
      </c>
      <c r="F619" s="35" t="s">
        <v>130</v>
      </c>
    </row>
    <row r="620" spans="1:6">
      <c r="A620" s="32" t="s">
        <v>132</v>
      </c>
      <c r="B620">
        <v>59.109000000000002</v>
      </c>
      <c r="D620" s="33" t="s">
        <v>52</v>
      </c>
      <c r="E620">
        <v>2012.0833</v>
      </c>
      <c r="F620" s="35" t="s">
        <v>130</v>
      </c>
    </row>
    <row r="621" spans="1:6">
      <c r="A621" s="32" t="s">
        <v>133</v>
      </c>
      <c r="B621">
        <v>59.098999999999997</v>
      </c>
      <c r="D621" s="33" t="s">
        <v>52</v>
      </c>
      <c r="E621">
        <v>2012.1669999999999</v>
      </c>
      <c r="F621" s="35" t="s">
        <v>130</v>
      </c>
    </row>
    <row r="622" spans="1:6">
      <c r="A622" s="32" t="s">
        <v>134</v>
      </c>
      <c r="B622">
        <v>59.128999999999998</v>
      </c>
      <c r="D622" s="33" t="s">
        <v>52</v>
      </c>
      <c r="E622">
        <v>2012.25</v>
      </c>
      <c r="F622" s="35" t="s">
        <v>130</v>
      </c>
    </row>
    <row r="623" spans="1:6">
      <c r="A623" s="32" t="s">
        <v>135</v>
      </c>
      <c r="B623">
        <v>59.139000000000003</v>
      </c>
      <c r="D623" s="33" t="s">
        <v>52</v>
      </c>
      <c r="E623">
        <v>2012.3330000000001</v>
      </c>
      <c r="F623" s="35" t="s">
        <v>130</v>
      </c>
    </row>
    <row r="624" spans="1:6">
      <c r="A624" s="32" t="s">
        <v>136</v>
      </c>
      <c r="B624" t="s">
        <v>130</v>
      </c>
      <c r="D624" s="33" t="s">
        <v>52</v>
      </c>
      <c r="E624">
        <v>2012.4169999999999</v>
      </c>
      <c r="F624" s="35" t="s">
        <v>130</v>
      </c>
    </row>
    <row r="625" spans="1:6">
      <c r="A625" s="32" t="s">
        <v>137</v>
      </c>
      <c r="B625">
        <v>58.518999999999998</v>
      </c>
      <c r="D625" s="33" t="s">
        <v>52</v>
      </c>
      <c r="E625">
        <v>2012.5</v>
      </c>
      <c r="F625" s="35" t="s">
        <v>130</v>
      </c>
    </row>
    <row r="626" spans="1:6">
      <c r="A626" s="32" t="s">
        <v>138</v>
      </c>
      <c r="B626">
        <v>59.088999999999999</v>
      </c>
      <c r="D626" s="33" t="s">
        <v>52</v>
      </c>
      <c r="E626">
        <v>2012.5830000000001</v>
      </c>
      <c r="F626" s="35" t="s">
        <v>130</v>
      </c>
    </row>
    <row r="627" spans="1:6">
      <c r="A627" s="32" t="s">
        <v>139</v>
      </c>
      <c r="B627">
        <v>59.139000000000003</v>
      </c>
      <c r="D627" s="33" t="s">
        <v>52</v>
      </c>
      <c r="E627">
        <v>2012.6669999999999</v>
      </c>
      <c r="F627" s="35" t="s">
        <v>130</v>
      </c>
    </row>
    <row r="628" spans="1:6">
      <c r="A628" s="32" t="s">
        <v>140</v>
      </c>
      <c r="B628">
        <v>59.139000000000003</v>
      </c>
      <c r="D628" s="33" t="s">
        <v>52</v>
      </c>
      <c r="E628">
        <v>2012.75</v>
      </c>
      <c r="F628" s="35" t="s">
        <v>130</v>
      </c>
    </row>
    <row r="629" spans="1:6">
      <c r="A629" s="32" t="s">
        <v>141</v>
      </c>
      <c r="B629" t="s">
        <v>130</v>
      </c>
      <c r="D629" s="33" t="s">
        <v>52</v>
      </c>
      <c r="E629">
        <v>2012.8330000000001</v>
      </c>
      <c r="F629" s="35" t="s">
        <v>130</v>
      </c>
    </row>
    <row r="630" spans="1:6">
      <c r="A630" s="32" t="s">
        <v>142</v>
      </c>
      <c r="B630">
        <v>59.058999999999997</v>
      </c>
      <c r="D630" s="33" t="s">
        <v>52</v>
      </c>
      <c r="E630">
        <v>2012.9169999999999</v>
      </c>
      <c r="F630" s="35" t="s">
        <v>130</v>
      </c>
    </row>
    <row r="631" spans="1:6">
      <c r="A631" s="31" t="s">
        <v>78</v>
      </c>
      <c r="D631" s="33" t="s">
        <v>52</v>
      </c>
      <c r="E631">
        <v>2013</v>
      </c>
      <c r="F631" s="35" t="s">
        <v>130</v>
      </c>
    </row>
    <row r="632" spans="1:6">
      <c r="A632" s="32" t="s">
        <v>131</v>
      </c>
      <c r="B632">
        <v>58.298999999999999</v>
      </c>
      <c r="D632" s="33" t="s">
        <v>52</v>
      </c>
      <c r="E632">
        <v>2013.0833</v>
      </c>
      <c r="F632" s="35" t="s">
        <v>130</v>
      </c>
    </row>
    <row r="633" spans="1:6">
      <c r="A633" s="32" t="s">
        <v>132</v>
      </c>
      <c r="B633">
        <v>58.639000000000003</v>
      </c>
      <c r="D633" s="33" t="s">
        <v>52</v>
      </c>
      <c r="E633">
        <v>2013.1669999999999</v>
      </c>
      <c r="F633" s="35" t="s">
        <v>130</v>
      </c>
    </row>
    <row r="634" spans="1:6">
      <c r="A634" s="32" t="s">
        <v>133</v>
      </c>
      <c r="B634">
        <v>58.478999999999999</v>
      </c>
      <c r="D634" s="33" t="s">
        <v>52</v>
      </c>
      <c r="E634">
        <v>2013.25</v>
      </c>
      <c r="F634" s="35" t="s">
        <v>130</v>
      </c>
    </row>
    <row r="635" spans="1:6">
      <c r="A635" s="32" t="s">
        <v>134</v>
      </c>
      <c r="B635">
        <v>58.889000000000003</v>
      </c>
      <c r="D635" s="33" t="s">
        <v>52</v>
      </c>
      <c r="E635">
        <v>2013.3330000000001</v>
      </c>
      <c r="F635" s="35" t="s">
        <v>130</v>
      </c>
    </row>
    <row r="636" spans="1:6">
      <c r="A636" s="32" t="s">
        <v>135</v>
      </c>
      <c r="B636">
        <v>58.478999999999999</v>
      </c>
      <c r="D636" s="33" t="s">
        <v>52</v>
      </c>
      <c r="E636">
        <v>2013.4169999999999</v>
      </c>
      <c r="F636" s="35" t="s">
        <v>130</v>
      </c>
    </row>
    <row r="637" spans="1:6">
      <c r="A637" s="32" t="s">
        <v>136</v>
      </c>
      <c r="B637" t="s">
        <v>130</v>
      </c>
      <c r="D637" s="33" t="s">
        <v>52</v>
      </c>
      <c r="E637">
        <v>2013.5</v>
      </c>
      <c r="F637" s="35" t="s">
        <v>130</v>
      </c>
    </row>
    <row r="638" spans="1:6">
      <c r="A638" s="32" t="s">
        <v>137</v>
      </c>
      <c r="B638" t="s">
        <v>130</v>
      </c>
      <c r="D638" s="33" t="s">
        <v>52</v>
      </c>
      <c r="E638">
        <v>2013.5830000000001</v>
      </c>
      <c r="F638" s="35" t="s">
        <v>130</v>
      </c>
    </row>
    <row r="639" spans="1:6">
      <c r="A639" s="32" t="s">
        <v>138</v>
      </c>
      <c r="B639" t="s">
        <v>130</v>
      </c>
      <c r="D639" s="33" t="s">
        <v>52</v>
      </c>
      <c r="E639">
        <v>2013.6669999999999</v>
      </c>
      <c r="F639" s="35" t="s">
        <v>130</v>
      </c>
    </row>
    <row r="640" spans="1:6">
      <c r="A640" s="32" t="s">
        <v>139</v>
      </c>
      <c r="B640" t="s">
        <v>130</v>
      </c>
      <c r="D640" s="33" t="s">
        <v>52</v>
      </c>
      <c r="E640">
        <v>2013.75</v>
      </c>
      <c r="F640" s="35" t="s">
        <v>130</v>
      </c>
    </row>
    <row r="641" spans="1:6">
      <c r="A641" s="32" t="s">
        <v>140</v>
      </c>
      <c r="B641">
        <v>57.579000000000001</v>
      </c>
      <c r="D641" s="33" t="s">
        <v>52</v>
      </c>
      <c r="E641">
        <v>2013.8330000000001</v>
      </c>
      <c r="F641" s="35" t="s">
        <v>130</v>
      </c>
    </row>
    <row r="642" spans="1:6">
      <c r="A642" s="32" t="s">
        <v>141</v>
      </c>
      <c r="B642" t="s">
        <v>130</v>
      </c>
      <c r="D642" s="33" t="s">
        <v>52</v>
      </c>
      <c r="E642">
        <v>2013.9169999999999</v>
      </c>
      <c r="F642" s="35" t="s">
        <v>130</v>
      </c>
    </row>
    <row r="643" spans="1:6">
      <c r="A643" s="32" t="s">
        <v>142</v>
      </c>
      <c r="B643" t="s">
        <v>130</v>
      </c>
      <c r="D643" s="33" t="s">
        <v>52</v>
      </c>
      <c r="E643">
        <v>2014</v>
      </c>
      <c r="F643" s="35" t="s">
        <v>130</v>
      </c>
    </row>
    <row r="644" spans="1:6">
      <c r="A644" s="31" t="s">
        <v>79</v>
      </c>
      <c r="D644" s="33" t="s">
        <v>52</v>
      </c>
      <c r="E644">
        <v>2014.0833</v>
      </c>
      <c r="F644" s="35" t="s">
        <v>130</v>
      </c>
    </row>
    <row r="645" spans="1:6">
      <c r="A645" s="32" t="s">
        <v>131</v>
      </c>
      <c r="B645" t="s">
        <v>130</v>
      </c>
      <c r="D645" s="33" t="s">
        <v>52</v>
      </c>
      <c r="E645">
        <v>2014.1669999999999</v>
      </c>
      <c r="F645" s="35" t="s">
        <v>130</v>
      </c>
    </row>
    <row r="646" spans="1:6">
      <c r="A646" s="32" t="s">
        <v>132</v>
      </c>
      <c r="B646" t="s">
        <v>130</v>
      </c>
      <c r="D646" s="33" t="s">
        <v>52</v>
      </c>
      <c r="E646">
        <v>2014.25</v>
      </c>
      <c r="F646" s="35" t="s">
        <v>130</v>
      </c>
    </row>
    <row r="647" spans="1:6">
      <c r="A647" s="32" t="s">
        <v>133</v>
      </c>
      <c r="B647" t="s">
        <v>130</v>
      </c>
      <c r="D647" s="33" t="s">
        <v>52</v>
      </c>
      <c r="E647">
        <v>2014.3330000000001</v>
      </c>
      <c r="F647" s="35">
        <v>145.30000000000001</v>
      </c>
    </row>
    <row r="648" spans="1:6">
      <c r="A648" s="32" t="s">
        <v>134</v>
      </c>
      <c r="B648" t="s">
        <v>130</v>
      </c>
      <c r="D648" s="33" t="s">
        <v>52</v>
      </c>
      <c r="E648">
        <v>2014.4169999999999</v>
      </c>
      <c r="F648" s="35" t="s">
        <v>130</v>
      </c>
    </row>
    <row r="649" spans="1:6">
      <c r="A649" s="32" t="s">
        <v>135</v>
      </c>
      <c r="B649" t="s">
        <v>130</v>
      </c>
      <c r="D649" s="33" t="s">
        <v>52</v>
      </c>
      <c r="E649">
        <v>2014.5</v>
      </c>
      <c r="F649" s="35" t="s">
        <v>130</v>
      </c>
    </row>
    <row r="650" spans="1:6">
      <c r="A650" s="32" t="s">
        <v>136</v>
      </c>
      <c r="B650" t="s">
        <v>130</v>
      </c>
      <c r="D650" s="33" t="s">
        <v>52</v>
      </c>
      <c r="E650">
        <v>2014.5830000000001</v>
      </c>
      <c r="F650" s="35" t="s">
        <v>130</v>
      </c>
    </row>
    <row r="651" spans="1:6">
      <c r="A651" s="32" t="s">
        <v>137</v>
      </c>
      <c r="B651" t="s">
        <v>130</v>
      </c>
      <c r="D651" s="33" t="s">
        <v>52</v>
      </c>
      <c r="E651">
        <v>2014.6669999999999</v>
      </c>
      <c r="F651" s="35" t="s">
        <v>130</v>
      </c>
    </row>
    <row r="652" spans="1:6">
      <c r="A652" s="32" t="s">
        <v>138</v>
      </c>
      <c r="B652" t="s">
        <v>130</v>
      </c>
      <c r="D652" s="33" t="s">
        <v>52</v>
      </c>
      <c r="E652">
        <v>2014.75</v>
      </c>
      <c r="F652" s="35">
        <v>145.41</v>
      </c>
    </row>
    <row r="653" spans="1:6">
      <c r="A653" s="32" t="s">
        <v>139</v>
      </c>
      <c r="B653" t="s">
        <v>130</v>
      </c>
      <c r="D653" s="33" t="s">
        <v>52</v>
      </c>
      <c r="E653">
        <v>2014.8330000000001</v>
      </c>
      <c r="F653" s="35" t="s">
        <v>130</v>
      </c>
    </row>
    <row r="654" spans="1:6">
      <c r="A654" s="32" t="s">
        <v>140</v>
      </c>
      <c r="B654" t="s">
        <v>130</v>
      </c>
      <c r="D654" s="33" t="s">
        <v>52</v>
      </c>
      <c r="E654">
        <v>2014.9169999999999</v>
      </c>
      <c r="F654" s="35" t="s">
        <v>130</v>
      </c>
    </row>
    <row r="655" spans="1:6">
      <c r="A655" s="32" t="s">
        <v>141</v>
      </c>
      <c r="B655" t="s">
        <v>130</v>
      </c>
      <c r="D655" s="33" t="s">
        <v>52</v>
      </c>
      <c r="E655">
        <v>2015</v>
      </c>
      <c r="F655" s="35" t="s">
        <v>130</v>
      </c>
    </row>
    <row r="656" spans="1:6">
      <c r="A656" s="32" t="s">
        <v>142</v>
      </c>
      <c r="B656" t="s">
        <v>130</v>
      </c>
      <c r="D656" s="33" t="s">
        <v>52</v>
      </c>
      <c r="E656">
        <v>2015.0833</v>
      </c>
      <c r="F656" s="35" t="s">
        <v>130</v>
      </c>
    </row>
    <row r="657" spans="1:6">
      <c r="A657" s="22" t="s">
        <v>52</v>
      </c>
      <c r="D657" s="33" t="s">
        <v>52</v>
      </c>
      <c r="E657">
        <v>2015.1669999999999</v>
      </c>
      <c r="F657" s="35" t="s">
        <v>130</v>
      </c>
    </row>
    <row r="658" spans="1:6">
      <c r="A658" s="31" t="s">
        <v>70</v>
      </c>
      <c r="D658" s="33" t="s">
        <v>52</v>
      </c>
      <c r="E658">
        <v>2015.25</v>
      </c>
      <c r="F658" s="35" t="s">
        <v>130</v>
      </c>
    </row>
    <row r="659" spans="1:6">
      <c r="A659" s="32" t="s">
        <v>131</v>
      </c>
      <c r="B659" t="s">
        <v>130</v>
      </c>
      <c r="D659" s="33" t="s">
        <v>52</v>
      </c>
      <c r="E659">
        <v>2015.3330000000001</v>
      </c>
      <c r="F659" s="35">
        <v>145.27000000000001</v>
      </c>
    </row>
    <row r="660" spans="1:6">
      <c r="A660" s="32" t="s">
        <v>132</v>
      </c>
      <c r="B660" t="s">
        <v>130</v>
      </c>
      <c r="D660" s="33" t="s">
        <v>52</v>
      </c>
      <c r="E660">
        <v>2015.4169999999999</v>
      </c>
      <c r="F660" s="35" t="s">
        <v>130</v>
      </c>
    </row>
    <row r="661" spans="1:6">
      <c r="A661" s="32" t="s">
        <v>133</v>
      </c>
      <c r="B661" t="s">
        <v>130</v>
      </c>
      <c r="D661" s="33" t="s">
        <v>52</v>
      </c>
      <c r="E661">
        <v>2015.5</v>
      </c>
      <c r="F661" s="35">
        <v>145.16</v>
      </c>
    </row>
    <row r="662" spans="1:6">
      <c r="A662" s="32" t="s">
        <v>134</v>
      </c>
      <c r="B662" t="s">
        <v>130</v>
      </c>
      <c r="D662" s="33" t="s">
        <v>52</v>
      </c>
      <c r="E662">
        <v>2015.5830000000001</v>
      </c>
      <c r="F662" s="35" t="s">
        <v>130</v>
      </c>
    </row>
    <row r="663" spans="1:6">
      <c r="A663" s="32" t="s">
        <v>135</v>
      </c>
      <c r="B663" t="s">
        <v>130</v>
      </c>
      <c r="D663" s="33" t="s">
        <v>52</v>
      </c>
      <c r="E663">
        <v>2015.6669999999999</v>
      </c>
      <c r="F663" s="35" t="s">
        <v>130</v>
      </c>
    </row>
    <row r="664" spans="1:6">
      <c r="A664" s="32" t="s">
        <v>136</v>
      </c>
      <c r="B664" t="s">
        <v>130</v>
      </c>
      <c r="D664" s="33" t="s">
        <v>52</v>
      </c>
      <c r="E664">
        <v>2015.75</v>
      </c>
      <c r="F664" s="35" t="s">
        <v>130</v>
      </c>
    </row>
    <row r="665" spans="1:6">
      <c r="A665" s="32" t="s">
        <v>137</v>
      </c>
      <c r="B665" t="s">
        <v>130</v>
      </c>
      <c r="D665" s="33" t="s">
        <v>52</v>
      </c>
      <c r="E665">
        <v>2015.8330000000001</v>
      </c>
      <c r="F665" s="35">
        <v>144.99</v>
      </c>
    </row>
    <row r="666" spans="1:6">
      <c r="A666" s="32" t="s">
        <v>138</v>
      </c>
      <c r="B666" t="s">
        <v>130</v>
      </c>
      <c r="D666" s="33" t="s">
        <v>52</v>
      </c>
      <c r="E666">
        <v>2015.9169999999999</v>
      </c>
      <c r="F666" s="35" t="s">
        <v>130</v>
      </c>
    </row>
    <row r="667" spans="1:6">
      <c r="A667" s="32" t="s">
        <v>139</v>
      </c>
      <c r="B667" t="s">
        <v>130</v>
      </c>
      <c r="D667" s="33" t="s">
        <v>52</v>
      </c>
      <c r="E667">
        <v>2016</v>
      </c>
      <c r="F667" s="35" t="s">
        <v>130</v>
      </c>
    </row>
    <row r="668" spans="1:6">
      <c r="A668" s="32" t="s">
        <v>140</v>
      </c>
      <c r="B668" t="s">
        <v>130</v>
      </c>
      <c r="D668" s="33" t="s">
        <v>52</v>
      </c>
      <c r="E668">
        <v>2016.0833</v>
      </c>
      <c r="F668" s="35">
        <v>144.99</v>
      </c>
    </row>
    <row r="669" spans="1:6">
      <c r="A669" s="32" t="s">
        <v>141</v>
      </c>
      <c r="B669" t="s">
        <v>130</v>
      </c>
      <c r="D669" s="33" t="s">
        <v>52</v>
      </c>
      <c r="E669">
        <v>2016.1669999999999</v>
      </c>
      <c r="F669" s="35" t="s">
        <v>130</v>
      </c>
    </row>
    <row r="670" spans="1:6">
      <c r="A670" s="32" t="s">
        <v>142</v>
      </c>
      <c r="B670" t="s">
        <v>130</v>
      </c>
      <c r="D670" s="33" t="s">
        <v>52</v>
      </c>
      <c r="E670">
        <v>2016.25</v>
      </c>
      <c r="F670" s="35" t="s">
        <v>130</v>
      </c>
    </row>
    <row r="671" spans="1:6">
      <c r="A671" s="31" t="s">
        <v>71</v>
      </c>
      <c r="D671" s="33" t="s">
        <v>52</v>
      </c>
      <c r="E671">
        <v>2016.3330000000001</v>
      </c>
      <c r="F671" s="35">
        <v>145.04</v>
      </c>
    </row>
    <row r="672" spans="1:6">
      <c r="A672" s="32" t="s">
        <v>131</v>
      </c>
      <c r="B672" t="s">
        <v>130</v>
      </c>
      <c r="D672" s="33" t="s">
        <v>52</v>
      </c>
      <c r="E672">
        <v>2016.4169999999999</v>
      </c>
      <c r="F672" s="35" t="s">
        <v>130</v>
      </c>
    </row>
    <row r="673" spans="1:6">
      <c r="A673" s="32" t="s">
        <v>132</v>
      </c>
      <c r="B673" t="s">
        <v>130</v>
      </c>
      <c r="D673" s="33" t="s">
        <v>52</v>
      </c>
      <c r="E673">
        <v>2016.5</v>
      </c>
      <c r="F673" s="35" t="s">
        <v>130</v>
      </c>
    </row>
    <row r="674" spans="1:6">
      <c r="A674" s="32" t="s">
        <v>133</v>
      </c>
      <c r="B674" t="s">
        <v>130</v>
      </c>
      <c r="D674" s="33" t="s">
        <v>52</v>
      </c>
      <c r="E674">
        <v>2016.5830000000001</v>
      </c>
      <c r="F674" s="35">
        <v>144.99</v>
      </c>
    </row>
    <row r="675" spans="1:6">
      <c r="A675" s="32" t="s">
        <v>134</v>
      </c>
      <c r="B675" t="s">
        <v>130</v>
      </c>
      <c r="D675" s="33" t="s">
        <v>52</v>
      </c>
      <c r="E675">
        <v>2016.6669999999999</v>
      </c>
      <c r="F675" s="35" t="s">
        <v>130</v>
      </c>
    </row>
    <row r="676" spans="1:6">
      <c r="A676" s="32" t="s">
        <v>135</v>
      </c>
      <c r="B676" t="s">
        <v>130</v>
      </c>
      <c r="D676" s="33" t="s">
        <v>52</v>
      </c>
      <c r="E676">
        <v>2016.75</v>
      </c>
      <c r="F676" s="35" t="s">
        <v>130</v>
      </c>
    </row>
    <row r="677" spans="1:6">
      <c r="A677" s="32" t="s">
        <v>136</v>
      </c>
      <c r="B677" t="s">
        <v>130</v>
      </c>
      <c r="D677" s="33" t="s">
        <v>52</v>
      </c>
      <c r="E677">
        <v>2016.8330000000001</v>
      </c>
      <c r="F677" s="35">
        <v>144.88999999999999</v>
      </c>
    </row>
    <row r="678" spans="1:6">
      <c r="A678" s="32" t="s">
        <v>137</v>
      </c>
      <c r="B678" t="s">
        <v>130</v>
      </c>
      <c r="D678" s="33" t="s">
        <v>52</v>
      </c>
      <c r="E678">
        <v>2016.9169999999999</v>
      </c>
      <c r="F678" s="35" t="s">
        <v>130</v>
      </c>
    </row>
    <row r="679" spans="1:6">
      <c r="A679" s="32" t="s">
        <v>138</v>
      </c>
      <c r="B679" t="s">
        <v>130</v>
      </c>
      <c r="D679" s="33" t="s">
        <v>52</v>
      </c>
      <c r="E679">
        <v>2017</v>
      </c>
      <c r="F679" s="35" t="s">
        <v>130</v>
      </c>
    </row>
    <row r="680" spans="1:6">
      <c r="A680" s="32" t="s">
        <v>139</v>
      </c>
      <c r="B680" t="s">
        <v>130</v>
      </c>
      <c r="D680" s="33" t="s">
        <v>52</v>
      </c>
      <c r="E680">
        <v>2017.0833</v>
      </c>
      <c r="F680" s="35">
        <v>144.97</v>
      </c>
    </row>
    <row r="681" spans="1:6">
      <c r="A681" s="32" t="s">
        <v>140</v>
      </c>
      <c r="B681" t="s">
        <v>130</v>
      </c>
      <c r="D681" s="33" t="s">
        <v>52</v>
      </c>
      <c r="E681">
        <v>2017.1669999999999</v>
      </c>
      <c r="F681" s="35" t="s">
        <v>130</v>
      </c>
    </row>
    <row r="682" spans="1:6">
      <c r="A682" s="32" t="s">
        <v>141</v>
      </c>
      <c r="B682" t="s">
        <v>130</v>
      </c>
      <c r="D682" s="33" t="s">
        <v>52</v>
      </c>
      <c r="E682">
        <v>2017.25</v>
      </c>
      <c r="F682" s="35" t="s">
        <v>130</v>
      </c>
    </row>
    <row r="683" spans="1:6">
      <c r="A683" s="32" t="s">
        <v>142</v>
      </c>
      <c r="B683" t="s">
        <v>130</v>
      </c>
      <c r="D683" s="33" t="s">
        <v>52</v>
      </c>
      <c r="E683">
        <v>2017.3330000000001</v>
      </c>
      <c r="F683" s="35">
        <v>145</v>
      </c>
    </row>
    <row r="684" spans="1:6">
      <c r="A684" s="31" t="s">
        <v>72</v>
      </c>
      <c r="D684" s="33" t="s">
        <v>52</v>
      </c>
      <c r="E684">
        <v>2017.4169999999999</v>
      </c>
      <c r="F684" s="35" t="s">
        <v>130</v>
      </c>
    </row>
    <row r="685" spans="1:6">
      <c r="A685" s="32" t="s">
        <v>131</v>
      </c>
      <c r="B685" t="s">
        <v>130</v>
      </c>
      <c r="D685" s="33" t="s">
        <v>52</v>
      </c>
      <c r="E685">
        <v>2017.5</v>
      </c>
      <c r="F685" s="35" t="s">
        <v>130</v>
      </c>
    </row>
    <row r="686" spans="1:6">
      <c r="A686" s="32" t="s">
        <v>132</v>
      </c>
      <c r="B686" t="s">
        <v>130</v>
      </c>
      <c r="D686" s="33" t="s">
        <v>52</v>
      </c>
      <c r="E686">
        <v>2017.5830000000001</v>
      </c>
      <c r="F686" s="35">
        <v>144.9</v>
      </c>
    </row>
    <row r="687" spans="1:6">
      <c r="A687" s="32" t="s">
        <v>133</v>
      </c>
      <c r="B687" t="s">
        <v>130</v>
      </c>
      <c r="D687" s="33" t="s">
        <v>52</v>
      </c>
      <c r="E687">
        <v>2017.6669999999999</v>
      </c>
      <c r="F687" s="35" t="s">
        <v>130</v>
      </c>
    </row>
    <row r="688" spans="1:6">
      <c r="A688" s="32" t="s">
        <v>134</v>
      </c>
      <c r="B688" t="s">
        <v>130</v>
      </c>
      <c r="D688" s="33" t="s">
        <v>52</v>
      </c>
      <c r="E688">
        <v>2017.75</v>
      </c>
      <c r="F688" s="35" t="s">
        <v>130</v>
      </c>
    </row>
    <row r="689" spans="1:6">
      <c r="A689" s="32" t="s">
        <v>135</v>
      </c>
      <c r="B689" t="s">
        <v>130</v>
      </c>
      <c r="D689" s="33" t="s">
        <v>52</v>
      </c>
      <c r="E689">
        <v>2017.8330000000001</v>
      </c>
      <c r="F689" s="35">
        <v>144.91</v>
      </c>
    </row>
    <row r="690" spans="1:6">
      <c r="A690" s="32" t="s">
        <v>136</v>
      </c>
      <c r="B690" t="s">
        <v>130</v>
      </c>
      <c r="D690" s="33" t="s">
        <v>52</v>
      </c>
      <c r="E690">
        <v>2017.9169999999999</v>
      </c>
      <c r="F690" s="35" t="s">
        <v>130</v>
      </c>
    </row>
    <row r="691" spans="1:6">
      <c r="A691" s="32" t="s">
        <v>137</v>
      </c>
      <c r="B691" t="s">
        <v>130</v>
      </c>
      <c r="D691" s="33" t="s">
        <v>52</v>
      </c>
      <c r="E691">
        <v>2018</v>
      </c>
      <c r="F691" s="35" t="s">
        <v>130</v>
      </c>
    </row>
    <row r="692" spans="1:6">
      <c r="A692" s="32" t="s">
        <v>138</v>
      </c>
      <c r="B692" t="s">
        <v>130</v>
      </c>
      <c r="D692" s="33" t="s">
        <v>52</v>
      </c>
      <c r="E692">
        <v>2018.0833</v>
      </c>
      <c r="F692" s="35">
        <v>144.87</v>
      </c>
    </row>
    <row r="693" spans="1:6">
      <c r="A693" s="32" t="s">
        <v>139</v>
      </c>
      <c r="B693" t="s">
        <v>130</v>
      </c>
      <c r="D693" s="33" t="s">
        <v>52</v>
      </c>
      <c r="E693">
        <v>2018.1669999999999</v>
      </c>
      <c r="F693" s="35" t="s">
        <v>130</v>
      </c>
    </row>
    <row r="694" spans="1:6">
      <c r="A694" s="32" t="s">
        <v>140</v>
      </c>
      <c r="B694" t="s">
        <v>130</v>
      </c>
      <c r="D694" s="33" t="s">
        <v>52</v>
      </c>
      <c r="E694">
        <v>2018.25</v>
      </c>
      <c r="F694" s="35" t="s">
        <v>130</v>
      </c>
    </row>
    <row r="695" spans="1:6">
      <c r="A695" s="32" t="s">
        <v>141</v>
      </c>
      <c r="B695" t="s">
        <v>130</v>
      </c>
      <c r="D695" s="33" t="s">
        <v>52</v>
      </c>
      <c r="E695">
        <v>2018.3330000000001</v>
      </c>
      <c r="F695" s="35">
        <v>145.16999999999999</v>
      </c>
    </row>
    <row r="696" spans="1:6">
      <c r="A696" s="32" t="s">
        <v>142</v>
      </c>
      <c r="B696" t="s">
        <v>130</v>
      </c>
      <c r="D696" s="33" t="s">
        <v>52</v>
      </c>
      <c r="E696">
        <v>2018.4169999999999</v>
      </c>
      <c r="F696" s="35" t="s">
        <v>130</v>
      </c>
    </row>
    <row r="697" spans="1:6">
      <c r="A697" s="31" t="s">
        <v>73</v>
      </c>
      <c r="D697" s="33" t="s">
        <v>52</v>
      </c>
      <c r="E697">
        <v>2018.5</v>
      </c>
      <c r="F697" s="35">
        <v>144.09</v>
      </c>
    </row>
    <row r="698" spans="1:6">
      <c r="A698" s="32" t="s">
        <v>131</v>
      </c>
      <c r="B698" t="s">
        <v>130</v>
      </c>
      <c r="D698" s="33" t="s">
        <v>52</v>
      </c>
      <c r="E698">
        <v>2018.5830000000001</v>
      </c>
      <c r="F698" s="35" t="s">
        <v>130</v>
      </c>
    </row>
    <row r="699" spans="1:6">
      <c r="A699" s="32" t="s">
        <v>132</v>
      </c>
      <c r="B699" t="s">
        <v>130</v>
      </c>
      <c r="D699" s="33" t="s">
        <v>52</v>
      </c>
      <c r="E699">
        <v>2018.6669999999999</v>
      </c>
      <c r="F699" s="35" t="s">
        <v>130</v>
      </c>
    </row>
    <row r="700" spans="1:6">
      <c r="A700" s="32" t="s">
        <v>133</v>
      </c>
      <c r="B700" t="s">
        <v>130</v>
      </c>
      <c r="D700" s="33" t="s">
        <v>52</v>
      </c>
      <c r="E700">
        <v>2018.75</v>
      </c>
      <c r="F700" s="35" t="s">
        <v>130</v>
      </c>
    </row>
    <row r="701" spans="1:6">
      <c r="A701" s="32" t="s">
        <v>134</v>
      </c>
      <c r="B701" t="s">
        <v>130</v>
      </c>
      <c r="D701" s="33" t="s">
        <v>52</v>
      </c>
      <c r="E701">
        <v>2018.8330000000001</v>
      </c>
      <c r="F701" s="35">
        <v>143.93</v>
      </c>
    </row>
    <row r="702" spans="1:6">
      <c r="A702" s="32" t="s">
        <v>135</v>
      </c>
      <c r="B702">
        <v>145.30000000000001</v>
      </c>
      <c r="D702" s="33" t="s">
        <v>52</v>
      </c>
      <c r="E702">
        <v>2018.9169999999999</v>
      </c>
      <c r="F702" s="35" t="s">
        <v>130</v>
      </c>
    </row>
    <row r="703" spans="1:6">
      <c r="A703" s="32" t="s">
        <v>136</v>
      </c>
      <c r="B703" t="s">
        <v>130</v>
      </c>
      <c r="D703" s="33" t="s">
        <v>52</v>
      </c>
      <c r="E703">
        <v>2019</v>
      </c>
      <c r="F703" s="35" t="s">
        <v>130</v>
      </c>
    </row>
    <row r="704" spans="1:6">
      <c r="A704" s="32" t="s">
        <v>137</v>
      </c>
      <c r="B704" t="s">
        <v>130</v>
      </c>
      <c r="D704" s="33" t="s">
        <v>52</v>
      </c>
      <c r="E704">
        <v>2019.0833</v>
      </c>
      <c r="F704" s="35">
        <v>143.87</v>
      </c>
    </row>
    <row r="705" spans="1:6">
      <c r="A705" s="32" t="s">
        <v>138</v>
      </c>
      <c r="B705" t="s">
        <v>130</v>
      </c>
      <c r="D705" s="33" t="s">
        <v>52</v>
      </c>
      <c r="E705">
        <v>2019.1669999999999</v>
      </c>
      <c r="F705" s="35" t="s">
        <v>130</v>
      </c>
    </row>
    <row r="706" spans="1:6">
      <c r="A706" s="32" t="s">
        <v>139</v>
      </c>
      <c r="B706" t="s">
        <v>130</v>
      </c>
      <c r="D706" s="33" t="s">
        <v>52</v>
      </c>
      <c r="E706">
        <v>2019.25</v>
      </c>
      <c r="F706" s="35" t="s">
        <v>130</v>
      </c>
    </row>
    <row r="707" spans="1:6">
      <c r="A707" s="32" t="s">
        <v>140</v>
      </c>
      <c r="B707">
        <v>145.41</v>
      </c>
      <c r="D707" s="33" t="s">
        <v>52</v>
      </c>
      <c r="E707">
        <v>2019.3330000000001</v>
      </c>
      <c r="F707" s="35" t="s">
        <v>130</v>
      </c>
    </row>
    <row r="708" spans="1:6">
      <c r="A708" s="32" t="s">
        <v>141</v>
      </c>
      <c r="B708" t="s">
        <v>130</v>
      </c>
      <c r="D708" s="33" t="s">
        <v>52</v>
      </c>
      <c r="E708">
        <v>2019.4169999999999</v>
      </c>
      <c r="F708" s="35">
        <v>144</v>
      </c>
    </row>
    <row r="709" spans="1:6">
      <c r="A709" s="32" t="s">
        <v>142</v>
      </c>
      <c r="B709" t="s">
        <v>130</v>
      </c>
      <c r="D709" s="33" t="s">
        <v>52</v>
      </c>
      <c r="E709">
        <v>2019.5</v>
      </c>
      <c r="F709" s="35" t="s">
        <v>130</v>
      </c>
    </row>
    <row r="710" spans="1:6">
      <c r="A710" s="31" t="s">
        <v>74</v>
      </c>
      <c r="D710" s="33" t="s">
        <v>52</v>
      </c>
      <c r="E710">
        <v>2019.5830000000001</v>
      </c>
      <c r="F710" s="35">
        <v>144.15</v>
      </c>
    </row>
    <row r="711" spans="1:6">
      <c r="A711" s="32" t="s">
        <v>131</v>
      </c>
      <c r="B711" t="s">
        <v>130</v>
      </c>
      <c r="D711" s="33" t="s">
        <v>52</v>
      </c>
      <c r="E711">
        <v>2019.6669999999999</v>
      </c>
      <c r="F711" s="35" t="s">
        <v>130</v>
      </c>
    </row>
    <row r="712" spans="1:6">
      <c r="A712" s="32" t="s">
        <v>132</v>
      </c>
      <c r="B712" t="s">
        <v>130</v>
      </c>
      <c r="D712" s="33" t="s">
        <v>52</v>
      </c>
      <c r="E712">
        <v>2019.75</v>
      </c>
      <c r="F712" s="35" t="s">
        <v>130</v>
      </c>
    </row>
    <row r="713" spans="1:6">
      <c r="A713" s="32" t="s">
        <v>133</v>
      </c>
      <c r="B713" t="s">
        <v>130</v>
      </c>
      <c r="D713" s="33" t="s">
        <v>52</v>
      </c>
      <c r="E713">
        <v>2019.8330000000001</v>
      </c>
      <c r="F713" s="35">
        <v>145.07</v>
      </c>
    </row>
    <row r="714" spans="1:6">
      <c r="A714" s="32" t="s">
        <v>134</v>
      </c>
      <c r="B714" t="s">
        <v>130</v>
      </c>
      <c r="D714" s="33" t="s">
        <v>52</v>
      </c>
      <c r="E714">
        <v>2019.9169999999999</v>
      </c>
      <c r="F714" s="35" t="s">
        <v>130</v>
      </c>
    </row>
    <row r="715" spans="1:6">
      <c r="A715" s="32" t="s">
        <v>135</v>
      </c>
      <c r="B715">
        <v>145.27000000000001</v>
      </c>
      <c r="D715" s="33" t="s">
        <v>52</v>
      </c>
      <c r="E715">
        <v>2020</v>
      </c>
      <c r="F715" s="35" t="s">
        <v>130</v>
      </c>
    </row>
    <row r="716" spans="1:6">
      <c r="A716" s="32" t="s">
        <v>136</v>
      </c>
      <c r="B716" t="s">
        <v>130</v>
      </c>
      <c r="D716" s="33" t="s">
        <v>52</v>
      </c>
      <c r="E716">
        <v>2020.0833</v>
      </c>
      <c r="F716" s="35" t="s">
        <v>130</v>
      </c>
    </row>
    <row r="717" spans="1:6">
      <c r="A717" s="32" t="s">
        <v>137</v>
      </c>
      <c r="B717">
        <v>145.16</v>
      </c>
      <c r="D717" s="33" t="s">
        <v>52</v>
      </c>
      <c r="E717">
        <v>2020.1669999999999</v>
      </c>
      <c r="F717" s="35" t="s">
        <v>130</v>
      </c>
    </row>
    <row r="718" spans="1:6">
      <c r="A718" s="32" t="s">
        <v>138</v>
      </c>
      <c r="B718" t="s">
        <v>130</v>
      </c>
      <c r="D718" s="33" t="s">
        <v>52</v>
      </c>
      <c r="E718">
        <v>2020.25</v>
      </c>
      <c r="F718" s="35" t="s">
        <v>130</v>
      </c>
    </row>
    <row r="719" spans="1:6">
      <c r="A719" s="32" t="s">
        <v>139</v>
      </c>
      <c r="B719" t="s">
        <v>130</v>
      </c>
      <c r="D719" s="33" t="s">
        <v>52</v>
      </c>
      <c r="E719">
        <v>2020.3330000000001</v>
      </c>
      <c r="F719" s="35" t="s">
        <v>130</v>
      </c>
    </row>
    <row r="720" spans="1:6">
      <c r="A720" s="32" t="s">
        <v>140</v>
      </c>
      <c r="B720" t="s">
        <v>130</v>
      </c>
      <c r="D720" s="33" t="s">
        <v>52</v>
      </c>
      <c r="E720">
        <v>2020.4169999999999</v>
      </c>
      <c r="F720" s="35">
        <v>144.69</v>
      </c>
    </row>
    <row r="721" spans="1:6">
      <c r="A721" s="32" t="s">
        <v>141</v>
      </c>
      <c r="B721">
        <v>144.99</v>
      </c>
      <c r="D721" s="33" t="s">
        <v>52</v>
      </c>
      <c r="E721">
        <v>2020.5</v>
      </c>
      <c r="F721" s="35" t="s">
        <v>130</v>
      </c>
    </row>
    <row r="722" spans="1:6">
      <c r="A722" s="32" t="s">
        <v>142</v>
      </c>
      <c r="B722" t="s">
        <v>130</v>
      </c>
      <c r="D722" s="33" t="s">
        <v>52</v>
      </c>
      <c r="E722">
        <v>2020.5830000000001</v>
      </c>
      <c r="F722" s="35">
        <v>144.04</v>
      </c>
    </row>
    <row r="723" spans="1:6">
      <c r="A723" s="31" t="s">
        <v>75</v>
      </c>
      <c r="D723" s="33" t="s">
        <v>52</v>
      </c>
      <c r="E723">
        <v>2020.6669999999999</v>
      </c>
      <c r="F723" s="35" t="s">
        <v>130</v>
      </c>
    </row>
    <row r="724" spans="1:6">
      <c r="A724" s="32" t="s">
        <v>131</v>
      </c>
      <c r="B724" t="s">
        <v>130</v>
      </c>
      <c r="D724" s="33" t="s">
        <v>52</v>
      </c>
      <c r="E724">
        <v>2020.75</v>
      </c>
      <c r="F724" s="35">
        <v>143.41</v>
      </c>
    </row>
    <row r="725" spans="1:6">
      <c r="A725" s="32" t="s">
        <v>132</v>
      </c>
      <c r="B725">
        <v>144.99</v>
      </c>
      <c r="D725" s="33" t="s">
        <v>52</v>
      </c>
      <c r="E725">
        <v>2020.8330000000001</v>
      </c>
      <c r="F725" s="35" t="s">
        <v>130</v>
      </c>
    </row>
    <row r="726" spans="1:6">
      <c r="A726" s="32" t="s">
        <v>133</v>
      </c>
      <c r="B726" t="s">
        <v>130</v>
      </c>
      <c r="D726" s="33" t="s">
        <v>52</v>
      </c>
      <c r="E726">
        <v>2020.9169999999999</v>
      </c>
      <c r="F726" s="35" t="s">
        <v>130</v>
      </c>
    </row>
    <row r="727" spans="1:6">
      <c r="A727" s="32" t="s">
        <v>134</v>
      </c>
      <c r="B727" t="s">
        <v>130</v>
      </c>
      <c r="D727" s="33" t="s">
        <v>52</v>
      </c>
      <c r="E727">
        <v>2021</v>
      </c>
      <c r="F727" s="35" t="s">
        <v>130</v>
      </c>
    </row>
    <row r="728" spans="1:6">
      <c r="A728" s="32" t="s">
        <v>135</v>
      </c>
      <c r="B728">
        <v>145.04</v>
      </c>
      <c r="D728" s="33" t="s">
        <v>56</v>
      </c>
      <c r="E728">
        <v>2011</v>
      </c>
      <c r="F728" s="35">
        <v>114.60599999999999</v>
      </c>
    </row>
    <row r="729" spans="1:6">
      <c r="A729" s="32" t="s">
        <v>136</v>
      </c>
      <c r="B729" t="s">
        <v>130</v>
      </c>
      <c r="D729" s="33" t="s">
        <v>56</v>
      </c>
      <c r="E729">
        <v>2011.0833</v>
      </c>
      <c r="F729" s="35">
        <v>114.536</v>
      </c>
    </row>
    <row r="730" spans="1:6">
      <c r="A730" s="32" t="s">
        <v>137</v>
      </c>
      <c r="B730" t="s">
        <v>130</v>
      </c>
      <c r="D730" s="33" t="s">
        <v>56</v>
      </c>
      <c r="E730">
        <v>2011.1669999999999</v>
      </c>
      <c r="F730" s="35">
        <v>115.066</v>
      </c>
    </row>
    <row r="731" spans="1:6">
      <c r="A731" s="32" t="s">
        <v>138</v>
      </c>
      <c r="B731">
        <v>144.99</v>
      </c>
      <c r="D731" s="33" t="s">
        <v>56</v>
      </c>
      <c r="E731">
        <v>2011.25</v>
      </c>
      <c r="F731" s="35">
        <v>114.666</v>
      </c>
    </row>
    <row r="732" spans="1:6">
      <c r="A732" s="32" t="s">
        <v>139</v>
      </c>
      <c r="B732" t="s">
        <v>130</v>
      </c>
      <c r="D732" s="33" t="s">
        <v>56</v>
      </c>
      <c r="E732">
        <v>2011.3330000000001</v>
      </c>
      <c r="F732" s="35">
        <v>114.616</v>
      </c>
    </row>
    <row r="733" spans="1:6">
      <c r="A733" s="32" t="s">
        <v>140</v>
      </c>
      <c r="B733" t="s">
        <v>130</v>
      </c>
      <c r="D733" s="33" t="s">
        <v>56</v>
      </c>
      <c r="E733">
        <v>2011.4169999999999</v>
      </c>
      <c r="F733" s="35">
        <v>114.616</v>
      </c>
    </row>
    <row r="734" spans="1:6">
      <c r="A734" s="32" t="s">
        <v>141</v>
      </c>
      <c r="B734">
        <v>144.88999999999999</v>
      </c>
      <c r="D734" s="33" t="s">
        <v>56</v>
      </c>
      <c r="E734">
        <v>2011.5</v>
      </c>
      <c r="F734" s="35">
        <v>114.526</v>
      </c>
    </row>
    <row r="735" spans="1:6">
      <c r="A735" s="32" t="s">
        <v>142</v>
      </c>
      <c r="B735" t="s">
        <v>130</v>
      </c>
      <c r="D735" s="33" t="s">
        <v>56</v>
      </c>
      <c r="E735">
        <v>2011.5830000000001</v>
      </c>
      <c r="F735" s="35">
        <v>114.416</v>
      </c>
    </row>
    <row r="736" spans="1:6">
      <c r="A736" s="31" t="s">
        <v>76</v>
      </c>
      <c r="D736" s="33" t="s">
        <v>56</v>
      </c>
      <c r="E736">
        <v>2011.6669999999999</v>
      </c>
      <c r="F736" s="35">
        <v>114.416</v>
      </c>
    </row>
    <row r="737" spans="1:6">
      <c r="A737" s="32" t="s">
        <v>131</v>
      </c>
      <c r="B737" t="s">
        <v>130</v>
      </c>
      <c r="D737" s="33" t="s">
        <v>56</v>
      </c>
      <c r="E737">
        <v>2011.75</v>
      </c>
      <c r="F737" s="35">
        <v>114.416</v>
      </c>
    </row>
    <row r="738" spans="1:6">
      <c r="A738" s="32" t="s">
        <v>132</v>
      </c>
      <c r="B738">
        <v>144.97</v>
      </c>
      <c r="D738" s="33" t="s">
        <v>56</v>
      </c>
      <c r="E738">
        <v>2011.8330000000001</v>
      </c>
      <c r="F738" s="35">
        <v>114.46599999999999</v>
      </c>
    </row>
    <row r="739" spans="1:6">
      <c r="A739" s="32" t="s">
        <v>133</v>
      </c>
      <c r="B739" t="s">
        <v>130</v>
      </c>
      <c r="D739" s="33" t="s">
        <v>56</v>
      </c>
      <c r="E739">
        <v>2011.9169999999999</v>
      </c>
      <c r="F739" s="35">
        <v>114.596</v>
      </c>
    </row>
    <row r="740" spans="1:6">
      <c r="A740" s="32" t="s">
        <v>134</v>
      </c>
      <c r="B740" t="s">
        <v>130</v>
      </c>
      <c r="D740" s="33" t="s">
        <v>56</v>
      </c>
      <c r="E740">
        <v>2012</v>
      </c>
      <c r="F740" s="35">
        <v>114.416</v>
      </c>
    </row>
    <row r="741" spans="1:6">
      <c r="A741" s="32" t="s">
        <v>135</v>
      </c>
      <c r="B741">
        <v>145</v>
      </c>
      <c r="D741" s="33" t="s">
        <v>56</v>
      </c>
      <c r="E741">
        <v>2012.0833</v>
      </c>
      <c r="F741" s="35">
        <v>114.416</v>
      </c>
    </row>
    <row r="742" spans="1:6">
      <c r="A742" s="32" t="s">
        <v>136</v>
      </c>
      <c r="B742" t="s">
        <v>130</v>
      </c>
      <c r="D742" s="33" t="s">
        <v>56</v>
      </c>
      <c r="E742">
        <v>2012.1669999999999</v>
      </c>
      <c r="F742" s="35">
        <v>115.116</v>
      </c>
    </row>
    <row r="743" spans="1:6">
      <c r="A743" s="32" t="s">
        <v>137</v>
      </c>
      <c r="B743" t="s">
        <v>130</v>
      </c>
      <c r="D743" s="33" t="s">
        <v>56</v>
      </c>
      <c r="E743">
        <v>2012.25</v>
      </c>
      <c r="F743" s="35">
        <v>114.51600000000001</v>
      </c>
    </row>
    <row r="744" spans="1:6">
      <c r="A744" s="32" t="s">
        <v>138</v>
      </c>
      <c r="B744">
        <v>144.9</v>
      </c>
      <c r="D744" s="33" t="s">
        <v>56</v>
      </c>
      <c r="E744">
        <v>2012.3330000000001</v>
      </c>
      <c r="F744" s="35">
        <v>114.51600000000001</v>
      </c>
    </row>
    <row r="745" spans="1:6">
      <c r="A745" s="32" t="s">
        <v>139</v>
      </c>
      <c r="B745" t="s">
        <v>130</v>
      </c>
      <c r="D745" s="33" t="s">
        <v>56</v>
      </c>
      <c r="E745">
        <v>2012.4169999999999</v>
      </c>
      <c r="F745" s="35">
        <v>114.416</v>
      </c>
    </row>
    <row r="746" spans="1:6">
      <c r="A746" s="32" t="s">
        <v>140</v>
      </c>
      <c r="B746" t="s">
        <v>130</v>
      </c>
      <c r="D746" s="33" t="s">
        <v>56</v>
      </c>
      <c r="E746">
        <v>2012.5</v>
      </c>
      <c r="F746" s="35">
        <v>114.51600000000001</v>
      </c>
    </row>
    <row r="747" spans="1:6">
      <c r="A747" s="32" t="s">
        <v>141</v>
      </c>
      <c r="B747">
        <v>144.91</v>
      </c>
      <c r="D747" s="33" t="s">
        <v>56</v>
      </c>
      <c r="E747">
        <v>2012.5830000000001</v>
      </c>
      <c r="F747" s="35">
        <v>114.316</v>
      </c>
    </row>
    <row r="748" spans="1:6">
      <c r="A748" s="32" t="s">
        <v>142</v>
      </c>
      <c r="B748" t="s">
        <v>130</v>
      </c>
      <c r="D748" s="33" t="s">
        <v>56</v>
      </c>
      <c r="E748">
        <v>2012.6669999999999</v>
      </c>
      <c r="F748" s="35">
        <v>114.46599999999999</v>
      </c>
    </row>
    <row r="749" spans="1:6">
      <c r="A749" s="31" t="s">
        <v>77</v>
      </c>
      <c r="D749" s="33" t="s">
        <v>56</v>
      </c>
      <c r="E749">
        <v>2012.75</v>
      </c>
      <c r="F749" s="35">
        <v>114.46599999999999</v>
      </c>
    </row>
    <row r="750" spans="1:6">
      <c r="A750" s="32" t="s">
        <v>131</v>
      </c>
      <c r="B750" t="s">
        <v>130</v>
      </c>
      <c r="D750" s="33" t="s">
        <v>56</v>
      </c>
      <c r="E750">
        <v>2012.8330000000001</v>
      </c>
      <c r="F750" s="35">
        <v>114.366</v>
      </c>
    </row>
    <row r="751" spans="1:6">
      <c r="A751" s="32" t="s">
        <v>132</v>
      </c>
      <c r="B751">
        <v>144.87</v>
      </c>
      <c r="D751" s="33" t="s">
        <v>56</v>
      </c>
      <c r="E751">
        <v>2012.9169999999999</v>
      </c>
      <c r="F751" s="35">
        <v>114.416</v>
      </c>
    </row>
    <row r="752" spans="1:6">
      <c r="A752" s="32" t="s">
        <v>133</v>
      </c>
      <c r="B752" t="s">
        <v>130</v>
      </c>
      <c r="D752" s="33" t="s">
        <v>56</v>
      </c>
      <c r="E752">
        <v>2013</v>
      </c>
      <c r="F752" s="35">
        <v>114.416</v>
      </c>
    </row>
    <row r="753" spans="1:6">
      <c r="A753" s="32" t="s">
        <v>134</v>
      </c>
      <c r="B753" t="s">
        <v>130</v>
      </c>
      <c r="D753" s="33" t="s">
        <v>56</v>
      </c>
      <c r="E753">
        <v>2013.0833</v>
      </c>
      <c r="F753" s="35">
        <v>114.616</v>
      </c>
    </row>
    <row r="754" spans="1:6">
      <c r="A754" s="32" t="s">
        <v>135</v>
      </c>
      <c r="B754">
        <v>145.16999999999999</v>
      </c>
      <c r="D754" s="33" t="s">
        <v>56</v>
      </c>
      <c r="E754">
        <v>2013.1669999999999</v>
      </c>
      <c r="F754" s="35">
        <v>114.886</v>
      </c>
    </row>
    <row r="755" spans="1:6">
      <c r="A755" s="32" t="s">
        <v>136</v>
      </c>
      <c r="B755" t="s">
        <v>130</v>
      </c>
      <c r="D755" s="33" t="s">
        <v>56</v>
      </c>
      <c r="E755">
        <v>2013.25</v>
      </c>
      <c r="F755" s="35">
        <v>114.916</v>
      </c>
    </row>
    <row r="756" spans="1:6">
      <c r="A756" s="32" t="s">
        <v>137</v>
      </c>
      <c r="B756">
        <v>144.09</v>
      </c>
      <c r="D756" s="33" t="s">
        <v>56</v>
      </c>
      <c r="E756">
        <v>2013.3330000000001</v>
      </c>
      <c r="F756" s="35">
        <v>114.816</v>
      </c>
    </row>
    <row r="757" spans="1:6">
      <c r="A757" s="32" t="s">
        <v>138</v>
      </c>
      <c r="B757" t="s">
        <v>130</v>
      </c>
      <c r="D757" s="33" t="s">
        <v>56</v>
      </c>
      <c r="E757">
        <v>2013.4169999999999</v>
      </c>
      <c r="F757" s="35">
        <v>114.756</v>
      </c>
    </row>
    <row r="758" spans="1:6">
      <c r="A758" s="32" t="s">
        <v>139</v>
      </c>
      <c r="B758" t="s">
        <v>130</v>
      </c>
      <c r="D758" s="33" t="s">
        <v>56</v>
      </c>
      <c r="E758">
        <v>2013.5</v>
      </c>
      <c r="F758" s="35">
        <v>114.416</v>
      </c>
    </row>
    <row r="759" spans="1:6">
      <c r="A759" s="32" t="s">
        <v>140</v>
      </c>
      <c r="B759" t="s">
        <v>130</v>
      </c>
      <c r="D759" s="33" t="s">
        <v>56</v>
      </c>
      <c r="E759">
        <v>2013.5830000000001</v>
      </c>
      <c r="F759" s="35">
        <v>114.40600000000001</v>
      </c>
    </row>
    <row r="760" spans="1:6">
      <c r="A760" s="32" t="s">
        <v>141</v>
      </c>
      <c r="B760">
        <v>143.93</v>
      </c>
      <c r="D760" s="33" t="s">
        <v>56</v>
      </c>
      <c r="E760">
        <v>2013.6669999999999</v>
      </c>
      <c r="F760" s="35">
        <v>114.396</v>
      </c>
    </row>
    <row r="761" spans="1:6">
      <c r="A761" s="32" t="s">
        <v>142</v>
      </c>
      <c r="B761" t="s">
        <v>130</v>
      </c>
      <c r="D761" s="33" t="s">
        <v>56</v>
      </c>
      <c r="E761">
        <v>2013.75</v>
      </c>
      <c r="F761" s="35">
        <v>114.416</v>
      </c>
    </row>
    <row r="762" spans="1:6">
      <c r="A762" s="31" t="s">
        <v>78</v>
      </c>
      <c r="D762" s="33" t="s">
        <v>56</v>
      </c>
      <c r="E762">
        <v>2013.8330000000001</v>
      </c>
      <c r="F762" s="35">
        <v>114.46599999999999</v>
      </c>
    </row>
    <row r="763" spans="1:6">
      <c r="A763" s="32" t="s">
        <v>131</v>
      </c>
      <c r="B763" t="s">
        <v>130</v>
      </c>
      <c r="D763" s="33" t="s">
        <v>56</v>
      </c>
      <c r="E763">
        <v>2013.9169999999999</v>
      </c>
      <c r="F763" s="35">
        <v>114.496</v>
      </c>
    </row>
    <row r="764" spans="1:6">
      <c r="A764" s="32" t="s">
        <v>132</v>
      </c>
      <c r="B764">
        <v>143.87</v>
      </c>
      <c r="D764" s="33" t="s">
        <v>56</v>
      </c>
      <c r="E764">
        <v>2014</v>
      </c>
      <c r="F764" s="35">
        <v>114.916</v>
      </c>
    </row>
    <row r="765" spans="1:6">
      <c r="A765" s="32" t="s">
        <v>133</v>
      </c>
      <c r="B765" t="s">
        <v>130</v>
      </c>
      <c r="D765" s="33" t="s">
        <v>56</v>
      </c>
      <c r="E765">
        <v>2014.0833</v>
      </c>
      <c r="F765" s="35">
        <v>115.18600000000001</v>
      </c>
    </row>
    <row r="766" spans="1:6">
      <c r="A766" s="32" t="s">
        <v>134</v>
      </c>
      <c r="B766" t="s">
        <v>130</v>
      </c>
      <c r="D766" s="33" t="s">
        <v>56</v>
      </c>
      <c r="E766">
        <v>2014.1669999999999</v>
      </c>
      <c r="F766" s="35" t="s">
        <v>130</v>
      </c>
    </row>
    <row r="767" spans="1:6">
      <c r="A767" s="32" t="s">
        <v>135</v>
      </c>
      <c r="B767" t="s">
        <v>130</v>
      </c>
      <c r="D767" s="33" t="s">
        <v>56</v>
      </c>
      <c r="E767">
        <v>2014.25</v>
      </c>
      <c r="F767" s="35">
        <v>114.746</v>
      </c>
    </row>
    <row r="768" spans="1:6">
      <c r="A768" s="32" t="s">
        <v>136</v>
      </c>
      <c r="B768">
        <v>144</v>
      </c>
      <c r="D768" s="33" t="s">
        <v>56</v>
      </c>
      <c r="E768">
        <v>2014.3330000000001</v>
      </c>
      <c r="F768" s="35">
        <v>114.746</v>
      </c>
    </row>
    <row r="769" spans="1:6">
      <c r="A769" s="32" t="s">
        <v>137</v>
      </c>
      <c r="B769" t="s">
        <v>130</v>
      </c>
      <c r="D769" s="33" t="s">
        <v>56</v>
      </c>
      <c r="E769">
        <v>2014.4169999999999</v>
      </c>
      <c r="F769" s="35">
        <v>114.566</v>
      </c>
    </row>
    <row r="770" spans="1:6">
      <c r="A770" s="32" t="s">
        <v>138</v>
      </c>
      <c r="B770">
        <v>144.15</v>
      </c>
      <c r="D770" s="33" t="s">
        <v>56</v>
      </c>
      <c r="E770">
        <v>2014.5</v>
      </c>
      <c r="F770" s="35">
        <v>114.54600000000001</v>
      </c>
    </row>
    <row r="771" spans="1:6">
      <c r="A771" s="32" t="s">
        <v>139</v>
      </c>
      <c r="B771" t="s">
        <v>130</v>
      </c>
      <c r="D771" s="33" t="s">
        <v>56</v>
      </c>
      <c r="E771">
        <v>2014.5830000000001</v>
      </c>
      <c r="F771" s="35">
        <v>114.51600000000001</v>
      </c>
    </row>
    <row r="772" spans="1:6">
      <c r="A772" s="32" t="s">
        <v>140</v>
      </c>
      <c r="B772" t="s">
        <v>130</v>
      </c>
      <c r="D772" s="33" t="s">
        <v>56</v>
      </c>
      <c r="E772">
        <v>2014.6669999999999</v>
      </c>
      <c r="F772" s="35">
        <v>114.43600000000001</v>
      </c>
    </row>
    <row r="773" spans="1:6">
      <c r="A773" s="32" t="s">
        <v>141</v>
      </c>
      <c r="B773">
        <v>145.07</v>
      </c>
      <c r="D773" s="33" t="s">
        <v>56</v>
      </c>
      <c r="E773">
        <v>2014.75</v>
      </c>
      <c r="F773" s="35">
        <v>114.416</v>
      </c>
    </row>
    <row r="774" spans="1:6">
      <c r="A774" s="32" t="s">
        <v>142</v>
      </c>
      <c r="B774" t="s">
        <v>130</v>
      </c>
      <c r="D774" s="33" t="s">
        <v>56</v>
      </c>
      <c r="E774">
        <v>2014.8330000000001</v>
      </c>
      <c r="F774" s="35">
        <v>115.01600000000001</v>
      </c>
    </row>
    <row r="775" spans="1:6">
      <c r="A775" s="31" t="s">
        <v>79</v>
      </c>
      <c r="D775" s="33" t="s">
        <v>56</v>
      </c>
      <c r="E775">
        <v>2014.9169999999999</v>
      </c>
      <c r="F775" s="35">
        <v>115.01600000000001</v>
      </c>
    </row>
    <row r="776" spans="1:6">
      <c r="A776" s="32" t="s">
        <v>131</v>
      </c>
      <c r="B776" t="s">
        <v>130</v>
      </c>
      <c r="D776" s="33" t="s">
        <v>56</v>
      </c>
      <c r="E776">
        <v>2015</v>
      </c>
      <c r="F776" s="35">
        <v>114.816</v>
      </c>
    </row>
    <row r="777" spans="1:6">
      <c r="A777" s="32" t="s">
        <v>132</v>
      </c>
      <c r="B777" t="s">
        <v>130</v>
      </c>
      <c r="D777" s="33" t="s">
        <v>56</v>
      </c>
      <c r="E777">
        <v>2015.0833</v>
      </c>
      <c r="F777" s="35">
        <v>114.806</v>
      </c>
    </row>
    <row r="778" spans="1:6">
      <c r="A778" s="32" t="s">
        <v>133</v>
      </c>
      <c r="B778" t="s">
        <v>130</v>
      </c>
      <c r="D778" s="33" t="s">
        <v>56</v>
      </c>
      <c r="E778">
        <v>2015.1669999999999</v>
      </c>
      <c r="F778" s="35">
        <v>114.71599999999999</v>
      </c>
    </row>
    <row r="779" spans="1:6">
      <c r="A779" s="32" t="s">
        <v>134</v>
      </c>
      <c r="B779" t="s">
        <v>130</v>
      </c>
      <c r="D779" s="33" t="s">
        <v>56</v>
      </c>
      <c r="E779">
        <v>2015.25</v>
      </c>
      <c r="F779" s="35">
        <v>114.616</v>
      </c>
    </row>
    <row r="780" spans="1:6">
      <c r="A780" s="32" t="s">
        <v>135</v>
      </c>
      <c r="B780" t="s">
        <v>130</v>
      </c>
      <c r="D780" s="33" t="s">
        <v>56</v>
      </c>
      <c r="E780">
        <v>2015.3330000000001</v>
      </c>
      <c r="F780" s="35">
        <v>114.556</v>
      </c>
    </row>
    <row r="781" spans="1:6">
      <c r="A781" s="32" t="s">
        <v>136</v>
      </c>
      <c r="B781">
        <v>144.69</v>
      </c>
      <c r="D781" s="33" t="s">
        <v>56</v>
      </c>
      <c r="E781">
        <v>2015.4169999999999</v>
      </c>
      <c r="F781" s="35">
        <v>114.486</v>
      </c>
    </row>
    <row r="782" spans="1:6">
      <c r="A782" s="32" t="s">
        <v>137</v>
      </c>
      <c r="B782" t="s">
        <v>130</v>
      </c>
      <c r="D782" s="33" t="s">
        <v>56</v>
      </c>
      <c r="E782">
        <v>2015.5</v>
      </c>
      <c r="F782" s="35">
        <v>114.386</v>
      </c>
    </row>
    <row r="783" spans="1:6">
      <c r="A783" s="32" t="s">
        <v>138</v>
      </c>
      <c r="B783">
        <v>144.04</v>
      </c>
      <c r="D783" s="33" t="s">
        <v>56</v>
      </c>
      <c r="E783">
        <v>2015.5830000000001</v>
      </c>
      <c r="F783" s="35">
        <v>114.346</v>
      </c>
    </row>
    <row r="784" spans="1:6">
      <c r="A784" s="32" t="s">
        <v>139</v>
      </c>
      <c r="B784" t="s">
        <v>130</v>
      </c>
      <c r="D784" s="33" t="s">
        <v>56</v>
      </c>
      <c r="E784">
        <v>2015.6669999999999</v>
      </c>
      <c r="F784" s="35">
        <v>114.32599999999999</v>
      </c>
    </row>
    <row r="785" spans="1:6">
      <c r="A785" s="32" t="s">
        <v>140</v>
      </c>
      <c r="B785">
        <v>143.41</v>
      </c>
      <c r="D785" s="33" t="s">
        <v>56</v>
      </c>
      <c r="E785">
        <v>2015.75</v>
      </c>
      <c r="F785" s="35">
        <v>114.35599999999999</v>
      </c>
    </row>
    <row r="786" spans="1:6">
      <c r="A786" s="32" t="s">
        <v>141</v>
      </c>
      <c r="B786" t="s">
        <v>130</v>
      </c>
      <c r="D786" s="33" t="s">
        <v>56</v>
      </c>
      <c r="E786">
        <v>2015.8330000000001</v>
      </c>
      <c r="F786" s="35">
        <v>114.116</v>
      </c>
    </row>
    <row r="787" spans="1:6">
      <c r="A787" s="32" t="s">
        <v>142</v>
      </c>
      <c r="B787" t="s">
        <v>130</v>
      </c>
      <c r="D787" s="33" t="s">
        <v>56</v>
      </c>
      <c r="E787">
        <v>2015.9169999999999</v>
      </c>
      <c r="F787" s="35">
        <v>114.176</v>
      </c>
    </row>
    <row r="788" spans="1:6">
      <c r="A788" s="22" t="s">
        <v>56</v>
      </c>
      <c r="D788" s="33" t="s">
        <v>56</v>
      </c>
      <c r="E788">
        <v>2016</v>
      </c>
      <c r="F788" s="35">
        <v>114.236</v>
      </c>
    </row>
    <row r="789" spans="1:6">
      <c r="A789" s="31" t="s">
        <v>70</v>
      </c>
      <c r="D789" s="33" t="s">
        <v>56</v>
      </c>
      <c r="E789">
        <v>2016.0833</v>
      </c>
      <c r="F789" s="35">
        <v>114.316</v>
      </c>
    </row>
    <row r="790" spans="1:6">
      <c r="A790" s="32" t="s">
        <v>131</v>
      </c>
      <c r="B790">
        <v>114.60599999999999</v>
      </c>
      <c r="D790" s="33" t="s">
        <v>56</v>
      </c>
      <c r="E790">
        <v>2016.1669999999999</v>
      </c>
      <c r="F790" s="35">
        <v>114.386</v>
      </c>
    </row>
    <row r="791" spans="1:6">
      <c r="A791" s="32" t="s">
        <v>132</v>
      </c>
      <c r="B791">
        <v>114.536</v>
      </c>
      <c r="D791" s="33" t="s">
        <v>56</v>
      </c>
      <c r="E791">
        <v>2016.25</v>
      </c>
      <c r="F791" s="35">
        <v>114.306</v>
      </c>
    </row>
    <row r="792" spans="1:6">
      <c r="A792" s="32" t="s">
        <v>133</v>
      </c>
      <c r="B792">
        <v>115.066</v>
      </c>
      <c r="D792" s="33" t="s">
        <v>56</v>
      </c>
      <c r="E792">
        <v>2016.3330000000001</v>
      </c>
      <c r="F792" s="35">
        <v>114.246</v>
      </c>
    </row>
    <row r="793" spans="1:6">
      <c r="A793" s="32" t="s">
        <v>134</v>
      </c>
      <c r="B793">
        <v>114.666</v>
      </c>
      <c r="D793" s="33" t="s">
        <v>56</v>
      </c>
      <c r="E793">
        <v>2016.4169999999999</v>
      </c>
      <c r="F793" s="35">
        <v>114.21599999999999</v>
      </c>
    </row>
    <row r="794" spans="1:6">
      <c r="A794" s="32" t="s">
        <v>135</v>
      </c>
      <c r="B794">
        <v>114.616</v>
      </c>
      <c r="D794" s="33" t="s">
        <v>56</v>
      </c>
      <c r="E794">
        <v>2016.5</v>
      </c>
      <c r="F794" s="35">
        <v>114.116</v>
      </c>
    </row>
    <row r="795" spans="1:6">
      <c r="A795" s="32" t="s">
        <v>136</v>
      </c>
      <c r="B795">
        <v>114.616</v>
      </c>
      <c r="D795" s="33" t="s">
        <v>56</v>
      </c>
      <c r="E795">
        <v>2016.5830000000001</v>
      </c>
      <c r="F795" s="35">
        <v>114.07599999999999</v>
      </c>
    </row>
    <row r="796" spans="1:6">
      <c r="A796" s="32" t="s">
        <v>137</v>
      </c>
      <c r="B796">
        <v>114.526</v>
      </c>
      <c r="D796" s="33" t="s">
        <v>56</v>
      </c>
      <c r="E796">
        <v>2016.6669999999999</v>
      </c>
      <c r="F796" s="35">
        <v>114.066</v>
      </c>
    </row>
    <row r="797" spans="1:6">
      <c r="A797" s="32" t="s">
        <v>138</v>
      </c>
      <c r="B797">
        <v>114.416</v>
      </c>
      <c r="D797" s="33" t="s">
        <v>56</v>
      </c>
      <c r="E797">
        <v>2016.75</v>
      </c>
      <c r="F797" s="35">
        <v>114.04600000000001</v>
      </c>
    </row>
    <row r="798" spans="1:6">
      <c r="A798" s="32" t="s">
        <v>139</v>
      </c>
      <c r="B798">
        <v>114.416</v>
      </c>
      <c r="D798" s="33" t="s">
        <v>56</v>
      </c>
      <c r="E798">
        <v>2016.8330000000001</v>
      </c>
      <c r="F798" s="35">
        <v>114.21599999999999</v>
      </c>
    </row>
    <row r="799" spans="1:6">
      <c r="A799" s="32" t="s">
        <v>140</v>
      </c>
      <c r="B799">
        <v>114.416</v>
      </c>
      <c r="D799" s="33" t="s">
        <v>56</v>
      </c>
      <c r="E799">
        <v>2016.9169999999999</v>
      </c>
      <c r="F799" s="35">
        <v>114.07599999999999</v>
      </c>
    </row>
    <row r="800" spans="1:6">
      <c r="A800" s="32" t="s">
        <v>141</v>
      </c>
      <c r="B800">
        <v>114.46599999999999</v>
      </c>
      <c r="D800" s="33" t="s">
        <v>56</v>
      </c>
      <c r="E800">
        <v>2017</v>
      </c>
      <c r="F800" s="35">
        <v>114.01600000000001</v>
      </c>
    </row>
    <row r="801" spans="1:6">
      <c r="A801" s="32" t="s">
        <v>142</v>
      </c>
      <c r="B801">
        <v>114.596</v>
      </c>
      <c r="D801" s="33" t="s">
        <v>56</v>
      </c>
      <c r="E801">
        <v>2017.0833</v>
      </c>
      <c r="F801" s="35">
        <v>114.04600000000001</v>
      </c>
    </row>
    <row r="802" spans="1:6">
      <c r="A802" s="31" t="s">
        <v>71</v>
      </c>
      <c r="D802" s="33" t="s">
        <v>56</v>
      </c>
      <c r="E802">
        <v>2017.1669999999999</v>
      </c>
      <c r="F802" s="35">
        <v>114.006</v>
      </c>
    </row>
    <row r="803" spans="1:6">
      <c r="A803" s="32" t="s">
        <v>131</v>
      </c>
      <c r="B803">
        <v>114.416</v>
      </c>
      <c r="D803" s="33" t="s">
        <v>56</v>
      </c>
      <c r="E803">
        <v>2017.25</v>
      </c>
      <c r="F803" s="35">
        <v>113.976</v>
      </c>
    </row>
    <row r="804" spans="1:6">
      <c r="A804" s="32" t="s">
        <v>132</v>
      </c>
      <c r="B804">
        <v>114.416</v>
      </c>
      <c r="D804" s="33" t="s">
        <v>56</v>
      </c>
      <c r="E804">
        <v>2017.3330000000001</v>
      </c>
      <c r="F804" s="35">
        <v>113.986</v>
      </c>
    </row>
    <row r="805" spans="1:6">
      <c r="A805" s="32" t="s">
        <v>133</v>
      </c>
      <c r="B805">
        <v>115.116</v>
      </c>
      <c r="D805" s="33" t="s">
        <v>56</v>
      </c>
      <c r="E805">
        <v>2017.4169999999999</v>
      </c>
      <c r="F805" s="35">
        <v>113.916</v>
      </c>
    </row>
    <row r="806" spans="1:6">
      <c r="A806" s="32" t="s">
        <v>134</v>
      </c>
      <c r="B806">
        <v>114.51600000000001</v>
      </c>
      <c r="D806" s="33" t="s">
        <v>56</v>
      </c>
      <c r="E806">
        <v>2017.5</v>
      </c>
      <c r="F806" s="35">
        <v>113.82599999999999</v>
      </c>
    </row>
    <row r="807" spans="1:6">
      <c r="A807" s="32" t="s">
        <v>135</v>
      </c>
      <c r="B807">
        <v>114.51600000000001</v>
      </c>
      <c r="D807" s="33" t="s">
        <v>56</v>
      </c>
      <c r="E807">
        <v>2017.5830000000001</v>
      </c>
      <c r="F807" s="35">
        <v>113.816</v>
      </c>
    </row>
    <row r="808" spans="1:6">
      <c r="A808" s="32" t="s">
        <v>136</v>
      </c>
      <c r="B808">
        <v>114.416</v>
      </c>
      <c r="D808" s="33" t="s">
        <v>56</v>
      </c>
      <c r="E808">
        <v>2017.6669999999999</v>
      </c>
      <c r="F808" s="35">
        <v>113.82599999999999</v>
      </c>
    </row>
    <row r="809" spans="1:6">
      <c r="A809" s="32" t="s">
        <v>137</v>
      </c>
      <c r="B809">
        <v>114.51600000000001</v>
      </c>
      <c r="D809" s="33" t="s">
        <v>56</v>
      </c>
      <c r="E809">
        <v>2017.75</v>
      </c>
      <c r="F809" s="35">
        <v>113.806</v>
      </c>
    </row>
    <row r="810" spans="1:6">
      <c r="A810" s="32" t="s">
        <v>138</v>
      </c>
      <c r="B810">
        <v>114.316</v>
      </c>
      <c r="D810" s="33" t="s">
        <v>56</v>
      </c>
      <c r="E810">
        <v>2017.8330000000001</v>
      </c>
      <c r="F810" s="35">
        <v>113.816</v>
      </c>
    </row>
    <row r="811" spans="1:6">
      <c r="A811" s="32" t="s">
        <v>139</v>
      </c>
      <c r="B811">
        <v>114.46599999999999</v>
      </c>
      <c r="D811" s="33" t="s">
        <v>56</v>
      </c>
      <c r="E811">
        <v>2017.9169999999999</v>
      </c>
      <c r="F811" s="35">
        <v>113.816</v>
      </c>
    </row>
    <row r="812" spans="1:6">
      <c r="A812" s="32" t="s">
        <v>140</v>
      </c>
      <c r="B812">
        <v>114.46599999999999</v>
      </c>
      <c r="D812" s="33" t="s">
        <v>56</v>
      </c>
      <c r="E812">
        <v>2018</v>
      </c>
      <c r="F812" s="35">
        <v>113.776</v>
      </c>
    </row>
    <row r="813" spans="1:6">
      <c r="A813" s="32" t="s">
        <v>141</v>
      </c>
      <c r="B813">
        <v>114.366</v>
      </c>
      <c r="D813" s="33" t="s">
        <v>56</v>
      </c>
      <c r="E813">
        <v>2018.0833</v>
      </c>
      <c r="F813" s="35">
        <v>113.776</v>
      </c>
    </row>
    <row r="814" spans="1:6">
      <c r="A814" s="32" t="s">
        <v>142</v>
      </c>
      <c r="B814">
        <v>114.416</v>
      </c>
      <c r="D814" s="33" t="s">
        <v>56</v>
      </c>
      <c r="E814">
        <v>2018.1669999999999</v>
      </c>
      <c r="F814" s="35">
        <v>114.036</v>
      </c>
    </row>
    <row r="815" spans="1:6">
      <c r="A815" s="31" t="s">
        <v>72</v>
      </c>
      <c r="D815" s="33" t="s">
        <v>56</v>
      </c>
      <c r="E815">
        <v>2018.25</v>
      </c>
      <c r="F815" s="35">
        <v>114.01600000000001</v>
      </c>
    </row>
    <row r="816" spans="1:6">
      <c r="A816" s="32" t="s">
        <v>131</v>
      </c>
      <c r="B816">
        <v>114.416</v>
      </c>
      <c r="D816" s="33" t="s">
        <v>56</v>
      </c>
      <c r="E816">
        <v>2018.3330000000001</v>
      </c>
      <c r="F816" s="35">
        <v>114.04600000000001</v>
      </c>
    </row>
    <row r="817" spans="1:6">
      <c r="A817" s="32" t="s">
        <v>132</v>
      </c>
      <c r="B817">
        <v>114.616</v>
      </c>
      <c r="D817" s="33" t="s">
        <v>56</v>
      </c>
      <c r="E817">
        <v>2018.4169999999999</v>
      </c>
      <c r="F817" s="35">
        <v>113.956</v>
      </c>
    </row>
    <row r="818" spans="1:6">
      <c r="A818" s="32" t="s">
        <v>133</v>
      </c>
      <c r="B818">
        <v>114.886</v>
      </c>
      <c r="D818" s="33" t="s">
        <v>56</v>
      </c>
      <c r="E818">
        <v>2018.5</v>
      </c>
      <c r="F818" s="35">
        <v>113.816</v>
      </c>
    </row>
    <row r="819" spans="1:6">
      <c r="A819" s="32" t="s">
        <v>134</v>
      </c>
      <c r="B819">
        <v>114.916</v>
      </c>
      <c r="D819" s="33" t="s">
        <v>56</v>
      </c>
      <c r="E819">
        <v>2018.5830000000001</v>
      </c>
      <c r="F819" s="35">
        <v>113.756</v>
      </c>
    </row>
    <row r="820" spans="1:6">
      <c r="A820" s="32" t="s">
        <v>135</v>
      </c>
      <c r="B820">
        <v>114.816</v>
      </c>
      <c r="D820" s="33" t="s">
        <v>56</v>
      </c>
      <c r="E820">
        <v>2018.6669999999999</v>
      </c>
      <c r="F820" s="35">
        <v>113.79600000000001</v>
      </c>
    </row>
    <row r="821" spans="1:6">
      <c r="A821" s="32" t="s">
        <v>136</v>
      </c>
      <c r="B821">
        <v>114.756</v>
      </c>
      <c r="D821" s="33" t="s">
        <v>56</v>
      </c>
      <c r="E821">
        <v>2018.75</v>
      </c>
      <c r="F821" s="35" t="s">
        <v>130</v>
      </c>
    </row>
    <row r="822" spans="1:6">
      <c r="A822" s="32" t="s">
        <v>137</v>
      </c>
      <c r="B822">
        <v>114.416</v>
      </c>
      <c r="D822" s="33" t="s">
        <v>56</v>
      </c>
      <c r="E822">
        <v>2018.8330000000001</v>
      </c>
      <c r="F822" s="35">
        <v>114.026</v>
      </c>
    </row>
    <row r="823" spans="1:6">
      <c r="A823" s="32" t="s">
        <v>138</v>
      </c>
      <c r="B823">
        <v>114.40600000000001</v>
      </c>
      <c r="D823" s="33" t="s">
        <v>56</v>
      </c>
      <c r="E823">
        <v>2018.9169999999999</v>
      </c>
      <c r="F823" s="35">
        <v>113.846</v>
      </c>
    </row>
    <row r="824" spans="1:6">
      <c r="A824" s="32" t="s">
        <v>139</v>
      </c>
      <c r="B824">
        <v>114.396</v>
      </c>
      <c r="D824" s="33" t="s">
        <v>56</v>
      </c>
      <c r="E824">
        <v>2019</v>
      </c>
      <c r="F824" s="35">
        <v>113.786</v>
      </c>
    </row>
    <row r="825" spans="1:6">
      <c r="A825" s="32" t="s">
        <v>140</v>
      </c>
      <c r="B825">
        <v>114.416</v>
      </c>
      <c r="D825" s="33" t="s">
        <v>56</v>
      </c>
      <c r="E825">
        <v>2019.0833</v>
      </c>
      <c r="F825" s="35">
        <v>113.776</v>
      </c>
    </row>
    <row r="826" spans="1:6">
      <c r="A826" s="32" t="s">
        <v>141</v>
      </c>
      <c r="B826">
        <v>114.46599999999999</v>
      </c>
      <c r="D826" s="33" t="s">
        <v>56</v>
      </c>
      <c r="E826">
        <v>2019.1669999999999</v>
      </c>
      <c r="F826" s="35">
        <v>113.706</v>
      </c>
    </row>
    <row r="827" spans="1:6">
      <c r="A827" s="32" t="s">
        <v>142</v>
      </c>
      <c r="B827">
        <v>114.496</v>
      </c>
      <c r="D827" s="33" t="s">
        <v>56</v>
      </c>
      <c r="E827">
        <v>2019.25</v>
      </c>
      <c r="F827" s="35" t="s">
        <v>130</v>
      </c>
    </row>
    <row r="828" spans="1:6">
      <c r="A828" s="31" t="s">
        <v>73</v>
      </c>
      <c r="D828" s="33" t="s">
        <v>56</v>
      </c>
      <c r="E828">
        <v>2019.3330000000001</v>
      </c>
      <c r="F828" s="35" t="s">
        <v>130</v>
      </c>
    </row>
    <row r="829" spans="1:6">
      <c r="A829" s="32" t="s">
        <v>131</v>
      </c>
      <c r="B829">
        <v>114.916</v>
      </c>
      <c r="D829" s="33" t="s">
        <v>56</v>
      </c>
      <c r="E829">
        <v>2019.4169999999999</v>
      </c>
      <c r="F829" s="35">
        <v>113.736</v>
      </c>
    </row>
    <row r="830" spans="1:6">
      <c r="A830" s="32" t="s">
        <v>132</v>
      </c>
      <c r="B830">
        <v>115.18600000000001</v>
      </c>
      <c r="D830" s="33" t="s">
        <v>56</v>
      </c>
      <c r="E830">
        <v>2019.5</v>
      </c>
      <c r="F830" s="35">
        <v>113.676</v>
      </c>
    </row>
    <row r="831" spans="1:6">
      <c r="A831" s="32" t="s">
        <v>133</v>
      </c>
      <c r="B831" t="s">
        <v>130</v>
      </c>
      <c r="D831" s="33" t="s">
        <v>56</v>
      </c>
      <c r="E831">
        <v>2019.5830000000001</v>
      </c>
      <c r="F831" s="35">
        <v>113.776</v>
      </c>
    </row>
    <row r="832" spans="1:6">
      <c r="A832" s="32" t="s">
        <v>134</v>
      </c>
      <c r="B832">
        <v>114.746</v>
      </c>
      <c r="D832" s="33" t="s">
        <v>56</v>
      </c>
      <c r="E832">
        <v>2019.6669999999999</v>
      </c>
      <c r="F832" s="35">
        <v>113.76600000000001</v>
      </c>
    </row>
    <row r="833" spans="1:6">
      <c r="A833" s="32" t="s">
        <v>135</v>
      </c>
      <c r="B833">
        <v>114.746</v>
      </c>
      <c r="D833" s="33" t="s">
        <v>56</v>
      </c>
      <c r="E833">
        <v>2019.75</v>
      </c>
      <c r="F833" s="35" t="s">
        <v>130</v>
      </c>
    </row>
    <row r="834" spans="1:6">
      <c r="A834" s="32" t="s">
        <v>136</v>
      </c>
      <c r="B834">
        <v>114.566</v>
      </c>
      <c r="D834" s="33" t="s">
        <v>56</v>
      </c>
      <c r="E834">
        <v>2019.8330000000001</v>
      </c>
      <c r="F834" s="35" t="s">
        <v>130</v>
      </c>
    </row>
    <row r="835" spans="1:6">
      <c r="A835" s="32" t="s">
        <v>137</v>
      </c>
      <c r="B835">
        <v>114.54600000000001</v>
      </c>
      <c r="D835" s="33" t="s">
        <v>56</v>
      </c>
      <c r="E835">
        <v>2019.9169999999999</v>
      </c>
      <c r="F835" s="35">
        <v>114.526</v>
      </c>
    </row>
    <row r="836" spans="1:6">
      <c r="A836" s="32" t="s">
        <v>138</v>
      </c>
      <c r="B836">
        <v>114.51600000000001</v>
      </c>
      <c r="D836" s="33" t="s">
        <v>56</v>
      </c>
      <c r="E836">
        <v>2020</v>
      </c>
      <c r="F836" s="35">
        <v>114.366</v>
      </c>
    </row>
    <row r="837" spans="1:6">
      <c r="A837" s="32" t="s">
        <v>139</v>
      </c>
      <c r="B837">
        <v>114.43600000000001</v>
      </c>
      <c r="D837" s="33" t="s">
        <v>56</v>
      </c>
      <c r="E837">
        <v>2020.0833</v>
      </c>
      <c r="F837" s="35" t="s">
        <v>130</v>
      </c>
    </row>
    <row r="838" spans="1:6">
      <c r="A838" s="32" t="s">
        <v>140</v>
      </c>
      <c r="B838">
        <v>114.416</v>
      </c>
      <c r="D838" s="33" t="s">
        <v>56</v>
      </c>
      <c r="E838">
        <v>2020.1669999999999</v>
      </c>
      <c r="F838" s="35" t="s">
        <v>130</v>
      </c>
    </row>
    <row r="839" spans="1:6">
      <c r="A839" s="32" t="s">
        <v>141</v>
      </c>
      <c r="B839">
        <v>115.01600000000001</v>
      </c>
      <c r="D839" s="33" t="s">
        <v>56</v>
      </c>
      <c r="E839">
        <v>2020.25</v>
      </c>
      <c r="F839" s="35" t="s">
        <v>130</v>
      </c>
    </row>
    <row r="840" spans="1:6">
      <c r="A840" s="32" t="s">
        <v>142</v>
      </c>
      <c r="B840">
        <v>115.01600000000001</v>
      </c>
      <c r="D840" s="33" t="s">
        <v>56</v>
      </c>
      <c r="E840">
        <v>2020.3330000000001</v>
      </c>
      <c r="F840" s="35" t="s">
        <v>130</v>
      </c>
    </row>
    <row r="841" spans="1:6">
      <c r="A841" s="31" t="s">
        <v>74</v>
      </c>
      <c r="D841" s="33" t="s">
        <v>56</v>
      </c>
      <c r="E841">
        <v>2020.4169999999999</v>
      </c>
      <c r="F841" s="35">
        <v>114.196</v>
      </c>
    </row>
    <row r="842" spans="1:6">
      <c r="A842" s="32" t="s">
        <v>131</v>
      </c>
      <c r="B842">
        <v>114.816</v>
      </c>
      <c r="D842" s="33" t="s">
        <v>56</v>
      </c>
      <c r="E842">
        <v>2020.5</v>
      </c>
      <c r="F842" s="35">
        <v>114.096</v>
      </c>
    </row>
    <row r="843" spans="1:6">
      <c r="A843" s="32" t="s">
        <v>132</v>
      </c>
      <c r="B843">
        <v>114.806</v>
      </c>
      <c r="D843" s="33" t="s">
        <v>56</v>
      </c>
      <c r="E843">
        <v>2020.5830000000001</v>
      </c>
      <c r="F843" s="35">
        <v>114.066</v>
      </c>
    </row>
    <row r="844" spans="1:6">
      <c r="A844" s="32" t="s">
        <v>133</v>
      </c>
      <c r="B844">
        <v>114.71599999999999</v>
      </c>
      <c r="D844" s="33" t="s">
        <v>56</v>
      </c>
      <c r="E844">
        <v>2020.6669999999999</v>
      </c>
      <c r="F844" s="35">
        <v>114.04600000000001</v>
      </c>
    </row>
    <row r="845" spans="1:6">
      <c r="A845" s="32" t="s">
        <v>134</v>
      </c>
      <c r="B845">
        <v>114.616</v>
      </c>
      <c r="D845" s="33" t="s">
        <v>56</v>
      </c>
      <c r="E845">
        <v>2020.75</v>
      </c>
      <c r="F845" s="35">
        <v>114.18600000000001</v>
      </c>
    </row>
    <row r="846" spans="1:6">
      <c r="A846" s="32" t="s">
        <v>135</v>
      </c>
      <c r="B846">
        <v>114.556</v>
      </c>
      <c r="D846" s="33" t="s">
        <v>56</v>
      </c>
      <c r="E846">
        <v>2020.8330000000001</v>
      </c>
      <c r="F846" s="35" t="s">
        <v>130</v>
      </c>
    </row>
    <row r="847" spans="1:6">
      <c r="A847" s="32" t="s">
        <v>136</v>
      </c>
      <c r="B847">
        <v>114.486</v>
      </c>
      <c r="D847" s="33" t="s">
        <v>56</v>
      </c>
      <c r="E847">
        <v>2020.9169999999999</v>
      </c>
      <c r="F847" s="35">
        <v>114.26600000000001</v>
      </c>
    </row>
    <row r="848" spans="1:6">
      <c r="A848" s="32" t="s">
        <v>137</v>
      </c>
      <c r="B848">
        <v>114.386</v>
      </c>
      <c r="D848" s="33" t="s">
        <v>56</v>
      </c>
      <c r="E848">
        <v>2021</v>
      </c>
      <c r="F848" s="35" t="s">
        <v>130</v>
      </c>
    </row>
    <row r="849" spans="1:2">
      <c r="A849" s="32" t="s">
        <v>138</v>
      </c>
      <c r="B849">
        <v>114.346</v>
      </c>
    </row>
    <row r="850" spans="1:2">
      <c r="A850" s="32" t="s">
        <v>139</v>
      </c>
      <c r="B850">
        <v>114.32599999999999</v>
      </c>
    </row>
    <row r="851" spans="1:2">
      <c r="A851" s="32" t="s">
        <v>140</v>
      </c>
      <c r="B851">
        <v>114.35599999999999</v>
      </c>
    </row>
    <row r="852" spans="1:2">
      <c r="A852" s="32" t="s">
        <v>141</v>
      </c>
      <c r="B852">
        <v>114.116</v>
      </c>
    </row>
    <row r="853" spans="1:2">
      <c r="A853" s="32" t="s">
        <v>142</v>
      </c>
      <c r="B853">
        <v>114.176</v>
      </c>
    </row>
    <row r="854" spans="1:2">
      <c r="A854" s="31" t="s">
        <v>75</v>
      </c>
    </row>
    <row r="855" spans="1:2">
      <c r="A855" s="32" t="s">
        <v>131</v>
      </c>
      <c r="B855">
        <v>114.236</v>
      </c>
    </row>
    <row r="856" spans="1:2">
      <c r="A856" s="32" t="s">
        <v>132</v>
      </c>
      <c r="B856">
        <v>114.316</v>
      </c>
    </row>
    <row r="857" spans="1:2">
      <c r="A857" s="32" t="s">
        <v>133</v>
      </c>
      <c r="B857">
        <v>114.386</v>
      </c>
    </row>
    <row r="858" spans="1:2">
      <c r="A858" s="32" t="s">
        <v>134</v>
      </c>
      <c r="B858">
        <v>114.306</v>
      </c>
    </row>
    <row r="859" spans="1:2">
      <c r="A859" s="32" t="s">
        <v>135</v>
      </c>
      <c r="B859">
        <v>114.246</v>
      </c>
    </row>
    <row r="860" spans="1:2">
      <c r="A860" s="32" t="s">
        <v>136</v>
      </c>
      <c r="B860">
        <v>114.21599999999999</v>
      </c>
    </row>
    <row r="861" spans="1:2">
      <c r="A861" s="32" t="s">
        <v>137</v>
      </c>
      <c r="B861">
        <v>114.116</v>
      </c>
    </row>
    <row r="862" spans="1:2">
      <c r="A862" s="32" t="s">
        <v>138</v>
      </c>
      <c r="B862">
        <v>114.07599999999999</v>
      </c>
    </row>
    <row r="863" spans="1:2">
      <c r="A863" s="32" t="s">
        <v>139</v>
      </c>
      <c r="B863">
        <v>114.066</v>
      </c>
    </row>
    <row r="864" spans="1:2">
      <c r="A864" s="32" t="s">
        <v>140</v>
      </c>
      <c r="B864">
        <v>114.04600000000001</v>
      </c>
    </row>
    <row r="865" spans="1:2">
      <c r="A865" s="32" t="s">
        <v>141</v>
      </c>
      <c r="B865">
        <v>114.21599999999999</v>
      </c>
    </row>
    <row r="866" spans="1:2">
      <c r="A866" s="32" t="s">
        <v>142</v>
      </c>
      <c r="B866">
        <v>114.07599999999999</v>
      </c>
    </row>
    <row r="867" spans="1:2">
      <c r="A867" s="31" t="s">
        <v>76</v>
      </c>
    </row>
    <row r="868" spans="1:2">
      <c r="A868" s="32" t="s">
        <v>131</v>
      </c>
      <c r="B868">
        <v>114.01600000000001</v>
      </c>
    </row>
    <row r="869" spans="1:2">
      <c r="A869" s="32" t="s">
        <v>132</v>
      </c>
      <c r="B869">
        <v>114.04600000000001</v>
      </c>
    </row>
    <row r="870" spans="1:2">
      <c r="A870" s="32" t="s">
        <v>133</v>
      </c>
      <c r="B870">
        <v>114.006</v>
      </c>
    </row>
    <row r="871" spans="1:2">
      <c r="A871" s="32" t="s">
        <v>134</v>
      </c>
      <c r="B871">
        <v>113.976</v>
      </c>
    </row>
    <row r="872" spans="1:2">
      <c r="A872" s="32" t="s">
        <v>135</v>
      </c>
      <c r="B872">
        <v>113.986</v>
      </c>
    </row>
    <row r="873" spans="1:2">
      <c r="A873" s="32" t="s">
        <v>136</v>
      </c>
      <c r="B873">
        <v>113.916</v>
      </c>
    </row>
    <row r="874" spans="1:2">
      <c r="A874" s="32" t="s">
        <v>137</v>
      </c>
      <c r="B874">
        <v>113.82599999999999</v>
      </c>
    </row>
    <row r="875" spans="1:2">
      <c r="A875" s="32" t="s">
        <v>138</v>
      </c>
      <c r="B875">
        <v>113.816</v>
      </c>
    </row>
    <row r="876" spans="1:2">
      <c r="A876" s="32" t="s">
        <v>139</v>
      </c>
      <c r="B876">
        <v>113.82599999999999</v>
      </c>
    </row>
    <row r="877" spans="1:2">
      <c r="A877" s="32" t="s">
        <v>140</v>
      </c>
      <c r="B877">
        <v>113.806</v>
      </c>
    </row>
    <row r="878" spans="1:2">
      <c r="A878" s="32" t="s">
        <v>141</v>
      </c>
      <c r="B878">
        <v>113.816</v>
      </c>
    </row>
    <row r="879" spans="1:2">
      <c r="A879" s="32" t="s">
        <v>142</v>
      </c>
      <c r="B879">
        <v>113.816</v>
      </c>
    </row>
    <row r="880" spans="1:2">
      <c r="A880" s="31" t="s">
        <v>77</v>
      </c>
    </row>
    <row r="881" spans="1:2">
      <c r="A881" s="32" t="s">
        <v>131</v>
      </c>
      <c r="B881">
        <v>113.776</v>
      </c>
    </row>
    <row r="882" spans="1:2">
      <c r="A882" s="32" t="s">
        <v>132</v>
      </c>
      <c r="B882">
        <v>113.776</v>
      </c>
    </row>
    <row r="883" spans="1:2">
      <c r="A883" s="32" t="s">
        <v>133</v>
      </c>
      <c r="B883">
        <v>114.036</v>
      </c>
    </row>
    <row r="884" spans="1:2">
      <c r="A884" s="32" t="s">
        <v>134</v>
      </c>
      <c r="B884">
        <v>114.01600000000001</v>
      </c>
    </row>
    <row r="885" spans="1:2">
      <c r="A885" s="32" t="s">
        <v>135</v>
      </c>
      <c r="B885">
        <v>114.04600000000001</v>
      </c>
    </row>
    <row r="886" spans="1:2">
      <c r="A886" s="32" t="s">
        <v>136</v>
      </c>
      <c r="B886">
        <v>113.956</v>
      </c>
    </row>
    <row r="887" spans="1:2">
      <c r="A887" s="32" t="s">
        <v>137</v>
      </c>
      <c r="B887">
        <v>113.816</v>
      </c>
    </row>
    <row r="888" spans="1:2">
      <c r="A888" s="32" t="s">
        <v>138</v>
      </c>
      <c r="B888">
        <v>113.756</v>
      </c>
    </row>
    <row r="889" spans="1:2">
      <c r="A889" s="32" t="s">
        <v>139</v>
      </c>
      <c r="B889">
        <v>113.79600000000001</v>
      </c>
    </row>
    <row r="890" spans="1:2">
      <c r="A890" s="32" t="s">
        <v>140</v>
      </c>
      <c r="B890" t="s">
        <v>130</v>
      </c>
    </row>
    <row r="891" spans="1:2">
      <c r="A891" s="32" t="s">
        <v>141</v>
      </c>
      <c r="B891">
        <v>114.026</v>
      </c>
    </row>
    <row r="892" spans="1:2">
      <c r="A892" s="32" t="s">
        <v>142</v>
      </c>
      <c r="B892">
        <v>113.846</v>
      </c>
    </row>
    <row r="893" spans="1:2">
      <c r="A893" s="31" t="s">
        <v>78</v>
      </c>
    </row>
    <row r="894" spans="1:2">
      <c r="A894" s="32" t="s">
        <v>131</v>
      </c>
      <c r="B894">
        <v>113.786</v>
      </c>
    </row>
    <row r="895" spans="1:2">
      <c r="A895" s="32" t="s">
        <v>132</v>
      </c>
      <c r="B895">
        <v>113.776</v>
      </c>
    </row>
    <row r="896" spans="1:2">
      <c r="A896" s="32" t="s">
        <v>133</v>
      </c>
      <c r="B896">
        <v>113.706</v>
      </c>
    </row>
    <row r="897" spans="1:2">
      <c r="A897" s="32" t="s">
        <v>134</v>
      </c>
      <c r="B897" t="s">
        <v>130</v>
      </c>
    </row>
    <row r="898" spans="1:2">
      <c r="A898" s="32" t="s">
        <v>135</v>
      </c>
      <c r="B898" t="s">
        <v>130</v>
      </c>
    </row>
    <row r="899" spans="1:2">
      <c r="A899" s="32" t="s">
        <v>136</v>
      </c>
      <c r="B899">
        <v>113.736</v>
      </c>
    </row>
    <row r="900" spans="1:2">
      <c r="A900" s="32" t="s">
        <v>137</v>
      </c>
      <c r="B900">
        <v>113.676</v>
      </c>
    </row>
    <row r="901" spans="1:2">
      <c r="A901" s="32" t="s">
        <v>138</v>
      </c>
      <c r="B901">
        <v>113.776</v>
      </c>
    </row>
    <row r="902" spans="1:2">
      <c r="A902" s="32" t="s">
        <v>139</v>
      </c>
      <c r="B902">
        <v>113.76600000000001</v>
      </c>
    </row>
    <row r="903" spans="1:2">
      <c r="A903" s="32" t="s">
        <v>140</v>
      </c>
      <c r="B903" t="s">
        <v>130</v>
      </c>
    </row>
    <row r="904" spans="1:2">
      <c r="A904" s="32" t="s">
        <v>141</v>
      </c>
      <c r="B904" t="s">
        <v>130</v>
      </c>
    </row>
    <row r="905" spans="1:2">
      <c r="A905" s="32" t="s">
        <v>142</v>
      </c>
      <c r="B905">
        <v>114.526</v>
      </c>
    </row>
    <row r="906" spans="1:2">
      <c r="A906" s="31" t="s">
        <v>79</v>
      </c>
    </row>
    <row r="907" spans="1:2">
      <c r="A907" s="32" t="s">
        <v>131</v>
      </c>
      <c r="B907">
        <v>114.366</v>
      </c>
    </row>
    <row r="908" spans="1:2">
      <c r="A908" s="32" t="s">
        <v>132</v>
      </c>
      <c r="B908" t="s">
        <v>130</v>
      </c>
    </row>
    <row r="909" spans="1:2">
      <c r="A909" s="32" t="s">
        <v>133</v>
      </c>
      <c r="B909" t="s">
        <v>130</v>
      </c>
    </row>
    <row r="910" spans="1:2">
      <c r="A910" s="32" t="s">
        <v>134</v>
      </c>
      <c r="B910" t="s">
        <v>130</v>
      </c>
    </row>
    <row r="911" spans="1:2">
      <c r="A911" s="32" t="s">
        <v>135</v>
      </c>
      <c r="B911" t="s">
        <v>130</v>
      </c>
    </row>
    <row r="912" spans="1:2">
      <c r="A912" s="32" t="s">
        <v>136</v>
      </c>
      <c r="B912">
        <v>114.196</v>
      </c>
    </row>
    <row r="913" spans="1:2">
      <c r="A913" s="32" t="s">
        <v>137</v>
      </c>
      <c r="B913">
        <v>114.096</v>
      </c>
    </row>
    <row r="914" spans="1:2">
      <c r="A914" s="32" t="s">
        <v>138</v>
      </c>
      <c r="B914">
        <v>114.066</v>
      </c>
    </row>
    <row r="915" spans="1:2">
      <c r="A915" s="32" t="s">
        <v>139</v>
      </c>
      <c r="B915">
        <v>114.04600000000001</v>
      </c>
    </row>
    <row r="916" spans="1:2">
      <c r="A916" s="32" t="s">
        <v>140</v>
      </c>
      <c r="B916">
        <v>114.18600000000001</v>
      </c>
    </row>
    <row r="917" spans="1:2">
      <c r="A917" s="32" t="s">
        <v>141</v>
      </c>
      <c r="B917" t="s">
        <v>130</v>
      </c>
    </row>
    <row r="918" spans="1:2">
      <c r="A918" s="32" t="s">
        <v>142</v>
      </c>
      <c r="B918">
        <v>114.26600000000001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2.xml>��< ? x m l   v e r s i o n = " 1 . 0 "   e n c o d i n g = " U T F - 1 6 " ? > < G e m i n i   x m l n s = " h t t p : / / g e m i n i / p i v o t c u s t o m i z a t i o n / 4 6 d 0 2 a 6 e - 6 8 b a - 4 6 4 d - 9 b d d - 5 2 c 8 d 5 1 b b 8 f a " > < C u s t o m C o n t e n t > < ! [ C D A T A [ < ? x m l   v e r s i o n = " 1 . 0 "   e n c o d i n g = " u t f - 1 6 " ? > < S e t t i n g s > < C a l c u l a t e d F i e l d s > < i t e m > < M e a s u r e N a m e > 1 Q _ S O G G < / M e a s u r e N a m e > < D i s p l a y N a m e > 1 Q _ S O G G < / D i s p l a y N a m e > < V i s i b l e > F a l s e < / V i s i b l e > < / i t e m > < i t e m > < M e a s u r e N a m e > 3 Q _ S O G G < / M e a s u r e N a m e > < D i s p l a y N a m e > 3 Q _ S O G G < / D i s p l a y N a m e > < V i s i b l e > F a l s e < / V i s i b l e > < / i t e m > < i t e m > < M e a s u r e N a m e > 1 Q _ P I E Z O < / M e a s u r e N a m e > < D i s p l a y N a m e > 1 Q _ P I E Z O < / D i s p l a y N a m e > < V i s i b l e > F a l s e < / V i s i b l e > < / i t e m > < i t e m > < M e a s u r e N a m e > 3 Q _ P I E Z O < / M e a s u r e N a m e > < D i s p l a y N a m e > 3 Q _ P I E Z O < / D i s p l a y N a m e > < V i s i b l e > F a l s e < / V i s i b l e > < / i t e m > < i t e m > < M e a s u r e N a m e > 1 Q _ S O G < / M e a s u r e N a m e > < D i s p l a y N a m e > 1 Q _ S O G < / D i s p l a y N a m e > < V i s i b l e > T r u e < / V i s i b l e > < / i t e m > < i t e m > < M e a s u r e N a m e > 3 Q _ S O G < / M e a s u r e N a m e > < D i s p l a y N a m e > 3 Q _ S O G 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7 d a e e f 1 a - 1 2 6 7 - 4 2 f 8 - 9 7 9 1 - 3 c 0 1 a 3 e 1 0 b 8 3 " > < C u s t o m C o n t e n t > < ! [ C D A T A [ < ? x m l   v e r s i o n = " 1 . 0 "   e n c o d i n g = " u t f - 1 6 " ? > < S e t t i n g s > < C a l c u l a t e d F i e l d s > < i t e m > < M e a s u r e N a m e > 1 Q _ S O G G < / M e a s u r e N a m e > < D i s p l a y N a m e > 1 Q _ S O G G < / D i s p l a y N a m e > < V i s i b l e > F a l s e < / V i s i b l e > < / i t e m > < i t e m > < M e a s u r e N a m e > 3 Q _ S O G G < / M e a s u r e N a m e > < D i s p l a y N a m e > 3 Q _ S O G G < / D i s p l a y N a m e > < V i s i b l e > F a l s e < / V i s i b l e > < / i t e m > < i t e m > < M e a s u r e N a m e > 1 Q _ P I E Z O < / M e a s u r e N a m e > < D i s p l a y N a m e > 1 Q _ P I E Z O < / D i s p l a y N a m e > < V i s i b l e > F a l s e < / V i s i b l e > < / i t e m > < i t e m > < M e a s u r e N a m e > 3 Q _ P I E Z O < / M e a s u r e N a m e > < D i s p l a y N a m e > 3 Q _ P I E Z O 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d 1 6 c 4 f 8 - c e d 7 - 4 0 c 9 - 8 1 5 2 - f 4 c a 5 a e f d a 8 b " > < C u s t o m C o n t e n t > < ! [ C D A T A [ < ? x m l   v e r s i o n = " 1 . 0 "   e n c o d i n g = " u t f - 1 6 " ? > < S e t t i n g s > < C a l c u l a t e d F i e l d s > < i t e m > < M e a s u r e N a m e > 1 Q _ S O G G < / M e a s u r e N a m e > < D i s p l a y N a m e > 1 Q _ S O G G < / D i s p l a y N a m e > < V i s i b l e > T r u e < / V i s i b l e > < / i t e m > < i t e m > < M e a s u r e N a m e > 3 Q _ S O G G < / M e a s u r e N a m e > < D i s p l a y N a m e > 3 Q _ S O G G < / D i s p l a y N a m e > < V i s i b l e > T r u e < / V i s i b l e > < / i t e m > < i t e m > < M e a s u r e N a m e > 1 Q _ P I E Z O < / M e a s u r e N a m e > < D i s p l a y N a m e > 1 Q _ P I E Z O < / D i s p l a y N a m e > < V i s i b l e > F a l s e < / V i s i b l e > < / i t e m > < i t e m > < M e a s u r e N a m e > 3 Q _ P I E Z O < / M e a s u r e N a m e > < D i s p l a y N a m e > 3 Q _ P I E Z O 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3 1 e a 7 9 6 0 - b 7 1 9 - 4 f a a - a 5 5 8 - 2 b d 2 f a d a 1 6 c f " > < C u s t o m C o n t e n t > < ! [ C D A T A [ < ? x m l   v e r s i o n = " 1 . 0 "   e n c o d i n g = " u t f - 1 6 " ? > < S e t t i n g s > < C a l c u l a t e d F i e l d s > < i t e m > < M e a s u r e N a m e > 1 Q _ S O G G < / M e a s u r e N a m e > < D i s p l a y N a m e > 1 Q _ S O G G < / D i s p l a y N a m e > < V i s i b l e > T r u e < / V i s i b l e > < / i t e m > < i t e m > < M e a s u r e N a m e > 3 Q _ S O G G < / M e a s u r e N a m e > < D i s p l a y N a m e > 3 Q _ S O G G < / D i s p l a y N a m e > < V i s i b l e > T r u e < / V i s i b l e > < / i t e m > < i t e m > < M e a s u r e N a m e > 1 Q _ P I E Z O < / M e a s u r e N a m e > < D i s p l a y N a m e > 1 Q _ P I E Z O < / D i s p l a y N a m e > < V i s i b l e > F a l s e < / V i s i b l e > < / i t e m > < i t e m > < M e a s u r e N a m e > 3 Q _ P I E Z O < / M e a s u r e N a m e > < D i s p l a y N a m e > 3 Q _ P I E Z O 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 2 0 2 1 - 0 6 - 1 8 T 1 6 : 4 6 : 4 8 . 6 0 4 6 8 6 7 + 0 2 : 0 0 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E6883C54-6E9B-4FA2-9797-991280909603}"/>
</file>

<file path=customXml/itemProps2.xml><?xml version="1.0" encoding="utf-8"?>
<ds:datastoreItem xmlns:ds="http://schemas.openxmlformats.org/officeDocument/2006/customXml" ds:itemID="{2B7367D4-D948-47A5-AB23-65AA91F28F86}"/>
</file>

<file path=customXml/itemProps3.xml><?xml version="1.0" encoding="utf-8"?>
<ds:datastoreItem xmlns:ds="http://schemas.openxmlformats.org/officeDocument/2006/customXml" ds:itemID="{E1A37F53-63DE-419E-9906-5835CE66CD3F}"/>
</file>

<file path=customXml/itemProps4.xml><?xml version="1.0" encoding="utf-8"?>
<ds:datastoreItem xmlns:ds="http://schemas.openxmlformats.org/officeDocument/2006/customXml" ds:itemID="{2D254B42-5ABA-46E8-9BC3-2A22631A2775}"/>
</file>

<file path=customXml/itemProps5.xml><?xml version="1.0" encoding="utf-8"?>
<ds:datastoreItem xmlns:ds="http://schemas.openxmlformats.org/officeDocument/2006/customXml" ds:itemID="{B37B1B25-9104-4392-9F2B-B7F7B08D4564}"/>
</file>

<file path=customXml/itemProps6.xml><?xml version="1.0" encoding="utf-8"?>
<ds:datastoreItem xmlns:ds="http://schemas.openxmlformats.org/officeDocument/2006/customXml" ds:itemID="{699B3E57-B7EA-4FF7-AB6E-7000A1AEB23B}"/>
</file>

<file path=customXml/itemProps7.xml><?xml version="1.0" encoding="utf-8"?>
<ds:datastoreItem xmlns:ds="http://schemas.openxmlformats.org/officeDocument/2006/customXml" ds:itemID="{53CB0104-E519-409D-A005-6D454F9AC00D}"/>
</file>

<file path=customXml/itemProps8.xml><?xml version="1.0" encoding="utf-8"?>
<ds:datastoreItem xmlns:ds="http://schemas.openxmlformats.org/officeDocument/2006/customXml" ds:itemID="{6107E7FA-FA14-4EB0-99DE-5547873ACE07}"/>
</file>

<file path=customXml/itemProps9.xml><?xml version="1.0" encoding="utf-8"?>
<ds:datastoreItem xmlns:ds="http://schemas.openxmlformats.org/officeDocument/2006/customXml" ds:itemID="{DB7C4629-54D6-46D5-9BFA-E58F97AE6C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Licia Pollicino</dc:creator>
  <cp:keywords/>
  <dc:description/>
  <cp:lastModifiedBy>Sara Barbieri</cp:lastModifiedBy>
  <cp:revision/>
  <dcterms:created xsi:type="dcterms:W3CDTF">2021-05-20T08:02:38Z</dcterms:created>
  <dcterms:modified xsi:type="dcterms:W3CDTF">2022-09-20T17:56:16Z</dcterms:modified>
  <cp:category/>
  <cp:contentStatus/>
</cp:coreProperties>
</file>