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005117_polimi_it/Documents/TEAM_Idrogeo/PTUA_2022/STATO_QUANTITATIVO/DB_Corpi_Idrici/"/>
    </mc:Choice>
  </mc:AlternateContent>
  <xr:revisionPtr revIDLastSave="1165" documentId="13_ncr:1_{B335BCEA-71CB-420A-B95E-8656A2302F1D}" xr6:coauthVersionLast="47" xr6:coauthVersionMax="47" xr10:uidLastSave="{560C72D4-D658-4BAC-9BA6-566321513B64}"/>
  <bookViews>
    <workbookView xWindow="-108" yWindow="-108" windowWidth="23256" windowHeight="12576" firstSheet="9" activeTab="2" xr2:uid="{D6696299-94BF-425A-8B00-255FC0C46761}"/>
  </bookViews>
  <sheets>
    <sheet name="ANAGRAFICA" sheetId="1" r:id="rId1"/>
    <sheet name="Foglio1" sheetId="4" r:id="rId2"/>
    <sheet name="PIEZOMETRIE" sheetId="2" r:id="rId3"/>
    <sheet name="Foglio2" sheetId="20" r:id="rId4"/>
    <sheet name="Foglio8" sheetId="13" r:id="rId5"/>
    <sheet name="Foglio13" sheetId="18" r:id="rId6"/>
    <sheet name="Foglio9" sheetId="14" r:id="rId7"/>
    <sheet name="SOGGIACENZA" sheetId="12" r:id="rId8"/>
    <sheet name="SOGGIACENZA_v2" sheetId="19" r:id="rId9"/>
    <sheet name="Completezza" sheetId="5" r:id="rId10"/>
    <sheet name="Continuità" sheetId="6" r:id="rId11"/>
    <sheet name="PO015140NR0109 - SONDA" sheetId="3" r:id="rId12"/>
  </sheets>
  <definedNames>
    <definedName name="_xlnm._FilterDatabase" localSheetId="9" hidden="1">Completezza!$A$1:$A$971</definedName>
    <definedName name="_xlnm._FilterDatabase" localSheetId="11" hidden="1">'PO015140NR0109 - SONDA'!$F$1:$F$1135</definedName>
    <definedName name="_xlnm._FilterDatabase" localSheetId="7" hidden="1">SOGGIACENZA!$I$1:$I$1039</definedName>
    <definedName name="_xlnm._FilterDatabase" localSheetId="2" hidden="1">PIEZOMETRIE!$A$1:$P$1120</definedName>
    <definedName name="_xlcn.WorksheetConnection_PIEZOMETRIEA1H1120" hidden="1">PIEZOMETRIE!$A$1:$H$1120</definedName>
    <definedName name="_xlcn.WorksheetConnection_PIEZOMETRIEC1G1120" hidden="1">PIEZOMETRIE!$C$1:$G$1120</definedName>
    <definedName name="_xlcn.WorksheetConnection_SOGGIACENZAA1D1039" hidden="1">SOGGIACENZA!$A$1:$D$1039</definedName>
  </definedNames>
  <calcPr calcId="191028"/>
  <pivotCaches>
    <pivotCache cacheId="16750" r:id="rId13"/>
    <pivotCache cacheId="16751" r:id="rId14"/>
    <pivotCache cacheId="16752" r:id="rId15"/>
    <pivotCache cacheId="16753" r:id="rId16"/>
    <pivotCache cacheId="16754" r:id="rId17"/>
    <pivotCache cacheId="16755" r:id="rId18"/>
    <pivotCache cacheId="16756" r:id="rId19"/>
    <pivotCache cacheId="16757" r:id="rId20"/>
    <pivotCache cacheId="16758" r:id="rId2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lo 2" name="Intervallo 2" connection="WorksheetConnection_SOGGIACENZA!$A$1:$D$1039"/>
          <x15:modelTable id="Intervallo 1" name="Intervallo 1" connection="WorksheetConnection_PIEZOMETRIE!$C$1:$G$1120"/>
          <x15:modelTable id="Intervallo" name="Intervallo" connection="WorksheetConnection_PIEZOMETRIE!$A$1:$H$1120"/>
        </x15:modelTables>
        <x15:extLst>
          <ext xmlns:x16="http://schemas.microsoft.com/office/spreadsheetml/2014/11/main" uri="{9835A34E-60A6-4A7C-AAB8-D5F71C897F49}">
            <x16:modelTimeGroupings>
              <x16:modelTimeGrouping tableName="Intervallo 1" columnName="DATA" columnId="DATA">
                <x16:calculatedTimeColumn columnName="DATA (anno)" columnId="DATA (anno)" contentType="years" isSelected="1"/>
                <x16:calculatedTimeColumn columnName="DATA (trimestre)" columnId="DATA (trimestre)" contentType="quarters" isSelected="1"/>
                <x16:calculatedTimeColumn columnName="DATA (indice mese)" columnId="DATA (indice mese)" contentType="monthsindex" isSelected="1"/>
                <x16:calculatedTimeColumn columnName="DATA (mese)" columnId="DATA (mese)" contentType="months" isSelected="1"/>
              </x16:modelTimeGrouping>
              <x16:modelTimeGrouping tableName="Intervallo 2" columnName="DATA" columnId="DATA">
                <x16:calculatedTimeColumn columnName="DATA (anno)" columnId="DATA (anno)" contentType="years" isSelected="1"/>
                <x16:calculatedTimeColumn columnName="DATA (trimestre)" columnId="DATA (trimestre)" contentType="quarters" isSelected="1"/>
                <x16:calculatedTimeColumn columnName="DATA (indice mese)" columnId="DATA (indice mese)" contentType="monthsindex" isSelected="1"/>
                <x16:calculatedTimeColumn columnName="DATA (mese)" columnId="DATA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" i="5" l="1"/>
  <c r="N21" i="5"/>
  <c r="P20" i="5"/>
  <c r="N24" i="5"/>
  <c r="N25" i="5"/>
  <c r="N26" i="5"/>
  <c r="N27" i="5"/>
  <c r="N28" i="5"/>
  <c r="N30" i="5"/>
  <c r="N32" i="5"/>
  <c r="K22" i="5"/>
  <c r="N22" i="5" s="1"/>
  <c r="K23" i="5"/>
  <c r="N23" i="5" s="1"/>
  <c r="K24" i="5"/>
  <c r="K25" i="5"/>
  <c r="K26" i="5"/>
  <c r="K27" i="5"/>
  <c r="K28" i="5"/>
  <c r="K29" i="5"/>
  <c r="N29" i="5" s="1"/>
  <c r="K30" i="5"/>
  <c r="K31" i="5"/>
  <c r="N31" i="5" s="1"/>
  <c r="K32" i="5"/>
  <c r="K21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S32" i="19"/>
  <c r="O4" i="12"/>
  <c r="P5" i="12"/>
  <c r="P6" i="12"/>
  <c r="P7" i="12"/>
  <c r="P8" i="12"/>
  <c r="P43" i="12"/>
  <c r="O43" i="12"/>
  <c r="S26" i="19"/>
  <c r="T37" i="19"/>
  <c r="S27" i="19"/>
  <c r="T27" i="19"/>
  <c r="U27" i="19"/>
  <c r="V27" i="19"/>
  <c r="S28" i="19"/>
  <c r="T28" i="19"/>
  <c r="U28" i="19"/>
  <c r="V28" i="19"/>
  <c r="S29" i="19"/>
  <c r="T29" i="19"/>
  <c r="U29" i="19"/>
  <c r="V29" i="19"/>
  <c r="S30" i="19"/>
  <c r="T30" i="19"/>
  <c r="U30" i="19"/>
  <c r="V30" i="19"/>
  <c r="S31" i="19"/>
  <c r="T31" i="19"/>
  <c r="U31" i="19"/>
  <c r="V31" i="19"/>
  <c r="T32" i="19"/>
  <c r="U32" i="19"/>
  <c r="V32" i="19"/>
  <c r="S33" i="19"/>
  <c r="T33" i="19"/>
  <c r="U33" i="19"/>
  <c r="V33" i="19"/>
  <c r="S34" i="19"/>
  <c r="T34" i="19"/>
  <c r="U34" i="19"/>
  <c r="V34" i="19"/>
  <c r="S35" i="19"/>
  <c r="T35" i="19"/>
  <c r="U35" i="19"/>
  <c r="V35" i="19"/>
  <c r="S36" i="19"/>
  <c r="T36" i="19"/>
  <c r="U36" i="19"/>
  <c r="V36" i="19"/>
  <c r="S37" i="19"/>
  <c r="U37" i="19"/>
  <c r="V37" i="19"/>
  <c r="T26" i="19"/>
  <c r="U26" i="19"/>
  <c r="V26" i="19"/>
  <c r="H66" i="19"/>
  <c r="D66" i="19"/>
  <c r="F66" i="19" s="1"/>
  <c r="G66" i="19" s="1"/>
  <c r="H65" i="19"/>
  <c r="D65" i="19"/>
  <c r="F65" i="19" s="1"/>
  <c r="G65" i="19" s="1"/>
  <c r="H64" i="19"/>
  <c r="D64" i="19"/>
  <c r="F64" i="19" s="1"/>
  <c r="G64" i="19" s="1"/>
  <c r="H63" i="19"/>
  <c r="D63" i="19"/>
  <c r="F63" i="19" s="1"/>
  <c r="G63" i="19" s="1"/>
  <c r="H62" i="19"/>
  <c r="D62" i="19"/>
  <c r="F62" i="19" s="1"/>
  <c r="G62" i="19" s="1"/>
  <c r="H61" i="19"/>
  <c r="D61" i="19"/>
  <c r="F61" i="19" s="1"/>
  <c r="G61" i="19" s="1"/>
  <c r="H60" i="19"/>
  <c r="D60" i="19"/>
  <c r="F60" i="19" s="1"/>
  <c r="G60" i="19" s="1"/>
  <c r="H59" i="19"/>
  <c r="D59" i="19"/>
  <c r="F59" i="19" s="1"/>
  <c r="G59" i="19" s="1"/>
  <c r="H58" i="19"/>
  <c r="D58" i="19"/>
  <c r="F58" i="19" s="1"/>
  <c r="G58" i="19" s="1"/>
  <c r="H57" i="19"/>
  <c r="D57" i="19"/>
  <c r="F57" i="19" s="1"/>
  <c r="G57" i="19" s="1"/>
  <c r="I57" i="19" s="1"/>
  <c r="H56" i="19"/>
  <c r="D56" i="19"/>
  <c r="F56" i="19" s="1"/>
  <c r="G56" i="19" s="1"/>
  <c r="H55" i="19"/>
  <c r="D55" i="19"/>
  <c r="F55" i="19" s="1"/>
  <c r="G55" i="19" s="1"/>
  <c r="D54" i="19"/>
  <c r="F54" i="19" s="1"/>
  <c r="G54" i="19" s="1"/>
  <c r="H53" i="19"/>
  <c r="D53" i="19"/>
  <c r="F53" i="19" s="1"/>
  <c r="G53" i="19" s="1"/>
  <c r="H52" i="19"/>
  <c r="D52" i="19"/>
  <c r="F52" i="19" s="1"/>
  <c r="G52" i="19" s="1"/>
  <c r="H51" i="19"/>
  <c r="D51" i="19"/>
  <c r="F51" i="19" s="1"/>
  <c r="G51" i="19" s="1"/>
  <c r="H50" i="19"/>
  <c r="D50" i="19"/>
  <c r="F50" i="19" s="1"/>
  <c r="G50" i="19" s="1"/>
  <c r="H49" i="19"/>
  <c r="D49" i="19"/>
  <c r="F49" i="19" s="1"/>
  <c r="G49" i="19" s="1"/>
  <c r="H48" i="19"/>
  <c r="D48" i="19"/>
  <c r="F48" i="19" s="1"/>
  <c r="G48" i="19" s="1"/>
  <c r="H47" i="19"/>
  <c r="D47" i="19"/>
  <c r="F47" i="19" s="1"/>
  <c r="G47" i="19" s="1"/>
  <c r="H46" i="19"/>
  <c r="D46" i="19"/>
  <c r="F46" i="19" s="1"/>
  <c r="G46" i="19" s="1"/>
  <c r="H45" i="19"/>
  <c r="D45" i="19"/>
  <c r="F45" i="19" s="1"/>
  <c r="G45" i="19" s="1"/>
  <c r="I45" i="19" s="1"/>
  <c r="H44" i="19"/>
  <c r="D44" i="19"/>
  <c r="F44" i="19" s="1"/>
  <c r="G44" i="19" s="1"/>
  <c r="H43" i="19"/>
  <c r="D43" i="19"/>
  <c r="F43" i="19" s="1"/>
  <c r="G43" i="19" s="1"/>
  <c r="H42" i="19"/>
  <c r="D42" i="19"/>
  <c r="F42" i="19" s="1"/>
  <c r="G42" i="19" s="1"/>
  <c r="D41" i="19"/>
  <c r="F41" i="19" s="1"/>
  <c r="G41" i="19" s="1"/>
  <c r="H40" i="19"/>
  <c r="D40" i="19"/>
  <c r="F40" i="19" s="1"/>
  <c r="G40" i="19" s="1"/>
  <c r="I40" i="19" s="1"/>
  <c r="H39" i="19"/>
  <c r="D39" i="19"/>
  <c r="F39" i="19" s="1"/>
  <c r="G39" i="19" s="1"/>
  <c r="H38" i="19"/>
  <c r="D38" i="19"/>
  <c r="F38" i="19" s="1"/>
  <c r="G38" i="19" s="1"/>
  <c r="H37" i="19"/>
  <c r="D37" i="19"/>
  <c r="F37" i="19" s="1"/>
  <c r="G37" i="19" s="1"/>
  <c r="H36" i="19"/>
  <c r="D36" i="19"/>
  <c r="F36" i="19" s="1"/>
  <c r="G36" i="19" s="1"/>
  <c r="H35" i="19"/>
  <c r="D35" i="19"/>
  <c r="F35" i="19" s="1"/>
  <c r="G35" i="19" s="1"/>
  <c r="H34" i="19"/>
  <c r="D34" i="19"/>
  <c r="F34" i="19" s="1"/>
  <c r="G34" i="19" s="1"/>
  <c r="H33" i="19"/>
  <c r="D33" i="19"/>
  <c r="F33" i="19" s="1"/>
  <c r="G33" i="19" s="1"/>
  <c r="H32" i="19"/>
  <c r="D32" i="19"/>
  <c r="F32" i="19" s="1"/>
  <c r="G32" i="19" s="1"/>
  <c r="H31" i="19"/>
  <c r="D31" i="19"/>
  <c r="F31" i="19" s="1"/>
  <c r="G31" i="19" s="1"/>
  <c r="H30" i="19"/>
  <c r="D30" i="19"/>
  <c r="F30" i="19" s="1"/>
  <c r="G30" i="19" s="1"/>
  <c r="H29" i="19"/>
  <c r="D29" i="19"/>
  <c r="F29" i="19" s="1"/>
  <c r="G29" i="19" s="1"/>
  <c r="D28" i="19"/>
  <c r="F28" i="19" s="1"/>
  <c r="G28" i="19" s="1"/>
  <c r="H27" i="19"/>
  <c r="D27" i="19"/>
  <c r="F27" i="19" s="1"/>
  <c r="G27" i="19" s="1"/>
  <c r="H26" i="19"/>
  <c r="D26" i="19"/>
  <c r="F26" i="19" s="1"/>
  <c r="G26" i="19" s="1"/>
  <c r="I26" i="19" s="1"/>
  <c r="H25" i="19"/>
  <c r="D25" i="19"/>
  <c r="F25" i="19" s="1"/>
  <c r="G25" i="19" s="1"/>
  <c r="H24" i="19"/>
  <c r="D24" i="19"/>
  <c r="F24" i="19" s="1"/>
  <c r="G24" i="19" s="1"/>
  <c r="H23" i="19"/>
  <c r="D23" i="19"/>
  <c r="F23" i="19" s="1"/>
  <c r="G23" i="19" s="1"/>
  <c r="H22" i="19"/>
  <c r="D22" i="19"/>
  <c r="F22" i="19" s="1"/>
  <c r="G22" i="19" s="1"/>
  <c r="H21" i="19"/>
  <c r="D21" i="19"/>
  <c r="F21" i="19" s="1"/>
  <c r="G21" i="19" s="1"/>
  <c r="H20" i="19"/>
  <c r="D20" i="19"/>
  <c r="F20" i="19" s="1"/>
  <c r="G20" i="19" s="1"/>
  <c r="H19" i="19"/>
  <c r="D19" i="19"/>
  <c r="F19" i="19" s="1"/>
  <c r="G19" i="19" s="1"/>
  <c r="H18" i="19"/>
  <c r="D18" i="19"/>
  <c r="F18" i="19" s="1"/>
  <c r="G18" i="19" s="1"/>
  <c r="H17" i="19"/>
  <c r="D17" i="19"/>
  <c r="F17" i="19" s="1"/>
  <c r="G17" i="19" s="1"/>
  <c r="H16" i="19"/>
  <c r="D16" i="19"/>
  <c r="F16" i="19" s="1"/>
  <c r="G16" i="19" s="1"/>
  <c r="D15" i="19"/>
  <c r="F15" i="19" s="1"/>
  <c r="G15" i="19" s="1"/>
  <c r="H14" i="19"/>
  <c r="D14" i="19"/>
  <c r="F14" i="19" s="1"/>
  <c r="G14" i="19" s="1"/>
  <c r="H13" i="19"/>
  <c r="D13" i="19"/>
  <c r="F13" i="19" s="1"/>
  <c r="G13" i="19" s="1"/>
  <c r="I13" i="19" s="1"/>
  <c r="H12" i="19"/>
  <c r="D12" i="19"/>
  <c r="F12" i="19" s="1"/>
  <c r="G12" i="19" s="1"/>
  <c r="H11" i="19"/>
  <c r="D11" i="19"/>
  <c r="F11" i="19" s="1"/>
  <c r="G11" i="19" s="1"/>
  <c r="H10" i="19"/>
  <c r="D10" i="19"/>
  <c r="F10" i="19" s="1"/>
  <c r="G10" i="19" s="1"/>
  <c r="H9" i="19"/>
  <c r="D9" i="19"/>
  <c r="F9" i="19" s="1"/>
  <c r="G9" i="19" s="1"/>
  <c r="H8" i="19"/>
  <c r="D8" i="19"/>
  <c r="F8" i="19" s="1"/>
  <c r="G8" i="19" s="1"/>
  <c r="H7" i="19"/>
  <c r="D7" i="19"/>
  <c r="F7" i="19" s="1"/>
  <c r="G7" i="19" s="1"/>
  <c r="I7" i="19" s="1"/>
  <c r="H6" i="19"/>
  <c r="D6" i="19"/>
  <c r="F6" i="19" s="1"/>
  <c r="G6" i="19" s="1"/>
  <c r="H5" i="19"/>
  <c r="D5" i="19"/>
  <c r="F5" i="19" s="1"/>
  <c r="G5" i="19" s="1"/>
  <c r="H4" i="19"/>
  <c r="D4" i="19"/>
  <c r="F4" i="19" s="1"/>
  <c r="G4" i="19" s="1"/>
  <c r="H3" i="19"/>
  <c r="D3" i="19"/>
  <c r="F3" i="19" s="1"/>
  <c r="G3" i="19" s="1"/>
  <c r="D2" i="19"/>
  <c r="F2" i="19" s="1"/>
  <c r="G2" i="19" s="1"/>
  <c r="P23" i="5" l="1"/>
  <c r="Q23" i="5" s="1"/>
  <c r="P22" i="5"/>
  <c r="Q22" i="5" s="1"/>
  <c r="Q21" i="5"/>
  <c r="I27" i="19"/>
  <c r="I65" i="19"/>
  <c r="I33" i="19"/>
  <c r="I21" i="19"/>
  <c r="I44" i="19"/>
  <c r="I63" i="19"/>
  <c r="I58" i="19"/>
  <c r="I39" i="19"/>
  <c r="I34" i="19"/>
  <c r="I17" i="19"/>
  <c r="I23" i="19"/>
  <c r="I47" i="19"/>
  <c r="I66" i="19"/>
  <c r="I5" i="19"/>
  <c r="I11" i="19"/>
  <c r="I18" i="19"/>
  <c r="I24" i="19"/>
  <c r="I36" i="19"/>
  <c r="I31" i="19"/>
  <c r="I42" i="19"/>
  <c r="I53" i="19"/>
  <c r="I8" i="19"/>
  <c r="I14" i="19"/>
  <c r="I48" i="19"/>
  <c r="I37" i="19"/>
  <c r="I55" i="19"/>
  <c r="I60" i="19"/>
  <c r="I50" i="19"/>
  <c r="I61" i="19"/>
  <c r="I32" i="19"/>
  <c r="I51" i="19"/>
  <c r="I64" i="19"/>
  <c r="I49" i="19"/>
  <c r="I9" i="19"/>
  <c r="I46" i="19"/>
  <c r="I19" i="19"/>
  <c r="I59" i="19"/>
  <c r="I3" i="19"/>
  <c r="I12" i="19"/>
  <c r="I22" i="19"/>
  <c r="I10" i="19"/>
  <c r="I56" i="19"/>
  <c r="I6" i="19"/>
  <c r="I16" i="19"/>
  <c r="I29" i="19"/>
  <c r="I43" i="19"/>
  <c r="I20" i="19"/>
  <c r="I25" i="19"/>
  <c r="I52" i="19"/>
  <c r="I30" i="19"/>
  <c r="I38" i="19"/>
  <c r="I62" i="19"/>
  <c r="I4" i="19"/>
  <c r="I35" i="19"/>
  <c r="AF8" i="12"/>
  <c r="AF9" i="12"/>
  <c r="AF10" i="12"/>
  <c r="AF11" i="12"/>
  <c r="AF12" i="12"/>
  <c r="AF13" i="12"/>
  <c r="AF14" i="12"/>
  <c r="AF15" i="12"/>
  <c r="AF16" i="12"/>
  <c r="AF17" i="12"/>
  <c r="AF18" i="12"/>
  <c r="AF7" i="12"/>
  <c r="AA8" i="12"/>
  <c r="AA9" i="12"/>
  <c r="AA10" i="12"/>
  <c r="AA11" i="12"/>
  <c r="AA12" i="12"/>
  <c r="AA13" i="12"/>
  <c r="AA14" i="12"/>
  <c r="AA15" i="12"/>
  <c r="AA16" i="12"/>
  <c r="AA17" i="12"/>
  <c r="AA18" i="12"/>
  <c r="AA7" i="12"/>
  <c r="AC7" i="12"/>
  <c r="AB8" i="12"/>
  <c r="AC8" i="12"/>
  <c r="AD8" i="12"/>
  <c r="AE8" i="12"/>
  <c r="AB9" i="12"/>
  <c r="AC9" i="12"/>
  <c r="AD9" i="12"/>
  <c r="AE9" i="12"/>
  <c r="AB10" i="12"/>
  <c r="AC10" i="12"/>
  <c r="AD10" i="12"/>
  <c r="AE10" i="12"/>
  <c r="AB11" i="12"/>
  <c r="AC11" i="12"/>
  <c r="AD11" i="12"/>
  <c r="AE11" i="12"/>
  <c r="AB12" i="12"/>
  <c r="AC12" i="12"/>
  <c r="AD12" i="12"/>
  <c r="AE12" i="12"/>
  <c r="AB13" i="12"/>
  <c r="AC13" i="12"/>
  <c r="AD13" i="12"/>
  <c r="AE13" i="12"/>
  <c r="AB14" i="12"/>
  <c r="AC14" i="12"/>
  <c r="AD14" i="12"/>
  <c r="AE14" i="12"/>
  <c r="AB15" i="12"/>
  <c r="AC15" i="12"/>
  <c r="AD15" i="12"/>
  <c r="AE15" i="12"/>
  <c r="AB16" i="12"/>
  <c r="AC16" i="12"/>
  <c r="AD16" i="12"/>
  <c r="AE16" i="12"/>
  <c r="AB17" i="12"/>
  <c r="AC17" i="12"/>
  <c r="AD17" i="12"/>
  <c r="AE17" i="12"/>
  <c r="AB18" i="12"/>
  <c r="AC18" i="12"/>
  <c r="AD18" i="12"/>
  <c r="AE18" i="12"/>
  <c r="AD7" i="12"/>
  <c r="AE7" i="12"/>
  <c r="AB7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4" i="12"/>
  <c r="P45" i="12"/>
  <c r="Q45" i="12" s="1"/>
  <c r="P46" i="12"/>
  <c r="P47" i="12"/>
  <c r="P48" i="12"/>
  <c r="P49" i="12"/>
  <c r="P50" i="12"/>
  <c r="P51" i="12"/>
  <c r="P52" i="12"/>
  <c r="P53" i="12"/>
  <c r="P54" i="12"/>
  <c r="P56" i="12"/>
  <c r="P57" i="12"/>
  <c r="P58" i="12"/>
  <c r="P59" i="12"/>
  <c r="P60" i="12"/>
  <c r="P61" i="12"/>
  <c r="P64" i="12"/>
  <c r="P65" i="12"/>
  <c r="P69" i="12"/>
  <c r="P70" i="12"/>
  <c r="P71" i="12"/>
  <c r="P72" i="12"/>
  <c r="P73" i="12"/>
  <c r="P77" i="12"/>
  <c r="P78" i="12"/>
  <c r="P82" i="12"/>
  <c r="P83" i="12"/>
  <c r="P84" i="12"/>
  <c r="P85" i="12"/>
  <c r="P86" i="12"/>
  <c r="P87" i="12"/>
  <c r="P90" i="12"/>
  <c r="P91" i="12"/>
  <c r="P95" i="12"/>
  <c r="P96" i="12"/>
  <c r="P97" i="12"/>
  <c r="P98" i="12"/>
  <c r="P99" i="12"/>
  <c r="P100" i="12"/>
  <c r="P103" i="12"/>
  <c r="P108" i="12"/>
  <c r="P109" i="12"/>
  <c r="P110" i="12"/>
  <c r="P111" i="12"/>
  <c r="P112" i="12"/>
  <c r="P113" i="12"/>
  <c r="P116" i="12"/>
  <c r="P117" i="12"/>
  <c r="P126" i="12"/>
  <c r="P127" i="12"/>
  <c r="P128" i="12"/>
  <c r="P129" i="12"/>
  <c r="P130" i="12"/>
  <c r="P131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7" i="12"/>
  <c r="P150" i="12"/>
  <c r="P151" i="12"/>
  <c r="P152" i="12"/>
  <c r="P153" i="12"/>
  <c r="P154" i="12"/>
  <c r="P155" i="12"/>
  <c r="P156" i="12"/>
  <c r="P157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4" i="12"/>
  <c r="Q4" i="12" s="1"/>
  <c r="L5" i="12"/>
  <c r="N5" i="12" s="1"/>
  <c r="O5" i="12" s="1"/>
  <c r="L6" i="12"/>
  <c r="N6" i="12" s="1"/>
  <c r="O6" i="12" s="1"/>
  <c r="L7" i="12"/>
  <c r="N7" i="12" s="1"/>
  <c r="O7" i="12" s="1"/>
  <c r="L8" i="12"/>
  <c r="N8" i="12" s="1"/>
  <c r="O8" i="12" s="1"/>
  <c r="L9" i="12"/>
  <c r="N9" i="12" s="1"/>
  <c r="O9" i="12" s="1"/>
  <c r="L10" i="12"/>
  <c r="N10" i="12" s="1"/>
  <c r="O10" i="12" s="1"/>
  <c r="L11" i="12"/>
  <c r="N11" i="12" s="1"/>
  <c r="O11" i="12" s="1"/>
  <c r="L12" i="12"/>
  <c r="N12" i="12" s="1"/>
  <c r="O12" i="12" s="1"/>
  <c r="L13" i="12"/>
  <c r="N13" i="12" s="1"/>
  <c r="O13" i="12" s="1"/>
  <c r="L14" i="12"/>
  <c r="N14" i="12" s="1"/>
  <c r="O14" i="12" s="1"/>
  <c r="L15" i="12"/>
  <c r="N15" i="12" s="1"/>
  <c r="O15" i="12" s="1"/>
  <c r="L16" i="12"/>
  <c r="N16" i="12" s="1"/>
  <c r="O16" i="12" s="1"/>
  <c r="L17" i="12"/>
  <c r="N17" i="12" s="1"/>
  <c r="O17" i="12" s="1"/>
  <c r="L18" i="12"/>
  <c r="N18" i="12" s="1"/>
  <c r="O18" i="12" s="1"/>
  <c r="L19" i="12"/>
  <c r="N19" i="12" s="1"/>
  <c r="O19" i="12" s="1"/>
  <c r="L20" i="12"/>
  <c r="N20" i="12" s="1"/>
  <c r="O20" i="12" s="1"/>
  <c r="L21" i="12"/>
  <c r="N21" i="12" s="1"/>
  <c r="O21" i="12" s="1"/>
  <c r="L22" i="12"/>
  <c r="N22" i="12" s="1"/>
  <c r="O22" i="12" s="1"/>
  <c r="L23" i="12"/>
  <c r="N23" i="12" s="1"/>
  <c r="O23" i="12" s="1"/>
  <c r="L24" i="12"/>
  <c r="N24" i="12" s="1"/>
  <c r="O24" i="12" s="1"/>
  <c r="L25" i="12"/>
  <c r="N25" i="12" s="1"/>
  <c r="O25" i="12" s="1"/>
  <c r="L26" i="12"/>
  <c r="N26" i="12" s="1"/>
  <c r="O26" i="12" s="1"/>
  <c r="L27" i="12"/>
  <c r="N27" i="12" s="1"/>
  <c r="O27" i="12" s="1"/>
  <c r="L28" i="12"/>
  <c r="N28" i="12" s="1"/>
  <c r="O28" i="12" s="1"/>
  <c r="L29" i="12"/>
  <c r="N29" i="12" s="1"/>
  <c r="O29" i="12" s="1"/>
  <c r="L30" i="12"/>
  <c r="N30" i="12" s="1"/>
  <c r="O30" i="12" s="1"/>
  <c r="L31" i="12"/>
  <c r="N31" i="12" s="1"/>
  <c r="O31" i="12" s="1"/>
  <c r="L32" i="12"/>
  <c r="N32" i="12" s="1"/>
  <c r="O32" i="12" s="1"/>
  <c r="L33" i="12"/>
  <c r="N33" i="12" s="1"/>
  <c r="O33" i="12" s="1"/>
  <c r="L34" i="12"/>
  <c r="N34" i="12" s="1"/>
  <c r="O34" i="12" s="1"/>
  <c r="L35" i="12"/>
  <c r="N35" i="12" s="1"/>
  <c r="O35" i="12" s="1"/>
  <c r="L36" i="12"/>
  <c r="N36" i="12" s="1"/>
  <c r="O36" i="12" s="1"/>
  <c r="L37" i="12"/>
  <c r="N37" i="12" s="1"/>
  <c r="O37" i="12" s="1"/>
  <c r="L38" i="12"/>
  <c r="N38" i="12" s="1"/>
  <c r="O38" i="12" s="1"/>
  <c r="L39" i="12"/>
  <c r="N39" i="12" s="1"/>
  <c r="O39" i="12" s="1"/>
  <c r="L40" i="12"/>
  <c r="N40" i="12" s="1"/>
  <c r="O40" i="12" s="1"/>
  <c r="L41" i="12"/>
  <c r="N41" i="12" s="1"/>
  <c r="O41" i="12" s="1"/>
  <c r="Q41" i="12" s="1"/>
  <c r="L42" i="12"/>
  <c r="N42" i="12" s="1"/>
  <c r="O42" i="12" s="1"/>
  <c r="L43" i="12"/>
  <c r="N43" i="12" s="1"/>
  <c r="L44" i="12"/>
  <c r="N44" i="12" s="1"/>
  <c r="O44" i="12" s="1"/>
  <c r="L45" i="12"/>
  <c r="N45" i="12" s="1"/>
  <c r="O45" i="12" s="1"/>
  <c r="L46" i="12"/>
  <c r="N46" i="12" s="1"/>
  <c r="O46" i="12" s="1"/>
  <c r="L47" i="12"/>
  <c r="N47" i="12" s="1"/>
  <c r="O47" i="12" s="1"/>
  <c r="L48" i="12"/>
  <c r="N48" i="12" s="1"/>
  <c r="O48" i="12" s="1"/>
  <c r="L49" i="12"/>
  <c r="N49" i="12" s="1"/>
  <c r="O49" i="12" s="1"/>
  <c r="L50" i="12"/>
  <c r="N50" i="12" s="1"/>
  <c r="O50" i="12" s="1"/>
  <c r="L51" i="12"/>
  <c r="N51" i="12" s="1"/>
  <c r="O51" i="12" s="1"/>
  <c r="L52" i="12"/>
  <c r="N52" i="12" s="1"/>
  <c r="O52" i="12" s="1"/>
  <c r="L53" i="12"/>
  <c r="N53" i="12" s="1"/>
  <c r="O53" i="12" s="1"/>
  <c r="Q53" i="12" s="1"/>
  <c r="L54" i="12"/>
  <c r="N54" i="12" s="1"/>
  <c r="O54" i="12" s="1"/>
  <c r="L55" i="12"/>
  <c r="N55" i="12" s="1"/>
  <c r="O55" i="12" s="1"/>
  <c r="L56" i="12"/>
  <c r="N56" i="12" s="1"/>
  <c r="O56" i="12" s="1"/>
  <c r="L57" i="12"/>
  <c r="N57" i="12" s="1"/>
  <c r="O57" i="12" s="1"/>
  <c r="L58" i="12"/>
  <c r="N58" i="12" s="1"/>
  <c r="O58" i="12" s="1"/>
  <c r="L59" i="12"/>
  <c r="N59" i="12" s="1"/>
  <c r="O59" i="12" s="1"/>
  <c r="L60" i="12"/>
  <c r="N60" i="12" s="1"/>
  <c r="O60" i="12" s="1"/>
  <c r="L61" i="12"/>
  <c r="N61" i="12" s="1"/>
  <c r="O61" i="12" s="1"/>
  <c r="L62" i="12"/>
  <c r="N62" i="12" s="1"/>
  <c r="O62" i="12" s="1"/>
  <c r="L63" i="12"/>
  <c r="N63" i="12" s="1"/>
  <c r="O63" i="12" s="1"/>
  <c r="L64" i="12"/>
  <c r="N64" i="12" s="1"/>
  <c r="O64" i="12" s="1"/>
  <c r="L65" i="12"/>
  <c r="N65" i="12" s="1"/>
  <c r="O65" i="12" s="1"/>
  <c r="L66" i="12"/>
  <c r="N66" i="12" s="1"/>
  <c r="O66" i="12" s="1"/>
  <c r="L67" i="12"/>
  <c r="N67" i="12" s="1"/>
  <c r="O67" i="12" s="1"/>
  <c r="L68" i="12"/>
  <c r="N68" i="12" s="1"/>
  <c r="O68" i="12" s="1"/>
  <c r="L69" i="12"/>
  <c r="N69" i="12" s="1"/>
  <c r="O69" i="12" s="1"/>
  <c r="L70" i="12"/>
  <c r="N70" i="12" s="1"/>
  <c r="O70" i="12" s="1"/>
  <c r="L71" i="12"/>
  <c r="N71" i="12" s="1"/>
  <c r="O71" i="12" s="1"/>
  <c r="L72" i="12"/>
  <c r="N72" i="12" s="1"/>
  <c r="O72" i="12" s="1"/>
  <c r="L73" i="12"/>
  <c r="N73" i="12" s="1"/>
  <c r="O73" i="12" s="1"/>
  <c r="L74" i="12"/>
  <c r="N74" i="12" s="1"/>
  <c r="O74" i="12" s="1"/>
  <c r="L75" i="12"/>
  <c r="N75" i="12" s="1"/>
  <c r="O75" i="12" s="1"/>
  <c r="L76" i="12"/>
  <c r="N76" i="12" s="1"/>
  <c r="O76" i="12" s="1"/>
  <c r="L77" i="12"/>
  <c r="N77" i="12" s="1"/>
  <c r="O77" i="12" s="1"/>
  <c r="L78" i="12"/>
  <c r="N78" i="12" s="1"/>
  <c r="O78" i="12" s="1"/>
  <c r="L79" i="12"/>
  <c r="N79" i="12" s="1"/>
  <c r="O79" i="12" s="1"/>
  <c r="L80" i="12"/>
  <c r="N80" i="12" s="1"/>
  <c r="O80" i="12" s="1"/>
  <c r="L81" i="12"/>
  <c r="N81" i="12" s="1"/>
  <c r="O81" i="12" s="1"/>
  <c r="L82" i="12"/>
  <c r="N82" i="12" s="1"/>
  <c r="O82" i="12" s="1"/>
  <c r="L83" i="12"/>
  <c r="N83" i="12" s="1"/>
  <c r="O83" i="12" s="1"/>
  <c r="L84" i="12"/>
  <c r="N84" i="12" s="1"/>
  <c r="O84" i="12" s="1"/>
  <c r="L85" i="12"/>
  <c r="N85" i="12" s="1"/>
  <c r="O85" i="12" s="1"/>
  <c r="L86" i="12"/>
  <c r="N86" i="12" s="1"/>
  <c r="O86" i="12" s="1"/>
  <c r="L87" i="12"/>
  <c r="N87" i="12" s="1"/>
  <c r="O87" i="12" s="1"/>
  <c r="L88" i="12"/>
  <c r="N88" i="12" s="1"/>
  <c r="O88" i="12" s="1"/>
  <c r="L89" i="12"/>
  <c r="N89" i="12" s="1"/>
  <c r="O89" i="12" s="1"/>
  <c r="L90" i="12"/>
  <c r="N90" i="12" s="1"/>
  <c r="O90" i="12" s="1"/>
  <c r="L91" i="12"/>
  <c r="N91" i="12" s="1"/>
  <c r="O91" i="12" s="1"/>
  <c r="L92" i="12"/>
  <c r="N92" i="12" s="1"/>
  <c r="O92" i="12" s="1"/>
  <c r="L93" i="12"/>
  <c r="N93" i="12" s="1"/>
  <c r="O93" i="12" s="1"/>
  <c r="L94" i="12"/>
  <c r="N94" i="12" s="1"/>
  <c r="O94" i="12" s="1"/>
  <c r="L95" i="12"/>
  <c r="N95" i="12" s="1"/>
  <c r="O95" i="12" s="1"/>
  <c r="L96" i="12"/>
  <c r="N96" i="12" s="1"/>
  <c r="O96" i="12" s="1"/>
  <c r="L97" i="12"/>
  <c r="N97" i="12" s="1"/>
  <c r="O97" i="12" s="1"/>
  <c r="L98" i="12"/>
  <c r="N98" i="12" s="1"/>
  <c r="O98" i="12" s="1"/>
  <c r="L99" i="12"/>
  <c r="N99" i="12" s="1"/>
  <c r="O99" i="12" s="1"/>
  <c r="L100" i="12"/>
  <c r="N100" i="12" s="1"/>
  <c r="O100" i="12" s="1"/>
  <c r="L101" i="12"/>
  <c r="N101" i="12" s="1"/>
  <c r="O101" i="12" s="1"/>
  <c r="L102" i="12"/>
  <c r="N102" i="12" s="1"/>
  <c r="O102" i="12" s="1"/>
  <c r="L103" i="12"/>
  <c r="N103" i="12" s="1"/>
  <c r="O103" i="12" s="1"/>
  <c r="L104" i="12"/>
  <c r="N104" i="12" s="1"/>
  <c r="O104" i="12" s="1"/>
  <c r="L105" i="12"/>
  <c r="N105" i="12" s="1"/>
  <c r="O105" i="12" s="1"/>
  <c r="L106" i="12"/>
  <c r="N106" i="12" s="1"/>
  <c r="O106" i="12" s="1"/>
  <c r="L107" i="12"/>
  <c r="N107" i="12" s="1"/>
  <c r="O107" i="12" s="1"/>
  <c r="L108" i="12"/>
  <c r="N108" i="12" s="1"/>
  <c r="O108" i="12" s="1"/>
  <c r="L109" i="12"/>
  <c r="N109" i="12" s="1"/>
  <c r="O109" i="12" s="1"/>
  <c r="L110" i="12"/>
  <c r="N110" i="12" s="1"/>
  <c r="O110" i="12" s="1"/>
  <c r="L111" i="12"/>
  <c r="N111" i="12" s="1"/>
  <c r="O111" i="12" s="1"/>
  <c r="L112" i="12"/>
  <c r="N112" i="12" s="1"/>
  <c r="O112" i="12" s="1"/>
  <c r="L113" i="12"/>
  <c r="N113" i="12" s="1"/>
  <c r="O113" i="12" s="1"/>
  <c r="Q113" i="12" s="1"/>
  <c r="L114" i="12"/>
  <c r="N114" i="12" s="1"/>
  <c r="O114" i="12" s="1"/>
  <c r="L115" i="12"/>
  <c r="N115" i="12" s="1"/>
  <c r="O115" i="12" s="1"/>
  <c r="L116" i="12"/>
  <c r="N116" i="12" s="1"/>
  <c r="O116" i="12" s="1"/>
  <c r="L117" i="12"/>
  <c r="N117" i="12" s="1"/>
  <c r="O117" i="12" s="1"/>
  <c r="L118" i="12"/>
  <c r="N118" i="12" s="1"/>
  <c r="O118" i="12" s="1"/>
  <c r="L119" i="12"/>
  <c r="N119" i="12" s="1"/>
  <c r="O119" i="12" s="1"/>
  <c r="L120" i="12"/>
  <c r="N120" i="12" s="1"/>
  <c r="O120" i="12" s="1"/>
  <c r="L121" i="12"/>
  <c r="N121" i="12" s="1"/>
  <c r="O121" i="12" s="1"/>
  <c r="L122" i="12"/>
  <c r="N122" i="12" s="1"/>
  <c r="O122" i="12" s="1"/>
  <c r="L123" i="12"/>
  <c r="N123" i="12" s="1"/>
  <c r="O123" i="12" s="1"/>
  <c r="L124" i="12"/>
  <c r="N124" i="12" s="1"/>
  <c r="O124" i="12" s="1"/>
  <c r="L125" i="12"/>
  <c r="N125" i="12" s="1"/>
  <c r="O125" i="12" s="1"/>
  <c r="L126" i="12"/>
  <c r="N126" i="12" s="1"/>
  <c r="O126" i="12" s="1"/>
  <c r="L127" i="12"/>
  <c r="N127" i="12" s="1"/>
  <c r="O127" i="12" s="1"/>
  <c r="L128" i="12"/>
  <c r="N128" i="12" s="1"/>
  <c r="O128" i="12" s="1"/>
  <c r="L129" i="12"/>
  <c r="N129" i="12" s="1"/>
  <c r="O129" i="12" s="1"/>
  <c r="L130" i="12"/>
  <c r="N130" i="12" s="1"/>
  <c r="O130" i="12" s="1"/>
  <c r="L131" i="12"/>
  <c r="N131" i="12" s="1"/>
  <c r="O131" i="12" s="1"/>
  <c r="L132" i="12"/>
  <c r="N132" i="12" s="1"/>
  <c r="O132" i="12" s="1"/>
  <c r="L133" i="12"/>
  <c r="N133" i="12" s="1"/>
  <c r="O133" i="12" s="1"/>
  <c r="L134" i="12"/>
  <c r="N134" i="12" s="1"/>
  <c r="O134" i="12" s="1"/>
  <c r="L135" i="12"/>
  <c r="N135" i="12" s="1"/>
  <c r="O135" i="12" s="1"/>
  <c r="L136" i="12"/>
  <c r="N136" i="12" s="1"/>
  <c r="O136" i="12" s="1"/>
  <c r="L137" i="12"/>
  <c r="N137" i="12" s="1"/>
  <c r="O137" i="12" s="1"/>
  <c r="L138" i="12"/>
  <c r="N138" i="12" s="1"/>
  <c r="O138" i="12" s="1"/>
  <c r="L139" i="12"/>
  <c r="N139" i="12" s="1"/>
  <c r="O139" i="12" s="1"/>
  <c r="L140" i="12"/>
  <c r="N140" i="12" s="1"/>
  <c r="O140" i="12" s="1"/>
  <c r="L141" i="12"/>
  <c r="N141" i="12" s="1"/>
  <c r="O141" i="12" s="1"/>
  <c r="L142" i="12"/>
  <c r="N142" i="12" s="1"/>
  <c r="O142" i="12" s="1"/>
  <c r="L143" i="12"/>
  <c r="N143" i="12" s="1"/>
  <c r="O143" i="12" s="1"/>
  <c r="L144" i="12"/>
  <c r="N144" i="12" s="1"/>
  <c r="O144" i="12" s="1"/>
  <c r="L145" i="12"/>
  <c r="N145" i="12" s="1"/>
  <c r="O145" i="12" s="1"/>
  <c r="L146" i="12"/>
  <c r="N146" i="12" s="1"/>
  <c r="O146" i="12" s="1"/>
  <c r="L147" i="12"/>
  <c r="N147" i="12" s="1"/>
  <c r="O147" i="12" s="1"/>
  <c r="L148" i="12"/>
  <c r="N148" i="12" s="1"/>
  <c r="O148" i="12" s="1"/>
  <c r="L149" i="12"/>
  <c r="N149" i="12" s="1"/>
  <c r="O149" i="12" s="1"/>
  <c r="L150" i="12"/>
  <c r="N150" i="12" s="1"/>
  <c r="O150" i="12" s="1"/>
  <c r="L151" i="12"/>
  <c r="N151" i="12" s="1"/>
  <c r="O151" i="12" s="1"/>
  <c r="L152" i="12"/>
  <c r="N152" i="12" s="1"/>
  <c r="O152" i="12" s="1"/>
  <c r="L153" i="12"/>
  <c r="N153" i="12" s="1"/>
  <c r="O153" i="12" s="1"/>
  <c r="L154" i="12"/>
  <c r="N154" i="12" s="1"/>
  <c r="O154" i="12" s="1"/>
  <c r="L155" i="12"/>
  <c r="N155" i="12" s="1"/>
  <c r="O155" i="12" s="1"/>
  <c r="L156" i="12"/>
  <c r="N156" i="12" s="1"/>
  <c r="O156" i="12" s="1"/>
  <c r="L157" i="12"/>
  <c r="N157" i="12" s="1"/>
  <c r="O157" i="12" s="1"/>
  <c r="L158" i="12"/>
  <c r="N158" i="12" s="1"/>
  <c r="O158" i="12" s="1"/>
  <c r="L159" i="12"/>
  <c r="N159" i="12" s="1"/>
  <c r="O159" i="12" s="1"/>
  <c r="L160" i="12"/>
  <c r="N160" i="12" s="1"/>
  <c r="O160" i="12" s="1"/>
  <c r="L161" i="12"/>
  <c r="N161" i="12" s="1"/>
  <c r="O161" i="12" s="1"/>
  <c r="L162" i="12"/>
  <c r="N162" i="12" s="1"/>
  <c r="O162" i="12" s="1"/>
  <c r="L163" i="12"/>
  <c r="N163" i="12" s="1"/>
  <c r="O163" i="12" s="1"/>
  <c r="L164" i="12"/>
  <c r="N164" i="12" s="1"/>
  <c r="O164" i="12" s="1"/>
  <c r="L165" i="12"/>
  <c r="N165" i="12" s="1"/>
  <c r="O165" i="12" s="1"/>
  <c r="L166" i="12"/>
  <c r="N166" i="12" s="1"/>
  <c r="O166" i="12" s="1"/>
  <c r="L167" i="12"/>
  <c r="N167" i="12" s="1"/>
  <c r="O167" i="12" s="1"/>
  <c r="L168" i="12"/>
  <c r="N168" i="12" s="1"/>
  <c r="O168" i="12" s="1"/>
  <c r="L169" i="12"/>
  <c r="N169" i="12" s="1"/>
  <c r="O169" i="12" s="1"/>
  <c r="L170" i="12"/>
  <c r="N170" i="12" s="1"/>
  <c r="O170" i="12" s="1"/>
  <c r="L171" i="12"/>
  <c r="N171" i="12" s="1"/>
  <c r="O171" i="12" s="1"/>
  <c r="L4" i="12"/>
  <c r="N4" i="12" s="1"/>
  <c r="AE2" i="6"/>
  <c r="AF2" i="6"/>
  <c r="AE3" i="6"/>
  <c r="AE4" i="6"/>
  <c r="AE5" i="6"/>
  <c r="AE6" i="6"/>
  <c r="AE7" i="6"/>
  <c r="AE8" i="6"/>
  <c r="AE9" i="6"/>
  <c r="AE10" i="6"/>
  <c r="AE11" i="6"/>
  <c r="AE12" i="6"/>
  <c r="AE13" i="6"/>
  <c r="AE14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P135" i="6"/>
  <c r="T123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P123" i="6"/>
  <c r="Q123" i="6"/>
  <c r="R123" i="6"/>
  <c r="S123" i="6"/>
  <c r="U123" i="6"/>
  <c r="V123" i="6"/>
  <c r="W123" i="6"/>
  <c r="X123" i="6"/>
  <c r="Y123" i="6"/>
  <c r="Z123" i="6"/>
  <c r="AA123" i="6"/>
  <c r="AB123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Q3" i="6"/>
  <c r="R3" i="6"/>
  <c r="S3" i="6"/>
  <c r="T3" i="6"/>
  <c r="U3" i="6"/>
  <c r="V3" i="6"/>
  <c r="W3" i="6"/>
  <c r="X3" i="6"/>
  <c r="Y3" i="6"/>
  <c r="Z3" i="6"/>
  <c r="AA3" i="6"/>
  <c r="AB3" i="6"/>
  <c r="P3" i="6"/>
  <c r="I3" i="2"/>
  <c r="J3" i="2"/>
  <c r="K3" i="2"/>
  <c r="L3" i="2"/>
  <c r="I4" i="2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J15" i="2"/>
  <c r="K15" i="2"/>
  <c r="L15" i="2"/>
  <c r="I16" i="2"/>
  <c r="J16" i="2"/>
  <c r="K16" i="2"/>
  <c r="L16" i="2"/>
  <c r="I17" i="2"/>
  <c r="J17" i="2"/>
  <c r="K17" i="2"/>
  <c r="L17" i="2"/>
  <c r="I18" i="2"/>
  <c r="J18" i="2"/>
  <c r="K18" i="2"/>
  <c r="L18" i="2"/>
  <c r="I19" i="2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I23" i="2"/>
  <c r="J23" i="2"/>
  <c r="K23" i="2"/>
  <c r="L23" i="2"/>
  <c r="I24" i="2"/>
  <c r="J24" i="2"/>
  <c r="K24" i="2"/>
  <c r="L24" i="2"/>
  <c r="I25" i="2"/>
  <c r="J25" i="2"/>
  <c r="K25" i="2"/>
  <c r="L25" i="2"/>
  <c r="I26" i="2"/>
  <c r="J26" i="2"/>
  <c r="K26" i="2"/>
  <c r="L26" i="2"/>
  <c r="I27" i="2"/>
  <c r="J27" i="2"/>
  <c r="K27" i="2"/>
  <c r="L27" i="2"/>
  <c r="I28" i="2"/>
  <c r="J28" i="2"/>
  <c r="K28" i="2"/>
  <c r="L28" i="2"/>
  <c r="I29" i="2"/>
  <c r="J29" i="2"/>
  <c r="K29" i="2"/>
  <c r="L29" i="2"/>
  <c r="I30" i="2"/>
  <c r="J30" i="2"/>
  <c r="K30" i="2"/>
  <c r="L30" i="2"/>
  <c r="I31" i="2"/>
  <c r="J31" i="2"/>
  <c r="K31" i="2"/>
  <c r="L31" i="2"/>
  <c r="I32" i="2"/>
  <c r="J32" i="2"/>
  <c r="K32" i="2"/>
  <c r="L32" i="2"/>
  <c r="I33" i="2"/>
  <c r="J33" i="2"/>
  <c r="K33" i="2"/>
  <c r="L33" i="2"/>
  <c r="I34" i="2"/>
  <c r="J34" i="2"/>
  <c r="K34" i="2"/>
  <c r="L34" i="2"/>
  <c r="I35" i="2"/>
  <c r="J35" i="2"/>
  <c r="K35" i="2"/>
  <c r="L35" i="2"/>
  <c r="I36" i="2"/>
  <c r="J36" i="2"/>
  <c r="K36" i="2"/>
  <c r="L36" i="2"/>
  <c r="I37" i="2"/>
  <c r="J37" i="2"/>
  <c r="K37" i="2"/>
  <c r="L37" i="2"/>
  <c r="I38" i="2"/>
  <c r="J38" i="2"/>
  <c r="K38" i="2"/>
  <c r="L38" i="2"/>
  <c r="I39" i="2"/>
  <c r="J39" i="2"/>
  <c r="K39" i="2"/>
  <c r="L39" i="2"/>
  <c r="I40" i="2"/>
  <c r="J40" i="2"/>
  <c r="K40" i="2"/>
  <c r="L40" i="2"/>
  <c r="I41" i="2"/>
  <c r="J41" i="2"/>
  <c r="K41" i="2"/>
  <c r="L41" i="2"/>
  <c r="I42" i="2"/>
  <c r="J42" i="2"/>
  <c r="K42" i="2"/>
  <c r="L42" i="2"/>
  <c r="I43" i="2"/>
  <c r="J43" i="2"/>
  <c r="K43" i="2"/>
  <c r="L43" i="2"/>
  <c r="I44" i="2"/>
  <c r="J44" i="2"/>
  <c r="K44" i="2"/>
  <c r="L44" i="2"/>
  <c r="I45" i="2"/>
  <c r="J45" i="2"/>
  <c r="K45" i="2"/>
  <c r="L45" i="2"/>
  <c r="I46" i="2"/>
  <c r="J46" i="2"/>
  <c r="K46" i="2"/>
  <c r="L46" i="2"/>
  <c r="I47" i="2"/>
  <c r="J47" i="2"/>
  <c r="K47" i="2"/>
  <c r="L47" i="2"/>
  <c r="I48" i="2"/>
  <c r="J48" i="2"/>
  <c r="K48" i="2"/>
  <c r="L48" i="2"/>
  <c r="I49" i="2"/>
  <c r="J49" i="2"/>
  <c r="K49" i="2"/>
  <c r="L49" i="2"/>
  <c r="I50" i="2"/>
  <c r="J50" i="2"/>
  <c r="K50" i="2"/>
  <c r="L50" i="2"/>
  <c r="I51" i="2"/>
  <c r="J51" i="2"/>
  <c r="K51" i="2"/>
  <c r="L51" i="2"/>
  <c r="I52" i="2"/>
  <c r="J52" i="2"/>
  <c r="K52" i="2"/>
  <c r="L52" i="2"/>
  <c r="I53" i="2"/>
  <c r="J53" i="2"/>
  <c r="K53" i="2"/>
  <c r="L53" i="2"/>
  <c r="I54" i="2"/>
  <c r="J54" i="2"/>
  <c r="K54" i="2"/>
  <c r="L54" i="2"/>
  <c r="I55" i="2"/>
  <c r="J55" i="2"/>
  <c r="K55" i="2"/>
  <c r="L55" i="2"/>
  <c r="I56" i="2"/>
  <c r="J56" i="2"/>
  <c r="K56" i="2"/>
  <c r="L56" i="2"/>
  <c r="I57" i="2"/>
  <c r="J57" i="2"/>
  <c r="K57" i="2"/>
  <c r="L57" i="2"/>
  <c r="I58" i="2"/>
  <c r="J58" i="2"/>
  <c r="K58" i="2"/>
  <c r="L58" i="2"/>
  <c r="I59" i="2"/>
  <c r="J59" i="2"/>
  <c r="K59" i="2"/>
  <c r="L59" i="2"/>
  <c r="I60" i="2"/>
  <c r="J60" i="2"/>
  <c r="K60" i="2"/>
  <c r="L60" i="2"/>
  <c r="I61" i="2"/>
  <c r="J61" i="2"/>
  <c r="K61" i="2"/>
  <c r="L61" i="2"/>
  <c r="I62" i="2"/>
  <c r="J62" i="2"/>
  <c r="K62" i="2"/>
  <c r="L62" i="2"/>
  <c r="I63" i="2"/>
  <c r="J63" i="2"/>
  <c r="K63" i="2"/>
  <c r="L63" i="2"/>
  <c r="I64" i="2"/>
  <c r="J64" i="2"/>
  <c r="K64" i="2"/>
  <c r="L64" i="2"/>
  <c r="I65" i="2"/>
  <c r="J65" i="2"/>
  <c r="K65" i="2"/>
  <c r="L65" i="2"/>
  <c r="I66" i="2"/>
  <c r="J66" i="2"/>
  <c r="K66" i="2"/>
  <c r="L66" i="2"/>
  <c r="I67" i="2"/>
  <c r="J67" i="2"/>
  <c r="K67" i="2"/>
  <c r="L67" i="2"/>
  <c r="I68" i="2"/>
  <c r="J68" i="2"/>
  <c r="K68" i="2"/>
  <c r="L68" i="2"/>
  <c r="I69" i="2"/>
  <c r="J69" i="2"/>
  <c r="K69" i="2"/>
  <c r="L69" i="2"/>
  <c r="I70" i="2"/>
  <c r="J70" i="2"/>
  <c r="K70" i="2"/>
  <c r="L70" i="2"/>
  <c r="I71" i="2"/>
  <c r="J71" i="2"/>
  <c r="K71" i="2"/>
  <c r="L71" i="2"/>
  <c r="I72" i="2"/>
  <c r="J72" i="2"/>
  <c r="K72" i="2"/>
  <c r="L72" i="2"/>
  <c r="I73" i="2"/>
  <c r="J73" i="2"/>
  <c r="K73" i="2"/>
  <c r="L73" i="2"/>
  <c r="I74" i="2"/>
  <c r="J74" i="2"/>
  <c r="K74" i="2"/>
  <c r="L74" i="2"/>
  <c r="I75" i="2"/>
  <c r="J75" i="2"/>
  <c r="K75" i="2"/>
  <c r="L75" i="2"/>
  <c r="I76" i="2"/>
  <c r="J76" i="2"/>
  <c r="K76" i="2"/>
  <c r="L76" i="2"/>
  <c r="I77" i="2"/>
  <c r="J77" i="2"/>
  <c r="K77" i="2"/>
  <c r="L77" i="2"/>
  <c r="I78" i="2"/>
  <c r="J78" i="2"/>
  <c r="K78" i="2"/>
  <c r="L78" i="2"/>
  <c r="I79" i="2"/>
  <c r="J79" i="2"/>
  <c r="K79" i="2"/>
  <c r="L79" i="2"/>
  <c r="I80" i="2"/>
  <c r="J80" i="2"/>
  <c r="K80" i="2"/>
  <c r="L80" i="2"/>
  <c r="I81" i="2"/>
  <c r="J81" i="2"/>
  <c r="K81" i="2"/>
  <c r="L81" i="2"/>
  <c r="I82" i="2"/>
  <c r="J82" i="2"/>
  <c r="K82" i="2"/>
  <c r="L82" i="2"/>
  <c r="I83" i="2"/>
  <c r="J83" i="2"/>
  <c r="K83" i="2"/>
  <c r="L83" i="2"/>
  <c r="I84" i="2"/>
  <c r="J84" i="2"/>
  <c r="K84" i="2"/>
  <c r="L84" i="2"/>
  <c r="I85" i="2"/>
  <c r="J85" i="2"/>
  <c r="K85" i="2"/>
  <c r="L85" i="2"/>
  <c r="I86" i="2"/>
  <c r="J86" i="2"/>
  <c r="K86" i="2"/>
  <c r="L86" i="2"/>
  <c r="I87" i="2"/>
  <c r="J87" i="2"/>
  <c r="K87" i="2"/>
  <c r="L87" i="2"/>
  <c r="I88" i="2"/>
  <c r="J88" i="2"/>
  <c r="K88" i="2"/>
  <c r="L88" i="2"/>
  <c r="I89" i="2"/>
  <c r="J89" i="2"/>
  <c r="K89" i="2"/>
  <c r="L89" i="2"/>
  <c r="I90" i="2"/>
  <c r="J90" i="2"/>
  <c r="K90" i="2"/>
  <c r="L90" i="2"/>
  <c r="I91" i="2"/>
  <c r="J91" i="2"/>
  <c r="K91" i="2"/>
  <c r="L91" i="2"/>
  <c r="I92" i="2"/>
  <c r="J92" i="2"/>
  <c r="K92" i="2"/>
  <c r="L92" i="2"/>
  <c r="I93" i="2"/>
  <c r="J93" i="2"/>
  <c r="K93" i="2"/>
  <c r="L93" i="2"/>
  <c r="I94" i="2"/>
  <c r="J94" i="2"/>
  <c r="K94" i="2"/>
  <c r="L94" i="2"/>
  <c r="I95" i="2"/>
  <c r="J95" i="2"/>
  <c r="K95" i="2"/>
  <c r="L95" i="2"/>
  <c r="I96" i="2"/>
  <c r="J96" i="2"/>
  <c r="K96" i="2"/>
  <c r="L96" i="2"/>
  <c r="I97" i="2"/>
  <c r="J97" i="2"/>
  <c r="K97" i="2"/>
  <c r="L97" i="2"/>
  <c r="I98" i="2"/>
  <c r="J98" i="2"/>
  <c r="K98" i="2"/>
  <c r="L98" i="2"/>
  <c r="I99" i="2"/>
  <c r="J99" i="2"/>
  <c r="K99" i="2"/>
  <c r="L99" i="2"/>
  <c r="I100" i="2"/>
  <c r="J100" i="2"/>
  <c r="K100" i="2"/>
  <c r="L100" i="2"/>
  <c r="I101" i="2"/>
  <c r="J101" i="2"/>
  <c r="K101" i="2"/>
  <c r="L101" i="2"/>
  <c r="I102" i="2"/>
  <c r="J102" i="2"/>
  <c r="K102" i="2"/>
  <c r="L102" i="2"/>
  <c r="I103" i="2"/>
  <c r="J103" i="2"/>
  <c r="K103" i="2"/>
  <c r="L103" i="2"/>
  <c r="I104" i="2"/>
  <c r="J104" i="2"/>
  <c r="K104" i="2"/>
  <c r="L104" i="2"/>
  <c r="I105" i="2"/>
  <c r="J105" i="2"/>
  <c r="K105" i="2"/>
  <c r="L105" i="2"/>
  <c r="I106" i="2"/>
  <c r="J106" i="2"/>
  <c r="K106" i="2"/>
  <c r="L106" i="2"/>
  <c r="I107" i="2"/>
  <c r="J107" i="2"/>
  <c r="K107" i="2"/>
  <c r="L107" i="2"/>
  <c r="I108" i="2"/>
  <c r="J108" i="2"/>
  <c r="K108" i="2"/>
  <c r="L108" i="2"/>
  <c r="I109" i="2"/>
  <c r="J109" i="2"/>
  <c r="K109" i="2"/>
  <c r="L109" i="2"/>
  <c r="I110" i="2"/>
  <c r="J110" i="2"/>
  <c r="K110" i="2"/>
  <c r="L110" i="2"/>
  <c r="I111" i="2"/>
  <c r="J111" i="2"/>
  <c r="K111" i="2"/>
  <c r="L111" i="2"/>
  <c r="I112" i="2"/>
  <c r="J112" i="2"/>
  <c r="K112" i="2"/>
  <c r="L112" i="2"/>
  <c r="I113" i="2"/>
  <c r="J113" i="2"/>
  <c r="K113" i="2"/>
  <c r="L113" i="2"/>
  <c r="I114" i="2"/>
  <c r="J114" i="2"/>
  <c r="K114" i="2"/>
  <c r="L114" i="2"/>
  <c r="I115" i="2"/>
  <c r="J115" i="2"/>
  <c r="K115" i="2"/>
  <c r="L115" i="2"/>
  <c r="I116" i="2"/>
  <c r="J116" i="2"/>
  <c r="K116" i="2"/>
  <c r="L116" i="2"/>
  <c r="I117" i="2"/>
  <c r="J117" i="2"/>
  <c r="K117" i="2"/>
  <c r="L117" i="2"/>
  <c r="I118" i="2"/>
  <c r="J118" i="2"/>
  <c r="K118" i="2"/>
  <c r="L118" i="2"/>
  <c r="I119" i="2"/>
  <c r="J119" i="2"/>
  <c r="K119" i="2"/>
  <c r="L119" i="2"/>
  <c r="I120" i="2"/>
  <c r="J120" i="2"/>
  <c r="K120" i="2"/>
  <c r="L120" i="2"/>
  <c r="I121" i="2"/>
  <c r="J121" i="2"/>
  <c r="K121" i="2"/>
  <c r="L121" i="2"/>
  <c r="I122" i="2"/>
  <c r="J122" i="2"/>
  <c r="K122" i="2"/>
  <c r="L122" i="2"/>
  <c r="I123" i="2"/>
  <c r="J123" i="2"/>
  <c r="K123" i="2"/>
  <c r="L123" i="2"/>
  <c r="I124" i="2"/>
  <c r="J124" i="2"/>
  <c r="K124" i="2"/>
  <c r="L124" i="2"/>
  <c r="I125" i="2"/>
  <c r="J125" i="2"/>
  <c r="K125" i="2"/>
  <c r="L125" i="2"/>
  <c r="I126" i="2"/>
  <c r="J126" i="2"/>
  <c r="K126" i="2"/>
  <c r="L126" i="2"/>
  <c r="I127" i="2"/>
  <c r="J127" i="2"/>
  <c r="K127" i="2"/>
  <c r="L127" i="2"/>
  <c r="I128" i="2"/>
  <c r="J128" i="2"/>
  <c r="K128" i="2"/>
  <c r="L128" i="2"/>
  <c r="I129" i="2"/>
  <c r="J129" i="2"/>
  <c r="K129" i="2"/>
  <c r="L129" i="2"/>
  <c r="I130" i="2"/>
  <c r="J130" i="2"/>
  <c r="K130" i="2"/>
  <c r="L130" i="2"/>
  <c r="I131" i="2"/>
  <c r="J131" i="2"/>
  <c r="K131" i="2"/>
  <c r="L131" i="2"/>
  <c r="I132" i="2"/>
  <c r="J132" i="2"/>
  <c r="K132" i="2"/>
  <c r="L132" i="2"/>
  <c r="I133" i="2"/>
  <c r="J133" i="2"/>
  <c r="K133" i="2"/>
  <c r="L133" i="2"/>
  <c r="I134" i="2"/>
  <c r="J134" i="2"/>
  <c r="K134" i="2"/>
  <c r="L134" i="2"/>
  <c r="I135" i="2"/>
  <c r="J135" i="2"/>
  <c r="K135" i="2"/>
  <c r="L135" i="2"/>
  <c r="I136" i="2"/>
  <c r="J136" i="2"/>
  <c r="K136" i="2"/>
  <c r="L136" i="2"/>
  <c r="I137" i="2"/>
  <c r="J137" i="2"/>
  <c r="K137" i="2"/>
  <c r="L137" i="2"/>
  <c r="I138" i="2"/>
  <c r="J138" i="2"/>
  <c r="K138" i="2"/>
  <c r="L138" i="2"/>
  <c r="I139" i="2"/>
  <c r="J139" i="2"/>
  <c r="K139" i="2"/>
  <c r="L139" i="2"/>
  <c r="I140" i="2"/>
  <c r="J140" i="2"/>
  <c r="K140" i="2"/>
  <c r="L140" i="2"/>
  <c r="I141" i="2"/>
  <c r="J141" i="2"/>
  <c r="K141" i="2"/>
  <c r="L141" i="2"/>
  <c r="I142" i="2"/>
  <c r="J142" i="2"/>
  <c r="K142" i="2"/>
  <c r="L142" i="2"/>
  <c r="I143" i="2"/>
  <c r="J143" i="2"/>
  <c r="K143" i="2"/>
  <c r="L143" i="2"/>
  <c r="I144" i="2"/>
  <c r="J144" i="2"/>
  <c r="K144" i="2"/>
  <c r="L144" i="2"/>
  <c r="I145" i="2"/>
  <c r="J145" i="2"/>
  <c r="K145" i="2"/>
  <c r="L145" i="2"/>
  <c r="I146" i="2"/>
  <c r="J146" i="2"/>
  <c r="K146" i="2"/>
  <c r="L146" i="2"/>
  <c r="I147" i="2"/>
  <c r="J147" i="2"/>
  <c r="K147" i="2"/>
  <c r="L147" i="2"/>
  <c r="I148" i="2"/>
  <c r="J148" i="2"/>
  <c r="K148" i="2"/>
  <c r="L148" i="2"/>
  <c r="I149" i="2"/>
  <c r="J149" i="2"/>
  <c r="K149" i="2"/>
  <c r="L149" i="2"/>
  <c r="I150" i="2"/>
  <c r="J150" i="2"/>
  <c r="K150" i="2"/>
  <c r="L150" i="2"/>
  <c r="I151" i="2"/>
  <c r="J151" i="2"/>
  <c r="K151" i="2"/>
  <c r="L151" i="2"/>
  <c r="I152" i="2"/>
  <c r="J152" i="2"/>
  <c r="K152" i="2"/>
  <c r="L152" i="2"/>
  <c r="I153" i="2"/>
  <c r="J153" i="2"/>
  <c r="K153" i="2"/>
  <c r="L153" i="2"/>
  <c r="I154" i="2"/>
  <c r="J154" i="2"/>
  <c r="K154" i="2"/>
  <c r="L154" i="2"/>
  <c r="I155" i="2"/>
  <c r="J155" i="2"/>
  <c r="K155" i="2"/>
  <c r="L155" i="2"/>
  <c r="I156" i="2"/>
  <c r="J156" i="2"/>
  <c r="K156" i="2"/>
  <c r="L156" i="2"/>
  <c r="I157" i="2"/>
  <c r="J157" i="2"/>
  <c r="K157" i="2"/>
  <c r="L157" i="2"/>
  <c r="I158" i="2"/>
  <c r="J158" i="2"/>
  <c r="K158" i="2"/>
  <c r="L158" i="2"/>
  <c r="I159" i="2"/>
  <c r="J159" i="2"/>
  <c r="K159" i="2"/>
  <c r="L159" i="2"/>
  <c r="I160" i="2"/>
  <c r="J160" i="2"/>
  <c r="K160" i="2"/>
  <c r="L160" i="2"/>
  <c r="I161" i="2"/>
  <c r="J161" i="2"/>
  <c r="K161" i="2"/>
  <c r="L161" i="2"/>
  <c r="I162" i="2"/>
  <c r="J162" i="2"/>
  <c r="K162" i="2"/>
  <c r="L162" i="2"/>
  <c r="I163" i="2"/>
  <c r="J163" i="2"/>
  <c r="K163" i="2"/>
  <c r="L163" i="2"/>
  <c r="I164" i="2"/>
  <c r="J164" i="2"/>
  <c r="K164" i="2"/>
  <c r="L164" i="2"/>
  <c r="I165" i="2"/>
  <c r="J165" i="2"/>
  <c r="K165" i="2"/>
  <c r="L165" i="2"/>
  <c r="I166" i="2"/>
  <c r="J166" i="2"/>
  <c r="K166" i="2"/>
  <c r="L166" i="2"/>
  <c r="I167" i="2"/>
  <c r="J167" i="2"/>
  <c r="K167" i="2"/>
  <c r="L167" i="2"/>
  <c r="I168" i="2"/>
  <c r="J168" i="2"/>
  <c r="K168" i="2"/>
  <c r="L168" i="2"/>
  <c r="I169" i="2"/>
  <c r="J169" i="2"/>
  <c r="K169" i="2"/>
  <c r="L169" i="2"/>
  <c r="I170" i="2"/>
  <c r="J170" i="2"/>
  <c r="K170" i="2"/>
  <c r="L170" i="2"/>
  <c r="I171" i="2"/>
  <c r="J171" i="2"/>
  <c r="K171" i="2"/>
  <c r="L171" i="2"/>
  <c r="I172" i="2"/>
  <c r="J172" i="2"/>
  <c r="K172" i="2"/>
  <c r="L172" i="2"/>
  <c r="I173" i="2"/>
  <c r="J173" i="2"/>
  <c r="K173" i="2"/>
  <c r="L173" i="2"/>
  <c r="I174" i="2"/>
  <c r="J174" i="2"/>
  <c r="K174" i="2"/>
  <c r="L174" i="2"/>
  <c r="I175" i="2"/>
  <c r="J175" i="2"/>
  <c r="K175" i="2"/>
  <c r="L175" i="2"/>
  <c r="I176" i="2"/>
  <c r="J176" i="2"/>
  <c r="K176" i="2"/>
  <c r="L176" i="2"/>
  <c r="I177" i="2"/>
  <c r="J177" i="2"/>
  <c r="K177" i="2"/>
  <c r="L177" i="2"/>
  <c r="I178" i="2"/>
  <c r="J178" i="2"/>
  <c r="K178" i="2"/>
  <c r="L178" i="2"/>
  <c r="I179" i="2"/>
  <c r="J179" i="2"/>
  <c r="K179" i="2"/>
  <c r="L179" i="2"/>
  <c r="I180" i="2"/>
  <c r="J180" i="2"/>
  <c r="K180" i="2"/>
  <c r="L180" i="2"/>
  <c r="I181" i="2"/>
  <c r="J181" i="2"/>
  <c r="K181" i="2"/>
  <c r="L181" i="2"/>
  <c r="I182" i="2"/>
  <c r="J182" i="2"/>
  <c r="K182" i="2"/>
  <c r="L182" i="2"/>
  <c r="I183" i="2"/>
  <c r="J183" i="2"/>
  <c r="K183" i="2"/>
  <c r="L183" i="2"/>
  <c r="I184" i="2"/>
  <c r="J184" i="2"/>
  <c r="K184" i="2"/>
  <c r="L184" i="2"/>
  <c r="I185" i="2"/>
  <c r="J185" i="2"/>
  <c r="K185" i="2"/>
  <c r="L185" i="2"/>
  <c r="I186" i="2"/>
  <c r="J186" i="2"/>
  <c r="K186" i="2"/>
  <c r="L186" i="2"/>
  <c r="I187" i="2"/>
  <c r="J187" i="2"/>
  <c r="K187" i="2"/>
  <c r="L187" i="2"/>
  <c r="I188" i="2"/>
  <c r="J188" i="2"/>
  <c r="K188" i="2"/>
  <c r="L188" i="2"/>
  <c r="I189" i="2"/>
  <c r="J189" i="2"/>
  <c r="K189" i="2"/>
  <c r="L189" i="2"/>
  <c r="I190" i="2"/>
  <c r="J190" i="2"/>
  <c r="K190" i="2"/>
  <c r="L190" i="2"/>
  <c r="I191" i="2"/>
  <c r="J191" i="2"/>
  <c r="K191" i="2"/>
  <c r="L191" i="2"/>
  <c r="I192" i="2"/>
  <c r="J192" i="2"/>
  <c r="K192" i="2"/>
  <c r="L192" i="2"/>
  <c r="I193" i="2"/>
  <c r="J193" i="2"/>
  <c r="K193" i="2"/>
  <c r="L193" i="2"/>
  <c r="I194" i="2"/>
  <c r="J194" i="2"/>
  <c r="K194" i="2"/>
  <c r="L194" i="2"/>
  <c r="I195" i="2"/>
  <c r="J195" i="2"/>
  <c r="K195" i="2"/>
  <c r="L195" i="2"/>
  <c r="I196" i="2"/>
  <c r="J196" i="2"/>
  <c r="K196" i="2"/>
  <c r="L196" i="2"/>
  <c r="I197" i="2"/>
  <c r="J197" i="2"/>
  <c r="K197" i="2"/>
  <c r="L197" i="2"/>
  <c r="I198" i="2"/>
  <c r="J198" i="2"/>
  <c r="K198" i="2"/>
  <c r="L198" i="2"/>
  <c r="I199" i="2"/>
  <c r="J199" i="2"/>
  <c r="K199" i="2"/>
  <c r="L199" i="2"/>
  <c r="I200" i="2"/>
  <c r="J200" i="2"/>
  <c r="K200" i="2"/>
  <c r="L200" i="2"/>
  <c r="I201" i="2"/>
  <c r="J201" i="2"/>
  <c r="K201" i="2"/>
  <c r="L201" i="2"/>
  <c r="I202" i="2"/>
  <c r="J202" i="2"/>
  <c r="K202" i="2"/>
  <c r="L202" i="2"/>
  <c r="I203" i="2"/>
  <c r="J203" i="2"/>
  <c r="K203" i="2"/>
  <c r="L203" i="2"/>
  <c r="I204" i="2"/>
  <c r="J204" i="2"/>
  <c r="K204" i="2"/>
  <c r="L204" i="2"/>
  <c r="I205" i="2"/>
  <c r="J205" i="2"/>
  <c r="K205" i="2"/>
  <c r="L205" i="2"/>
  <c r="I206" i="2"/>
  <c r="J206" i="2"/>
  <c r="K206" i="2"/>
  <c r="L206" i="2"/>
  <c r="I207" i="2"/>
  <c r="J207" i="2"/>
  <c r="K207" i="2"/>
  <c r="L207" i="2"/>
  <c r="I208" i="2"/>
  <c r="J208" i="2"/>
  <c r="K208" i="2"/>
  <c r="L208" i="2"/>
  <c r="I209" i="2"/>
  <c r="J209" i="2"/>
  <c r="K209" i="2"/>
  <c r="L209" i="2"/>
  <c r="I210" i="2"/>
  <c r="J210" i="2"/>
  <c r="K210" i="2"/>
  <c r="L210" i="2"/>
  <c r="I211" i="2"/>
  <c r="J211" i="2"/>
  <c r="K211" i="2"/>
  <c r="L211" i="2"/>
  <c r="I212" i="2"/>
  <c r="J212" i="2"/>
  <c r="K212" i="2"/>
  <c r="L212" i="2"/>
  <c r="I213" i="2"/>
  <c r="J213" i="2"/>
  <c r="K213" i="2"/>
  <c r="L213" i="2"/>
  <c r="I214" i="2"/>
  <c r="J214" i="2"/>
  <c r="K214" i="2"/>
  <c r="L214" i="2"/>
  <c r="I215" i="2"/>
  <c r="J215" i="2"/>
  <c r="K215" i="2"/>
  <c r="L215" i="2"/>
  <c r="I216" i="2"/>
  <c r="J216" i="2"/>
  <c r="K216" i="2"/>
  <c r="L216" i="2"/>
  <c r="I217" i="2"/>
  <c r="J217" i="2"/>
  <c r="K217" i="2"/>
  <c r="L217" i="2"/>
  <c r="I218" i="2"/>
  <c r="J218" i="2"/>
  <c r="K218" i="2"/>
  <c r="L218" i="2"/>
  <c r="I219" i="2"/>
  <c r="J219" i="2"/>
  <c r="K219" i="2"/>
  <c r="L219" i="2"/>
  <c r="I220" i="2"/>
  <c r="J220" i="2"/>
  <c r="K220" i="2"/>
  <c r="L220" i="2"/>
  <c r="I221" i="2"/>
  <c r="J221" i="2"/>
  <c r="K221" i="2"/>
  <c r="L221" i="2"/>
  <c r="I222" i="2"/>
  <c r="J222" i="2"/>
  <c r="K222" i="2"/>
  <c r="L222" i="2"/>
  <c r="I223" i="2"/>
  <c r="J223" i="2"/>
  <c r="K223" i="2"/>
  <c r="L223" i="2"/>
  <c r="I224" i="2"/>
  <c r="J224" i="2"/>
  <c r="K224" i="2"/>
  <c r="L224" i="2"/>
  <c r="I225" i="2"/>
  <c r="J225" i="2"/>
  <c r="K225" i="2"/>
  <c r="L225" i="2"/>
  <c r="I226" i="2"/>
  <c r="J226" i="2"/>
  <c r="K226" i="2"/>
  <c r="L226" i="2"/>
  <c r="I227" i="2"/>
  <c r="J227" i="2"/>
  <c r="K227" i="2"/>
  <c r="L227" i="2"/>
  <c r="I228" i="2"/>
  <c r="J228" i="2"/>
  <c r="K228" i="2"/>
  <c r="L228" i="2"/>
  <c r="I229" i="2"/>
  <c r="J229" i="2"/>
  <c r="K229" i="2"/>
  <c r="L229" i="2"/>
  <c r="I230" i="2"/>
  <c r="J230" i="2"/>
  <c r="K230" i="2"/>
  <c r="L230" i="2"/>
  <c r="I231" i="2"/>
  <c r="J231" i="2"/>
  <c r="K231" i="2"/>
  <c r="L231" i="2"/>
  <c r="I232" i="2"/>
  <c r="J232" i="2"/>
  <c r="K232" i="2"/>
  <c r="L232" i="2"/>
  <c r="I233" i="2"/>
  <c r="J233" i="2"/>
  <c r="K233" i="2"/>
  <c r="L233" i="2"/>
  <c r="I234" i="2"/>
  <c r="J234" i="2"/>
  <c r="K234" i="2"/>
  <c r="L234" i="2"/>
  <c r="I235" i="2"/>
  <c r="J235" i="2"/>
  <c r="K235" i="2"/>
  <c r="L235" i="2"/>
  <c r="I236" i="2"/>
  <c r="J236" i="2"/>
  <c r="K236" i="2"/>
  <c r="L236" i="2"/>
  <c r="I237" i="2"/>
  <c r="J237" i="2"/>
  <c r="K237" i="2"/>
  <c r="L237" i="2"/>
  <c r="I238" i="2"/>
  <c r="J238" i="2"/>
  <c r="K238" i="2"/>
  <c r="L238" i="2"/>
  <c r="I239" i="2"/>
  <c r="J239" i="2"/>
  <c r="K239" i="2"/>
  <c r="L239" i="2"/>
  <c r="I240" i="2"/>
  <c r="J240" i="2"/>
  <c r="K240" i="2"/>
  <c r="L240" i="2"/>
  <c r="I241" i="2"/>
  <c r="J241" i="2"/>
  <c r="K241" i="2"/>
  <c r="L241" i="2"/>
  <c r="I242" i="2"/>
  <c r="J242" i="2"/>
  <c r="K242" i="2"/>
  <c r="L242" i="2"/>
  <c r="I243" i="2"/>
  <c r="J243" i="2"/>
  <c r="K243" i="2"/>
  <c r="L243" i="2"/>
  <c r="I244" i="2"/>
  <c r="J244" i="2"/>
  <c r="K244" i="2"/>
  <c r="L244" i="2"/>
  <c r="I245" i="2"/>
  <c r="J245" i="2"/>
  <c r="K245" i="2"/>
  <c r="L245" i="2"/>
  <c r="I246" i="2"/>
  <c r="J246" i="2"/>
  <c r="K246" i="2"/>
  <c r="L246" i="2"/>
  <c r="I247" i="2"/>
  <c r="J247" i="2"/>
  <c r="K247" i="2"/>
  <c r="L247" i="2"/>
  <c r="I248" i="2"/>
  <c r="J248" i="2"/>
  <c r="K248" i="2"/>
  <c r="L248" i="2"/>
  <c r="I249" i="2"/>
  <c r="J249" i="2"/>
  <c r="K249" i="2"/>
  <c r="L249" i="2"/>
  <c r="I250" i="2"/>
  <c r="J250" i="2"/>
  <c r="K250" i="2"/>
  <c r="L250" i="2"/>
  <c r="I251" i="2"/>
  <c r="J251" i="2"/>
  <c r="K251" i="2"/>
  <c r="L251" i="2"/>
  <c r="I252" i="2"/>
  <c r="J252" i="2"/>
  <c r="K252" i="2"/>
  <c r="L252" i="2"/>
  <c r="I253" i="2"/>
  <c r="J253" i="2"/>
  <c r="K253" i="2"/>
  <c r="L253" i="2"/>
  <c r="I254" i="2"/>
  <c r="J254" i="2"/>
  <c r="K254" i="2"/>
  <c r="L254" i="2"/>
  <c r="I255" i="2"/>
  <c r="J255" i="2"/>
  <c r="K255" i="2"/>
  <c r="L255" i="2"/>
  <c r="I256" i="2"/>
  <c r="J256" i="2"/>
  <c r="K256" i="2"/>
  <c r="L256" i="2"/>
  <c r="I257" i="2"/>
  <c r="J257" i="2"/>
  <c r="K257" i="2"/>
  <c r="L257" i="2"/>
  <c r="I258" i="2"/>
  <c r="J258" i="2"/>
  <c r="K258" i="2"/>
  <c r="L258" i="2"/>
  <c r="I259" i="2"/>
  <c r="J259" i="2"/>
  <c r="K259" i="2"/>
  <c r="L259" i="2"/>
  <c r="I260" i="2"/>
  <c r="J260" i="2"/>
  <c r="K260" i="2"/>
  <c r="L260" i="2"/>
  <c r="I261" i="2"/>
  <c r="J261" i="2"/>
  <c r="K261" i="2"/>
  <c r="L261" i="2"/>
  <c r="I262" i="2"/>
  <c r="J262" i="2"/>
  <c r="K262" i="2"/>
  <c r="L262" i="2"/>
  <c r="I263" i="2"/>
  <c r="J263" i="2"/>
  <c r="K263" i="2"/>
  <c r="L263" i="2"/>
  <c r="I264" i="2"/>
  <c r="J264" i="2"/>
  <c r="K264" i="2"/>
  <c r="L264" i="2"/>
  <c r="I265" i="2"/>
  <c r="J265" i="2"/>
  <c r="K265" i="2"/>
  <c r="L265" i="2"/>
  <c r="I266" i="2"/>
  <c r="J266" i="2"/>
  <c r="K266" i="2"/>
  <c r="L266" i="2"/>
  <c r="I267" i="2"/>
  <c r="J267" i="2"/>
  <c r="K267" i="2"/>
  <c r="L267" i="2"/>
  <c r="I268" i="2"/>
  <c r="J268" i="2"/>
  <c r="K268" i="2"/>
  <c r="L268" i="2"/>
  <c r="I269" i="2"/>
  <c r="J269" i="2"/>
  <c r="K269" i="2"/>
  <c r="L269" i="2"/>
  <c r="I270" i="2"/>
  <c r="J270" i="2"/>
  <c r="K270" i="2"/>
  <c r="L270" i="2"/>
  <c r="I271" i="2"/>
  <c r="J271" i="2"/>
  <c r="K271" i="2"/>
  <c r="L271" i="2"/>
  <c r="I272" i="2"/>
  <c r="J272" i="2"/>
  <c r="K272" i="2"/>
  <c r="L272" i="2"/>
  <c r="I273" i="2"/>
  <c r="J273" i="2"/>
  <c r="K273" i="2"/>
  <c r="L273" i="2"/>
  <c r="I274" i="2"/>
  <c r="J274" i="2"/>
  <c r="K274" i="2"/>
  <c r="L274" i="2"/>
  <c r="I275" i="2"/>
  <c r="J275" i="2"/>
  <c r="K275" i="2"/>
  <c r="L275" i="2"/>
  <c r="I276" i="2"/>
  <c r="J276" i="2"/>
  <c r="K276" i="2"/>
  <c r="L276" i="2"/>
  <c r="I277" i="2"/>
  <c r="J277" i="2"/>
  <c r="K277" i="2"/>
  <c r="L277" i="2"/>
  <c r="I278" i="2"/>
  <c r="J278" i="2"/>
  <c r="K278" i="2"/>
  <c r="L278" i="2"/>
  <c r="I279" i="2"/>
  <c r="J279" i="2"/>
  <c r="K279" i="2"/>
  <c r="L279" i="2"/>
  <c r="I280" i="2"/>
  <c r="J280" i="2"/>
  <c r="K280" i="2"/>
  <c r="L280" i="2"/>
  <c r="I281" i="2"/>
  <c r="J281" i="2"/>
  <c r="K281" i="2"/>
  <c r="L281" i="2"/>
  <c r="I282" i="2"/>
  <c r="J282" i="2"/>
  <c r="K282" i="2"/>
  <c r="L282" i="2"/>
  <c r="I283" i="2"/>
  <c r="J283" i="2"/>
  <c r="K283" i="2"/>
  <c r="L283" i="2"/>
  <c r="I284" i="2"/>
  <c r="J284" i="2"/>
  <c r="K284" i="2"/>
  <c r="L284" i="2"/>
  <c r="I285" i="2"/>
  <c r="J285" i="2"/>
  <c r="K285" i="2"/>
  <c r="L285" i="2"/>
  <c r="I286" i="2"/>
  <c r="J286" i="2"/>
  <c r="K286" i="2"/>
  <c r="L286" i="2"/>
  <c r="I287" i="2"/>
  <c r="J287" i="2"/>
  <c r="K287" i="2"/>
  <c r="L287" i="2"/>
  <c r="I288" i="2"/>
  <c r="J288" i="2"/>
  <c r="K288" i="2"/>
  <c r="L288" i="2"/>
  <c r="I289" i="2"/>
  <c r="J289" i="2"/>
  <c r="K289" i="2"/>
  <c r="L289" i="2"/>
  <c r="I290" i="2"/>
  <c r="J290" i="2"/>
  <c r="K290" i="2"/>
  <c r="L290" i="2"/>
  <c r="I291" i="2"/>
  <c r="J291" i="2"/>
  <c r="K291" i="2"/>
  <c r="L291" i="2"/>
  <c r="I292" i="2"/>
  <c r="J292" i="2"/>
  <c r="K292" i="2"/>
  <c r="L292" i="2"/>
  <c r="I293" i="2"/>
  <c r="J293" i="2"/>
  <c r="K293" i="2"/>
  <c r="L293" i="2"/>
  <c r="I294" i="2"/>
  <c r="J294" i="2"/>
  <c r="K294" i="2"/>
  <c r="L294" i="2"/>
  <c r="I295" i="2"/>
  <c r="J295" i="2"/>
  <c r="K295" i="2"/>
  <c r="L295" i="2"/>
  <c r="I296" i="2"/>
  <c r="J296" i="2"/>
  <c r="K296" i="2"/>
  <c r="L296" i="2"/>
  <c r="I297" i="2"/>
  <c r="J297" i="2"/>
  <c r="K297" i="2"/>
  <c r="L297" i="2"/>
  <c r="I298" i="2"/>
  <c r="J298" i="2"/>
  <c r="K298" i="2"/>
  <c r="L298" i="2"/>
  <c r="I299" i="2"/>
  <c r="J299" i="2"/>
  <c r="K299" i="2"/>
  <c r="L299" i="2"/>
  <c r="I300" i="2"/>
  <c r="J300" i="2"/>
  <c r="K300" i="2"/>
  <c r="L300" i="2"/>
  <c r="I301" i="2"/>
  <c r="J301" i="2"/>
  <c r="K301" i="2"/>
  <c r="L301" i="2"/>
  <c r="I302" i="2"/>
  <c r="J302" i="2"/>
  <c r="K302" i="2"/>
  <c r="L302" i="2"/>
  <c r="I303" i="2"/>
  <c r="J303" i="2"/>
  <c r="K303" i="2"/>
  <c r="L303" i="2"/>
  <c r="I304" i="2"/>
  <c r="J304" i="2"/>
  <c r="K304" i="2"/>
  <c r="L304" i="2"/>
  <c r="I305" i="2"/>
  <c r="J305" i="2"/>
  <c r="K305" i="2"/>
  <c r="L305" i="2"/>
  <c r="I306" i="2"/>
  <c r="J306" i="2"/>
  <c r="K306" i="2"/>
  <c r="L306" i="2"/>
  <c r="I307" i="2"/>
  <c r="J307" i="2"/>
  <c r="K307" i="2"/>
  <c r="L307" i="2"/>
  <c r="I308" i="2"/>
  <c r="J308" i="2"/>
  <c r="K308" i="2"/>
  <c r="L308" i="2"/>
  <c r="I309" i="2"/>
  <c r="J309" i="2"/>
  <c r="K309" i="2"/>
  <c r="L309" i="2"/>
  <c r="I310" i="2"/>
  <c r="J310" i="2"/>
  <c r="K310" i="2"/>
  <c r="L310" i="2"/>
  <c r="I311" i="2"/>
  <c r="J311" i="2"/>
  <c r="K311" i="2"/>
  <c r="L311" i="2"/>
  <c r="I312" i="2"/>
  <c r="J312" i="2"/>
  <c r="K312" i="2"/>
  <c r="L312" i="2"/>
  <c r="I313" i="2"/>
  <c r="J313" i="2"/>
  <c r="K313" i="2"/>
  <c r="L313" i="2"/>
  <c r="I314" i="2"/>
  <c r="J314" i="2"/>
  <c r="K314" i="2"/>
  <c r="L314" i="2"/>
  <c r="I315" i="2"/>
  <c r="J315" i="2"/>
  <c r="K315" i="2"/>
  <c r="L315" i="2"/>
  <c r="I316" i="2"/>
  <c r="J316" i="2"/>
  <c r="K316" i="2"/>
  <c r="L316" i="2"/>
  <c r="I317" i="2"/>
  <c r="J317" i="2"/>
  <c r="K317" i="2"/>
  <c r="L317" i="2"/>
  <c r="I318" i="2"/>
  <c r="J318" i="2"/>
  <c r="K318" i="2"/>
  <c r="L318" i="2"/>
  <c r="I319" i="2"/>
  <c r="J319" i="2"/>
  <c r="K319" i="2"/>
  <c r="L319" i="2"/>
  <c r="I320" i="2"/>
  <c r="J320" i="2"/>
  <c r="K320" i="2"/>
  <c r="L320" i="2"/>
  <c r="I321" i="2"/>
  <c r="J321" i="2"/>
  <c r="K321" i="2"/>
  <c r="L321" i="2"/>
  <c r="I322" i="2"/>
  <c r="J322" i="2"/>
  <c r="K322" i="2"/>
  <c r="L322" i="2"/>
  <c r="I323" i="2"/>
  <c r="J323" i="2"/>
  <c r="K323" i="2"/>
  <c r="L323" i="2"/>
  <c r="I324" i="2"/>
  <c r="J324" i="2"/>
  <c r="K324" i="2"/>
  <c r="L324" i="2"/>
  <c r="I325" i="2"/>
  <c r="J325" i="2"/>
  <c r="K325" i="2"/>
  <c r="L325" i="2"/>
  <c r="I326" i="2"/>
  <c r="J326" i="2"/>
  <c r="K326" i="2"/>
  <c r="L326" i="2"/>
  <c r="I327" i="2"/>
  <c r="J327" i="2"/>
  <c r="K327" i="2"/>
  <c r="L327" i="2"/>
  <c r="I328" i="2"/>
  <c r="J328" i="2"/>
  <c r="K328" i="2"/>
  <c r="L328" i="2"/>
  <c r="I329" i="2"/>
  <c r="J329" i="2"/>
  <c r="K329" i="2"/>
  <c r="L329" i="2"/>
  <c r="I330" i="2"/>
  <c r="J330" i="2"/>
  <c r="K330" i="2"/>
  <c r="L330" i="2"/>
  <c r="I331" i="2"/>
  <c r="J331" i="2"/>
  <c r="K331" i="2"/>
  <c r="L331" i="2"/>
  <c r="I332" i="2"/>
  <c r="J332" i="2"/>
  <c r="K332" i="2"/>
  <c r="L332" i="2"/>
  <c r="I333" i="2"/>
  <c r="J333" i="2"/>
  <c r="K333" i="2"/>
  <c r="L333" i="2"/>
  <c r="I334" i="2"/>
  <c r="J334" i="2"/>
  <c r="K334" i="2"/>
  <c r="L334" i="2"/>
  <c r="I335" i="2"/>
  <c r="J335" i="2"/>
  <c r="K335" i="2"/>
  <c r="L335" i="2"/>
  <c r="I336" i="2"/>
  <c r="J336" i="2"/>
  <c r="K336" i="2"/>
  <c r="L336" i="2"/>
  <c r="I337" i="2"/>
  <c r="J337" i="2"/>
  <c r="K337" i="2"/>
  <c r="L337" i="2"/>
  <c r="I338" i="2"/>
  <c r="J338" i="2"/>
  <c r="K338" i="2"/>
  <c r="L338" i="2"/>
  <c r="I339" i="2"/>
  <c r="J339" i="2"/>
  <c r="K339" i="2"/>
  <c r="L339" i="2"/>
  <c r="I340" i="2"/>
  <c r="J340" i="2"/>
  <c r="K340" i="2"/>
  <c r="L340" i="2"/>
  <c r="I341" i="2"/>
  <c r="J341" i="2"/>
  <c r="K341" i="2"/>
  <c r="L341" i="2"/>
  <c r="I342" i="2"/>
  <c r="J342" i="2"/>
  <c r="K342" i="2"/>
  <c r="L342" i="2"/>
  <c r="I343" i="2"/>
  <c r="J343" i="2"/>
  <c r="K343" i="2"/>
  <c r="L343" i="2"/>
  <c r="I344" i="2"/>
  <c r="J344" i="2"/>
  <c r="K344" i="2"/>
  <c r="L344" i="2"/>
  <c r="I345" i="2"/>
  <c r="J345" i="2"/>
  <c r="K345" i="2"/>
  <c r="L345" i="2"/>
  <c r="I346" i="2"/>
  <c r="J346" i="2"/>
  <c r="K346" i="2"/>
  <c r="L346" i="2"/>
  <c r="I347" i="2"/>
  <c r="J347" i="2"/>
  <c r="K347" i="2"/>
  <c r="L347" i="2"/>
  <c r="I348" i="2"/>
  <c r="J348" i="2"/>
  <c r="K348" i="2"/>
  <c r="L348" i="2"/>
  <c r="I349" i="2"/>
  <c r="J349" i="2"/>
  <c r="K349" i="2"/>
  <c r="L349" i="2"/>
  <c r="I350" i="2"/>
  <c r="J350" i="2"/>
  <c r="K350" i="2"/>
  <c r="L350" i="2"/>
  <c r="I351" i="2"/>
  <c r="J351" i="2"/>
  <c r="K351" i="2"/>
  <c r="L351" i="2"/>
  <c r="I352" i="2"/>
  <c r="J352" i="2"/>
  <c r="K352" i="2"/>
  <c r="L352" i="2"/>
  <c r="I353" i="2"/>
  <c r="J353" i="2"/>
  <c r="K353" i="2"/>
  <c r="L353" i="2"/>
  <c r="I354" i="2"/>
  <c r="J354" i="2"/>
  <c r="K354" i="2"/>
  <c r="L354" i="2"/>
  <c r="I355" i="2"/>
  <c r="J355" i="2"/>
  <c r="K355" i="2"/>
  <c r="L355" i="2"/>
  <c r="I356" i="2"/>
  <c r="J356" i="2"/>
  <c r="K356" i="2"/>
  <c r="L356" i="2"/>
  <c r="I357" i="2"/>
  <c r="J357" i="2"/>
  <c r="K357" i="2"/>
  <c r="L357" i="2"/>
  <c r="I358" i="2"/>
  <c r="J358" i="2"/>
  <c r="K358" i="2"/>
  <c r="L358" i="2"/>
  <c r="I359" i="2"/>
  <c r="J359" i="2"/>
  <c r="K359" i="2"/>
  <c r="L359" i="2"/>
  <c r="I360" i="2"/>
  <c r="J360" i="2"/>
  <c r="K360" i="2"/>
  <c r="L360" i="2"/>
  <c r="I361" i="2"/>
  <c r="J361" i="2"/>
  <c r="K361" i="2"/>
  <c r="L361" i="2"/>
  <c r="I362" i="2"/>
  <c r="J362" i="2"/>
  <c r="K362" i="2"/>
  <c r="L362" i="2"/>
  <c r="I363" i="2"/>
  <c r="J363" i="2"/>
  <c r="K363" i="2"/>
  <c r="L363" i="2"/>
  <c r="I364" i="2"/>
  <c r="J364" i="2"/>
  <c r="K364" i="2"/>
  <c r="L364" i="2"/>
  <c r="I365" i="2"/>
  <c r="J365" i="2"/>
  <c r="K365" i="2"/>
  <c r="L365" i="2"/>
  <c r="I366" i="2"/>
  <c r="J366" i="2"/>
  <c r="K366" i="2"/>
  <c r="L366" i="2"/>
  <c r="I367" i="2"/>
  <c r="J367" i="2"/>
  <c r="K367" i="2"/>
  <c r="L367" i="2"/>
  <c r="I368" i="2"/>
  <c r="J368" i="2"/>
  <c r="K368" i="2"/>
  <c r="L368" i="2"/>
  <c r="I369" i="2"/>
  <c r="J369" i="2"/>
  <c r="K369" i="2"/>
  <c r="L369" i="2"/>
  <c r="I370" i="2"/>
  <c r="J370" i="2"/>
  <c r="K370" i="2"/>
  <c r="L370" i="2"/>
  <c r="I371" i="2"/>
  <c r="J371" i="2"/>
  <c r="K371" i="2"/>
  <c r="L371" i="2"/>
  <c r="I372" i="2"/>
  <c r="J372" i="2"/>
  <c r="K372" i="2"/>
  <c r="L372" i="2"/>
  <c r="I373" i="2"/>
  <c r="J373" i="2"/>
  <c r="K373" i="2"/>
  <c r="L373" i="2"/>
  <c r="I374" i="2"/>
  <c r="J374" i="2"/>
  <c r="K374" i="2"/>
  <c r="L374" i="2"/>
  <c r="I375" i="2"/>
  <c r="J375" i="2"/>
  <c r="K375" i="2"/>
  <c r="L375" i="2"/>
  <c r="I376" i="2"/>
  <c r="J376" i="2"/>
  <c r="K376" i="2"/>
  <c r="L376" i="2"/>
  <c r="I377" i="2"/>
  <c r="J377" i="2"/>
  <c r="K377" i="2"/>
  <c r="L377" i="2"/>
  <c r="I378" i="2"/>
  <c r="J378" i="2"/>
  <c r="K378" i="2"/>
  <c r="L378" i="2"/>
  <c r="I379" i="2"/>
  <c r="J379" i="2"/>
  <c r="K379" i="2"/>
  <c r="L379" i="2"/>
  <c r="I380" i="2"/>
  <c r="J380" i="2"/>
  <c r="K380" i="2"/>
  <c r="L380" i="2"/>
  <c r="I381" i="2"/>
  <c r="J381" i="2"/>
  <c r="K381" i="2"/>
  <c r="L381" i="2"/>
  <c r="I382" i="2"/>
  <c r="J382" i="2"/>
  <c r="K382" i="2"/>
  <c r="L382" i="2"/>
  <c r="I383" i="2"/>
  <c r="J383" i="2"/>
  <c r="K383" i="2"/>
  <c r="L383" i="2"/>
  <c r="I384" i="2"/>
  <c r="J384" i="2"/>
  <c r="K384" i="2"/>
  <c r="L384" i="2"/>
  <c r="I385" i="2"/>
  <c r="J385" i="2"/>
  <c r="K385" i="2"/>
  <c r="L385" i="2"/>
  <c r="I386" i="2"/>
  <c r="J386" i="2"/>
  <c r="K386" i="2"/>
  <c r="L386" i="2"/>
  <c r="I387" i="2"/>
  <c r="J387" i="2"/>
  <c r="K387" i="2"/>
  <c r="L387" i="2"/>
  <c r="I388" i="2"/>
  <c r="J388" i="2"/>
  <c r="K388" i="2"/>
  <c r="L388" i="2"/>
  <c r="I389" i="2"/>
  <c r="J389" i="2"/>
  <c r="K389" i="2"/>
  <c r="L389" i="2"/>
  <c r="I390" i="2"/>
  <c r="J390" i="2"/>
  <c r="K390" i="2"/>
  <c r="L390" i="2"/>
  <c r="I391" i="2"/>
  <c r="J391" i="2"/>
  <c r="K391" i="2"/>
  <c r="L391" i="2"/>
  <c r="I392" i="2"/>
  <c r="J392" i="2"/>
  <c r="K392" i="2"/>
  <c r="L392" i="2"/>
  <c r="I393" i="2"/>
  <c r="J393" i="2"/>
  <c r="K393" i="2"/>
  <c r="L393" i="2"/>
  <c r="I394" i="2"/>
  <c r="J394" i="2"/>
  <c r="K394" i="2"/>
  <c r="L394" i="2"/>
  <c r="I395" i="2"/>
  <c r="J395" i="2"/>
  <c r="K395" i="2"/>
  <c r="L395" i="2"/>
  <c r="I396" i="2"/>
  <c r="J396" i="2"/>
  <c r="K396" i="2"/>
  <c r="L396" i="2"/>
  <c r="I397" i="2"/>
  <c r="J397" i="2"/>
  <c r="K397" i="2"/>
  <c r="L397" i="2"/>
  <c r="I398" i="2"/>
  <c r="J398" i="2"/>
  <c r="K398" i="2"/>
  <c r="L398" i="2"/>
  <c r="I399" i="2"/>
  <c r="J399" i="2"/>
  <c r="K399" i="2"/>
  <c r="L399" i="2"/>
  <c r="I400" i="2"/>
  <c r="J400" i="2"/>
  <c r="K400" i="2"/>
  <c r="L400" i="2"/>
  <c r="I401" i="2"/>
  <c r="J401" i="2"/>
  <c r="K401" i="2"/>
  <c r="L401" i="2"/>
  <c r="I402" i="2"/>
  <c r="J402" i="2"/>
  <c r="K402" i="2"/>
  <c r="L402" i="2"/>
  <c r="I403" i="2"/>
  <c r="J403" i="2"/>
  <c r="K403" i="2"/>
  <c r="L403" i="2"/>
  <c r="I404" i="2"/>
  <c r="J404" i="2"/>
  <c r="K404" i="2"/>
  <c r="L404" i="2"/>
  <c r="I405" i="2"/>
  <c r="J405" i="2"/>
  <c r="K405" i="2"/>
  <c r="L405" i="2"/>
  <c r="I406" i="2"/>
  <c r="J406" i="2"/>
  <c r="K406" i="2"/>
  <c r="L406" i="2"/>
  <c r="I407" i="2"/>
  <c r="J407" i="2"/>
  <c r="K407" i="2"/>
  <c r="L407" i="2"/>
  <c r="I408" i="2"/>
  <c r="J408" i="2"/>
  <c r="K408" i="2"/>
  <c r="L408" i="2"/>
  <c r="I409" i="2"/>
  <c r="J409" i="2"/>
  <c r="K409" i="2"/>
  <c r="L409" i="2"/>
  <c r="I410" i="2"/>
  <c r="J410" i="2"/>
  <c r="K410" i="2"/>
  <c r="L410" i="2"/>
  <c r="I411" i="2"/>
  <c r="J411" i="2"/>
  <c r="K411" i="2"/>
  <c r="L411" i="2"/>
  <c r="I412" i="2"/>
  <c r="J412" i="2"/>
  <c r="K412" i="2"/>
  <c r="L412" i="2"/>
  <c r="I413" i="2"/>
  <c r="J413" i="2"/>
  <c r="K413" i="2"/>
  <c r="L413" i="2"/>
  <c r="I414" i="2"/>
  <c r="J414" i="2"/>
  <c r="K414" i="2"/>
  <c r="L414" i="2"/>
  <c r="I415" i="2"/>
  <c r="J415" i="2"/>
  <c r="K415" i="2"/>
  <c r="L415" i="2"/>
  <c r="I416" i="2"/>
  <c r="J416" i="2"/>
  <c r="K416" i="2"/>
  <c r="L416" i="2"/>
  <c r="I417" i="2"/>
  <c r="J417" i="2"/>
  <c r="K417" i="2"/>
  <c r="L417" i="2"/>
  <c r="I418" i="2"/>
  <c r="J418" i="2"/>
  <c r="K418" i="2"/>
  <c r="L418" i="2"/>
  <c r="I419" i="2"/>
  <c r="J419" i="2"/>
  <c r="K419" i="2"/>
  <c r="L419" i="2"/>
  <c r="I420" i="2"/>
  <c r="J420" i="2"/>
  <c r="K420" i="2"/>
  <c r="L420" i="2"/>
  <c r="I421" i="2"/>
  <c r="J421" i="2"/>
  <c r="K421" i="2"/>
  <c r="L421" i="2"/>
  <c r="I422" i="2"/>
  <c r="J422" i="2"/>
  <c r="K422" i="2"/>
  <c r="L422" i="2"/>
  <c r="I423" i="2"/>
  <c r="J423" i="2"/>
  <c r="K423" i="2"/>
  <c r="L423" i="2"/>
  <c r="I424" i="2"/>
  <c r="J424" i="2"/>
  <c r="K424" i="2"/>
  <c r="L424" i="2"/>
  <c r="I425" i="2"/>
  <c r="J425" i="2"/>
  <c r="K425" i="2"/>
  <c r="L425" i="2"/>
  <c r="I426" i="2"/>
  <c r="J426" i="2"/>
  <c r="K426" i="2"/>
  <c r="L426" i="2"/>
  <c r="I427" i="2"/>
  <c r="J427" i="2"/>
  <c r="K427" i="2"/>
  <c r="L427" i="2"/>
  <c r="I428" i="2"/>
  <c r="J428" i="2"/>
  <c r="K428" i="2"/>
  <c r="L428" i="2"/>
  <c r="I429" i="2"/>
  <c r="J429" i="2"/>
  <c r="K429" i="2"/>
  <c r="L429" i="2"/>
  <c r="I430" i="2"/>
  <c r="J430" i="2"/>
  <c r="K430" i="2"/>
  <c r="L430" i="2"/>
  <c r="I431" i="2"/>
  <c r="J431" i="2"/>
  <c r="K431" i="2"/>
  <c r="L431" i="2"/>
  <c r="I432" i="2"/>
  <c r="J432" i="2"/>
  <c r="K432" i="2"/>
  <c r="L432" i="2"/>
  <c r="I433" i="2"/>
  <c r="J433" i="2"/>
  <c r="K433" i="2"/>
  <c r="L433" i="2"/>
  <c r="I434" i="2"/>
  <c r="J434" i="2"/>
  <c r="K434" i="2"/>
  <c r="L434" i="2"/>
  <c r="I435" i="2"/>
  <c r="J435" i="2"/>
  <c r="K435" i="2"/>
  <c r="L435" i="2"/>
  <c r="I436" i="2"/>
  <c r="J436" i="2"/>
  <c r="K436" i="2"/>
  <c r="L436" i="2"/>
  <c r="I437" i="2"/>
  <c r="J437" i="2"/>
  <c r="K437" i="2"/>
  <c r="L437" i="2"/>
  <c r="I438" i="2"/>
  <c r="J438" i="2"/>
  <c r="K438" i="2"/>
  <c r="L438" i="2"/>
  <c r="I439" i="2"/>
  <c r="J439" i="2"/>
  <c r="K439" i="2"/>
  <c r="L439" i="2"/>
  <c r="I440" i="2"/>
  <c r="J440" i="2"/>
  <c r="K440" i="2"/>
  <c r="L440" i="2"/>
  <c r="I441" i="2"/>
  <c r="J441" i="2"/>
  <c r="K441" i="2"/>
  <c r="L441" i="2"/>
  <c r="I442" i="2"/>
  <c r="J442" i="2"/>
  <c r="K442" i="2"/>
  <c r="L442" i="2"/>
  <c r="I443" i="2"/>
  <c r="J443" i="2"/>
  <c r="K443" i="2"/>
  <c r="L443" i="2"/>
  <c r="I444" i="2"/>
  <c r="J444" i="2"/>
  <c r="K444" i="2"/>
  <c r="L444" i="2"/>
  <c r="I445" i="2"/>
  <c r="J445" i="2"/>
  <c r="K445" i="2"/>
  <c r="L445" i="2"/>
  <c r="I446" i="2"/>
  <c r="J446" i="2"/>
  <c r="K446" i="2"/>
  <c r="L446" i="2"/>
  <c r="I447" i="2"/>
  <c r="J447" i="2"/>
  <c r="K447" i="2"/>
  <c r="L447" i="2"/>
  <c r="I448" i="2"/>
  <c r="J448" i="2"/>
  <c r="K448" i="2"/>
  <c r="L448" i="2"/>
  <c r="I449" i="2"/>
  <c r="J449" i="2"/>
  <c r="K449" i="2"/>
  <c r="L449" i="2"/>
  <c r="I450" i="2"/>
  <c r="J450" i="2"/>
  <c r="K450" i="2"/>
  <c r="L450" i="2"/>
  <c r="I451" i="2"/>
  <c r="J451" i="2"/>
  <c r="K451" i="2"/>
  <c r="L451" i="2"/>
  <c r="I452" i="2"/>
  <c r="J452" i="2"/>
  <c r="K452" i="2"/>
  <c r="L452" i="2"/>
  <c r="I453" i="2"/>
  <c r="J453" i="2"/>
  <c r="K453" i="2"/>
  <c r="L453" i="2"/>
  <c r="I454" i="2"/>
  <c r="J454" i="2"/>
  <c r="K454" i="2"/>
  <c r="L454" i="2"/>
  <c r="I455" i="2"/>
  <c r="J455" i="2"/>
  <c r="K455" i="2"/>
  <c r="L455" i="2"/>
  <c r="I456" i="2"/>
  <c r="J456" i="2"/>
  <c r="K456" i="2"/>
  <c r="L456" i="2"/>
  <c r="I457" i="2"/>
  <c r="J457" i="2"/>
  <c r="K457" i="2"/>
  <c r="L457" i="2"/>
  <c r="I458" i="2"/>
  <c r="J458" i="2"/>
  <c r="K458" i="2"/>
  <c r="L458" i="2"/>
  <c r="I459" i="2"/>
  <c r="J459" i="2"/>
  <c r="K459" i="2"/>
  <c r="L459" i="2"/>
  <c r="I460" i="2"/>
  <c r="J460" i="2"/>
  <c r="K460" i="2"/>
  <c r="L460" i="2"/>
  <c r="I461" i="2"/>
  <c r="J461" i="2"/>
  <c r="K461" i="2"/>
  <c r="L461" i="2"/>
  <c r="I462" i="2"/>
  <c r="J462" i="2"/>
  <c r="K462" i="2"/>
  <c r="L462" i="2"/>
  <c r="I463" i="2"/>
  <c r="J463" i="2"/>
  <c r="K463" i="2"/>
  <c r="L463" i="2"/>
  <c r="I464" i="2"/>
  <c r="J464" i="2"/>
  <c r="K464" i="2"/>
  <c r="L464" i="2"/>
  <c r="I465" i="2"/>
  <c r="J465" i="2"/>
  <c r="K465" i="2"/>
  <c r="L465" i="2"/>
  <c r="I466" i="2"/>
  <c r="J466" i="2"/>
  <c r="K466" i="2"/>
  <c r="L466" i="2"/>
  <c r="I467" i="2"/>
  <c r="J467" i="2"/>
  <c r="K467" i="2"/>
  <c r="L467" i="2"/>
  <c r="I468" i="2"/>
  <c r="J468" i="2"/>
  <c r="K468" i="2"/>
  <c r="L468" i="2"/>
  <c r="I469" i="2"/>
  <c r="J469" i="2"/>
  <c r="K469" i="2"/>
  <c r="L469" i="2"/>
  <c r="I470" i="2"/>
  <c r="J470" i="2"/>
  <c r="K470" i="2"/>
  <c r="L470" i="2"/>
  <c r="I471" i="2"/>
  <c r="J471" i="2"/>
  <c r="K471" i="2"/>
  <c r="L471" i="2"/>
  <c r="I472" i="2"/>
  <c r="J472" i="2"/>
  <c r="K472" i="2"/>
  <c r="L472" i="2"/>
  <c r="I473" i="2"/>
  <c r="J473" i="2"/>
  <c r="K473" i="2"/>
  <c r="L473" i="2"/>
  <c r="I474" i="2"/>
  <c r="J474" i="2"/>
  <c r="K474" i="2"/>
  <c r="L474" i="2"/>
  <c r="I475" i="2"/>
  <c r="J475" i="2"/>
  <c r="K475" i="2"/>
  <c r="L475" i="2"/>
  <c r="I476" i="2"/>
  <c r="J476" i="2"/>
  <c r="K476" i="2"/>
  <c r="L476" i="2"/>
  <c r="I477" i="2"/>
  <c r="J477" i="2"/>
  <c r="K477" i="2"/>
  <c r="L477" i="2"/>
  <c r="I478" i="2"/>
  <c r="J478" i="2"/>
  <c r="K478" i="2"/>
  <c r="L478" i="2"/>
  <c r="I479" i="2"/>
  <c r="J479" i="2"/>
  <c r="K479" i="2"/>
  <c r="L479" i="2"/>
  <c r="I480" i="2"/>
  <c r="J480" i="2"/>
  <c r="K480" i="2"/>
  <c r="L480" i="2"/>
  <c r="I481" i="2"/>
  <c r="J481" i="2"/>
  <c r="K481" i="2"/>
  <c r="L481" i="2"/>
  <c r="I482" i="2"/>
  <c r="J482" i="2"/>
  <c r="K482" i="2"/>
  <c r="L482" i="2"/>
  <c r="I483" i="2"/>
  <c r="J483" i="2"/>
  <c r="K483" i="2"/>
  <c r="L483" i="2"/>
  <c r="I484" i="2"/>
  <c r="J484" i="2"/>
  <c r="K484" i="2"/>
  <c r="L484" i="2"/>
  <c r="I485" i="2"/>
  <c r="J485" i="2"/>
  <c r="K485" i="2"/>
  <c r="L485" i="2"/>
  <c r="I486" i="2"/>
  <c r="J486" i="2"/>
  <c r="K486" i="2"/>
  <c r="L486" i="2"/>
  <c r="I487" i="2"/>
  <c r="J487" i="2"/>
  <c r="K487" i="2"/>
  <c r="L487" i="2"/>
  <c r="I488" i="2"/>
  <c r="J488" i="2"/>
  <c r="K488" i="2"/>
  <c r="L488" i="2"/>
  <c r="I489" i="2"/>
  <c r="J489" i="2"/>
  <c r="K489" i="2"/>
  <c r="L489" i="2"/>
  <c r="I490" i="2"/>
  <c r="J490" i="2"/>
  <c r="K490" i="2"/>
  <c r="L490" i="2"/>
  <c r="I491" i="2"/>
  <c r="J491" i="2"/>
  <c r="K491" i="2"/>
  <c r="L491" i="2"/>
  <c r="I492" i="2"/>
  <c r="J492" i="2"/>
  <c r="K492" i="2"/>
  <c r="L492" i="2"/>
  <c r="I493" i="2"/>
  <c r="J493" i="2"/>
  <c r="K493" i="2"/>
  <c r="L493" i="2"/>
  <c r="I494" i="2"/>
  <c r="J494" i="2"/>
  <c r="K494" i="2"/>
  <c r="L494" i="2"/>
  <c r="I495" i="2"/>
  <c r="J495" i="2"/>
  <c r="K495" i="2"/>
  <c r="L495" i="2"/>
  <c r="I496" i="2"/>
  <c r="J496" i="2"/>
  <c r="K496" i="2"/>
  <c r="L496" i="2"/>
  <c r="I497" i="2"/>
  <c r="J497" i="2"/>
  <c r="K497" i="2"/>
  <c r="L497" i="2"/>
  <c r="I498" i="2"/>
  <c r="J498" i="2"/>
  <c r="K498" i="2"/>
  <c r="L498" i="2"/>
  <c r="I499" i="2"/>
  <c r="J499" i="2"/>
  <c r="K499" i="2"/>
  <c r="L499" i="2"/>
  <c r="I500" i="2"/>
  <c r="J500" i="2"/>
  <c r="K500" i="2"/>
  <c r="L500" i="2"/>
  <c r="I501" i="2"/>
  <c r="J501" i="2"/>
  <c r="K501" i="2"/>
  <c r="L501" i="2"/>
  <c r="I502" i="2"/>
  <c r="J502" i="2"/>
  <c r="K502" i="2"/>
  <c r="L502" i="2"/>
  <c r="I503" i="2"/>
  <c r="J503" i="2"/>
  <c r="K503" i="2"/>
  <c r="L503" i="2"/>
  <c r="I504" i="2"/>
  <c r="J504" i="2"/>
  <c r="K504" i="2"/>
  <c r="L504" i="2"/>
  <c r="I505" i="2"/>
  <c r="J505" i="2"/>
  <c r="K505" i="2"/>
  <c r="L505" i="2"/>
  <c r="I506" i="2"/>
  <c r="J506" i="2"/>
  <c r="K506" i="2"/>
  <c r="L506" i="2"/>
  <c r="I507" i="2"/>
  <c r="J507" i="2"/>
  <c r="K507" i="2"/>
  <c r="L507" i="2"/>
  <c r="I508" i="2"/>
  <c r="J508" i="2"/>
  <c r="K508" i="2"/>
  <c r="L508" i="2"/>
  <c r="I509" i="2"/>
  <c r="J509" i="2"/>
  <c r="K509" i="2"/>
  <c r="L509" i="2"/>
  <c r="I510" i="2"/>
  <c r="J510" i="2"/>
  <c r="K510" i="2"/>
  <c r="L510" i="2"/>
  <c r="I511" i="2"/>
  <c r="J511" i="2"/>
  <c r="K511" i="2"/>
  <c r="L511" i="2"/>
  <c r="I512" i="2"/>
  <c r="J512" i="2"/>
  <c r="K512" i="2"/>
  <c r="L512" i="2"/>
  <c r="I513" i="2"/>
  <c r="J513" i="2"/>
  <c r="K513" i="2"/>
  <c r="L513" i="2"/>
  <c r="I514" i="2"/>
  <c r="J514" i="2"/>
  <c r="K514" i="2"/>
  <c r="L514" i="2"/>
  <c r="I515" i="2"/>
  <c r="J515" i="2"/>
  <c r="K515" i="2"/>
  <c r="L515" i="2"/>
  <c r="I516" i="2"/>
  <c r="J516" i="2"/>
  <c r="K516" i="2"/>
  <c r="L516" i="2"/>
  <c r="I517" i="2"/>
  <c r="J517" i="2"/>
  <c r="K517" i="2"/>
  <c r="L517" i="2"/>
  <c r="I518" i="2"/>
  <c r="J518" i="2"/>
  <c r="K518" i="2"/>
  <c r="L518" i="2"/>
  <c r="I519" i="2"/>
  <c r="J519" i="2"/>
  <c r="K519" i="2"/>
  <c r="L519" i="2"/>
  <c r="I520" i="2"/>
  <c r="J520" i="2"/>
  <c r="K520" i="2"/>
  <c r="L520" i="2"/>
  <c r="I521" i="2"/>
  <c r="J521" i="2"/>
  <c r="K521" i="2"/>
  <c r="L521" i="2"/>
  <c r="I522" i="2"/>
  <c r="J522" i="2"/>
  <c r="K522" i="2"/>
  <c r="L522" i="2"/>
  <c r="I523" i="2"/>
  <c r="J523" i="2"/>
  <c r="K523" i="2"/>
  <c r="L523" i="2"/>
  <c r="I524" i="2"/>
  <c r="J524" i="2"/>
  <c r="K524" i="2"/>
  <c r="L524" i="2"/>
  <c r="I525" i="2"/>
  <c r="J525" i="2"/>
  <c r="K525" i="2"/>
  <c r="L525" i="2"/>
  <c r="I526" i="2"/>
  <c r="J526" i="2"/>
  <c r="K526" i="2"/>
  <c r="L526" i="2"/>
  <c r="I527" i="2"/>
  <c r="J527" i="2"/>
  <c r="K527" i="2"/>
  <c r="L527" i="2"/>
  <c r="I528" i="2"/>
  <c r="J528" i="2"/>
  <c r="K528" i="2"/>
  <c r="L528" i="2"/>
  <c r="I529" i="2"/>
  <c r="J529" i="2"/>
  <c r="K529" i="2"/>
  <c r="L529" i="2"/>
  <c r="I530" i="2"/>
  <c r="J530" i="2"/>
  <c r="K530" i="2"/>
  <c r="L530" i="2"/>
  <c r="I531" i="2"/>
  <c r="J531" i="2"/>
  <c r="K531" i="2"/>
  <c r="L531" i="2"/>
  <c r="I532" i="2"/>
  <c r="J532" i="2"/>
  <c r="K532" i="2"/>
  <c r="L532" i="2"/>
  <c r="I533" i="2"/>
  <c r="J533" i="2"/>
  <c r="K533" i="2"/>
  <c r="L533" i="2"/>
  <c r="I534" i="2"/>
  <c r="J534" i="2"/>
  <c r="K534" i="2"/>
  <c r="L534" i="2"/>
  <c r="I535" i="2"/>
  <c r="J535" i="2"/>
  <c r="K535" i="2"/>
  <c r="L535" i="2"/>
  <c r="I536" i="2"/>
  <c r="J536" i="2"/>
  <c r="K536" i="2"/>
  <c r="L536" i="2"/>
  <c r="I537" i="2"/>
  <c r="J537" i="2"/>
  <c r="K537" i="2"/>
  <c r="L537" i="2"/>
  <c r="I538" i="2"/>
  <c r="J538" i="2"/>
  <c r="K538" i="2"/>
  <c r="L538" i="2"/>
  <c r="I539" i="2"/>
  <c r="J539" i="2"/>
  <c r="K539" i="2"/>
  <c r="L539" i="2"/>
  <c r="I540" i="2"/>
  <c r="J540" i="2"/>
  <c r="K540" i="2"/>
  <c r="L540" i="2"/>
  <c r="I541" i="2"/>
  <c r="J541" i="2"/>
  <c r="K541" i="2"/>
  <c r="L541" i="2"/>
  <c r="I542" i="2"/>
  <c r="J542" i="2"/>
  <c r="K542" i="2"/>
  <c r="L542" i="2"/>
  <c r="I543" i="2"/>
  <c r="J543" i="2"/>
  <c r="K543" i="2"/>
  <c r="L543" i="2"/>
  <c r="I544" i="2"/>
  <c r="J544" i="2"/>
  <c r="K544" i="2"/>
  <c r="L544" i="2"/>
  <c r="I545" i="2"/>
  <c r="J545" i="2"/>
  <c r="K545" i="2"/>
  <c r="L545" i="2"/>
  <c r="I546" i="2"/>
  <c r="J546" i="2"/>
  <c r="K546" i="2"/>
  <c r="L546" i="2"/>
  <c r="I547" i="2"/>
  <c r="J547" i="2"/>
  <c r="K547" i="2"/>
  <c r="L547" i="2"/>
  <c r="I548" i="2"/>
  <c r="J548" i="2"/>
  <c r="K548" i="2"/>
  <c r="L548" i="2"/>
  <c r="I549" i="2"/>
  <c r="J549" i="2"/>
  <c r="K549" i="2"/>
  <c r="L549" i="2"/>
  <c r="I550" i="2"/>
  <c r="J550" i="2"/>
  <c r="K550" i="2"/>
  <c r="L550" i="2"/>
  <c r="I551" i="2"/>
  <c r="J551" i="2"/>
  <c r="K551" i="2"/>
  <c r="L551" i="2"/>
  <c r="I552" i="2"/>
  <c r="J552" i="2"/>
  <c r="K552" i="2"/>
  <c r="L552" i="2"/>
  <c r="I553" i="2"/>
  <c r="J553" i="2"/>
  <c r="K553" i="2"/>
  <c r="L553" i="2"/>
  <c r="I554" i="2"/>
  <c r="J554" i="2"/>
  <c r="K554" i="2"/>
  <c r="L554" i="2"/>
  <c r="I555" i="2"/>
  <c r="J555" i="2"/>
  <c r="K555" i="2"/>
  <c r="L555" i="2"/>
  <c r="I556" i="2"/>
  <c r="J556" i="2"/>
  <c r="K556" i="2"/>
  <c r="L556" i="2"/>
  <c r="I557" i="2"/>
  <c r="J557" i="2"/>
  <c r="K557" i="2"/>
  <c r="L557" i="2"/>
  <c r="I558" i="2"/>
  <c r="J558" i="2"/>
  <c r="K558" i="2"/>
  <c r="L558" i="2"/>
  <c r="I559" i="2"/>
  <c r="J559" i="2"/>
  <c r="K559" i="2"/>
  <c r="L559" i="2"/>
  <c r="I560" i="2"/>
  <c r="J560" i="2"/>
  <c r="K560" i="2"/>
  <c r="L560" i="2"/>
  <c r="I561" i="2"/>
  <c r="J561" i="2"/>
  <c r="K561" i="2"/>
  <c r="L561" i="2"/>
  <c r="I562" i="2"/>
  <c r="J562" i="2"/>
  <c r="K562" i="2"/>
  <c r="L562" i="2"/>
  <c r="I563" i="2"/>
  <c r="J563" i="2"/>
  <c r="K563" i="2"/>
  <c r="L563" i="2"/>
  <c r="I564" i="2"/>
  <c r="J564" i="2"/>
  <c r="K564" i="2"/>
  <c r="L564" i="2"/>
  <c r="I565" i="2"/>
  <c r="J565" i="2"/>
  <c r="K565" i="2"/>
  <c r="L565" i="2"/>
  <c r="I566" i="2"/>
  <c r="J566" i="2"/>
  <c r="K566" i="2"/>
  <c r="L566" i="2"/>
  <c r="I567" i="2"/>
  <c r="J567" i="2"/>
  <c r="K567" i="2"/>
  <c r="L567" i="2"/>
  <c r="I568" i="2"/>
  <c r="J568" i="2"/>
  <c r="K568" i="2"/>
  <c r="L568" i="2"/>
  <c r="I569" i="2"/>
  <c r="J569" i="2"/>
  <c r="K569" i="2"/>
  <c r="L569" i="2"/>
  <c r="I570" i="2"/>
  <c r="J570" i="2"/>
  <c r="K570" i="2"/>
  <c r="L570" i="2"/>
  <c r="I571" i="2"/>
  <c r="J571" i="2"/>
  <c r="K571" i="2"/>
  <c r="L571" i="2"/>
  <c r="I572" i="2"/>
  <c r="J572" i="2"/>
  <c r="K572" i="2"/>
  <c r="L572" i="2"/>
  <c r="I573" i="2"/>
  <c r="J573" i="2"/>
  <c r="K573" i="2"/>
  <c r="L573" i="2"/>
  <c r="I574" i="2"/>
  <c r="J574" i="2"/>
  <c r="K574" i="2"/>
  <c r="L574" i="2"/>
  <c r="I575" i="2"/>
  <c r="J575" i="2"/>
  <c r="K575" i="2"/>
  <c r="L575" i="2"/>
  <c r="I576" i="2"/>
  <c r="J576" i="2"/>
  <c r="K576" i="2"/>
  <c r="L576" i="2"/>
  <c r="I577" i="2"/>
  <c r="J577" i="2"/>
  <c r="K577" i="2"/>
  <c r="L577" i="2"/>
  <c r="I578" i="2"/>
  <c r="J578" i="2"/>
  <c r="K578" i="2"/>
  <c r="L578" i="2"/>
  <c r="I579" i="2"/>
  <c r="J579" i="2"/>
  <c r="K579" i="2"/>
  <c r="L579" i="2"/>
  <c r="I580" i="2"/>
  <c r="J580" i="2"/>
  <c r="K580" i="2"/>
  <c r="L580" i="2"/>
  <c r="I581" i="2"/>
  <c r="J581" i="2"/>
  <c r="K581" i="2"/>
  <c r="L581" i="2"/>
  <c r="I582" i="2"/>
  <c r="J582" i="2"/>
  <c r="K582" i="2"/>
  <c r="L582" i="2"/>
  <c r="I583" i="2"/>
  <c r="J583" i="2"/>
  <c r="K583" i="2"/>
  <c r="L583" i="2"/>
  <c r="I584" i="2"/>
  <c r="J584" i="2"/>
  <c r="K584" i="2"/>
  <c r="L584" i="2"/>
  <c r="I585" i="2"/>
  <c r="J585" i="2"/>
  <c r="K585" i="2"/>
  <c r="L585" i="2"/>
  <c r="I586" i="2"/>
  <c r="J586" i="2"/>
  <c r="K586" i="2"/>
  <c r="L586" i="2"/>
  <c r="I587" i="2"/>
  <c r="J587" i="2"/>
  <c r="K587" i="2"/>
  <c r="L587" i="2"/>
  <c r="I588" i="2"/>
  <c r="J588" i="2"/>
  <c r="K588" i="2"/>
  <c r="L588" i="2"/>
  <c r="I589" i="2"/>
  <c r="J589" i="2"/>
  <c r="K589" i="2"/>
  <c r="L589" i="2"/>
  <c r="I590" i="2"/>
  <c r="J590" i="2"/>
  <c r="K590" i="2"/>
  <c r="L590" i="2"/>
  <c r="I591" i="2"/>
  <c r="J591" i="2"/>
  <c r="K591" i="2"/>
  <c r="L591" i="2"/>
  <c r="I592" i="2"/>
  <c r="J592" i="2"/>
  <c r="K592" i="2"/>
  <c r="L592" i="2"/>
  <c r="I593" i="2"/>
  <c r="J593" i="2"/>
  <c r="K593" i="2"/>
  <c r="L593" i="2"/>
  <c r="I594" i="2"/>
  <c r="J594" i="2"/>
  <c r="K594" i="2"/>
  <c r="L594" i="2"/>
  <c r="I595" i="2"/>
  <c r="J595" i="2"/>
  <c r="K595" i="2"/>
  <c r="L595" i="2"/>
  <c r="I596" i="2"/>
  <c r="J596" i="2"/>
  <c r="K596" i="2"/>
  <c r="L596" i="2"/>
  <c r="I597" i="2"/>
  <c r="J597" i="2"/>
  <c r="K597" i="2"/>
  <c r="L597" i="2"/>
  <c r="I598" i="2"/>
  <c r="J598" i="2"/>
  <c r="K598" i="2"/>
  <c r="L598" i="2"/>
  <c r="I599" i="2"/>
  <c r="J599" i="2"/>
  <c r="K599" i="2"/>
  <c r="L599" i="2"/>
  <c r="I600" i="2"/>
  <c r="J600" i="2"/>
  <c r="K600" i="2"/>
  <c r="L600" i="2"/>
  <c r="I601" i="2"/>
  <c r="J601" i="2"/>
  <c r="K601" i="2"/>
  <c r="L601" i="2"/>
  <c r="I602" i="2"/>
  <c r="J602" i="2"/>
  <c r="K602" i="2"/>
  <c r="L602" i="2"/>
  <c r="I603" i="2"/>
  <c r="J603" i="2"/>
  <c r="K603" i="2"/>
  <c r="L603" i="2"/>
  <c r="I604" i="2"/>
  <c r="J604" i="2"/>
  <c r="K604" i="2"/>
  <c r="L604" i="2"/>
  <c r="I605" i="2"/>
  <c r="J605" i="2"/>
  <c r="K605" i="2"/>
  <c r="L605" i="2"/>
  <c r="I606" i="2"/>
  <c r="J606" i="2"/>
  <c r="K606" i="2"/>
  <c r="L606" i="2"/>
  <c r="I607" i="2"/>
  <c r="J607" i="2"/>
  <c r="K607" i="2"/>
  <c r="L607" i="2"/>
  <c r="I608" i="2"/>
  <c r="J608" i="2"/>
  <c r="K608" i="2"/>
  <c r="L608" i="2"/>
  <c r="I609" i="2"/>
  <c r="J609" i="2"/>
  <c r="K609" i="2"/>
  <c r="L609" i="2"/>
  <c r="I610" i="2"/>
  <c r="J610" i="2"/>
  <c r="K610" i="2"/>
  <c r="L610" i="2"/>
  <c r="I611" i="2"/>
  <c r="J611" i="2"/>
  <c r="K611" i="2"/>
  <c r="L611" i="2"/>
  <c r="I612" i="2"/>
  <c r="J612" i="2"/>
  <c r="K612" i="2"/>
  <c r="L612" i="2"/>
  <c r="I613" i="2"/>
  <c r="J613" i="2"/>
  <c r="K613" i="2"/>
  <c r="L613" i="2"/>
  <c r="I614" i="2"/>
  <c r="J614" i="2"/>
  <c r="K614" i="2"/>
  <c r="L614" i="2"/>
  <c r="I615" i="2"/>
  <c r="J615" i="2"/>
  <c r="K615" i="2"/>
  <c r="L615" i="2"/>
  <c r="I616" i="2"/>
  <c r="J616" i="2"/>
  <c r="K616" i="2"/>
  <c r="L616" i="2"/>
  <c r="I617" i="2"/>
  <c r="J617" i="2"/>
  <c r="K617" i="2"/>
  <c r="L617" i="2"/>
  <c r="I618" i="2"/>
  <c r="J618" i="2"/>
  <c r="K618" i="2"/>
  <c r="L618" i="2"/>
  <c r="I619" i="2"/>
  <c r="J619" i="2"/>
  <c r="K619" i="2"/>
  <c r="L619" i="2"/>
  <c r="I620" i="2"/>
  <c r="J620" i="2"/>
  <c r="K620" i="2"/>
  <c r="L620" i="2"/>
  <c r="I621" i="2"/>
  <c r="J621" i="2"/>
  <c r="K621" i="2"/>
  <c r="L621" i="2"/>
  <c r="I622" i="2"/>
  <c r="J622" i="2"/>
  <c r="K622" i="2"/>
  <c r="L622" i="2"/>
  <c r="I623" i="2"/>
  <c r="J623" i="2"/>
  <c r="K623" i="2"/>
  <c r="L623" i="2"/>
  <c r="I624" i="2"/>
  <c r="J624" i="2"/>
  <c r="K624" i="2"/>
  <c r="L624" i="2"/>
  <c r="I625" i="2"/>
  <c r="J625" i="2"/>
  <c r="K625" i="2"/>
  <c r="L625" i="2"/>
  <c r="I626" i="2"/>
  <c r="J626" i="2"/>
  <c r="K626" i="2"/>
  <c r="L626" i="2"/>
  <c r="I627" i="2"/>
  <c r="J627" i="2"/>
  <c r="K627" i="2"/>
  <c r="L627" i="2"/>
  <c r="I628" i="2"/>
  <c r="J628" i="2"/>
  <c r="K628" i="2"/>
  <c r="L628" i="2"/>
  <c r="I629" i="2"/>
  <c r="J629" i="2"/>
  <c r="K629" i="2"/>
  <c r="L629" i="2"/>
  <c r="I630" i="2"/>
  <c r="J630" i="2"/>
  <c r="K630" i="2"/>
  <c r="L630" i="2"/>
  <c r="I631" i="2"/>
  <c r="J631" i="2"/>
  <c r="K631" i="2"/>
  <c r="L631" i="2"/>
  <c r="I632" i="2"/>
  <c r="J632" i="2"/>
  <c r="K632" i="2"/>
  <c r="L632" i="2"/>
  <c r="I633" i="2"/>
  <c r="J633" i="2"/>
  <c r="K633" i="2"/>
  <c r="L633" i="2"/>
  <c r="I634" i="2"/>
  <c r="J634" i="2"/>
  <c r="K634" i="2"/>
  <c r="L634" i="2"/>
  <c r="I635" i="2"/>
  <c r="J635" i="2"/>
  <c r="K635" i="2"/>
  <c r="L635" i="2"/>
  <c r="I636" i="2"/>
  <c r="J636" i="2"/>
  <c r="K636" i="2"/>
  <c r="L636" i="2"/>
  <c r="I637" i="2"/>
  <c r="J637" i="2"/>
  <c r="K637" i="2"/>
  <c r="L637" i="2"/>
  <c r="I638" i="2"/>
  <c r="J638" i="2"/>
  <c r="K638" i="2"/>
  <c r="L638" i="2"/>
  <c r="I639" i="2"/>
  <c r="J639" i="2"/>
  <c r="K639" i="2"/>
  <c r="L639" i="2"/>
  <c r="I640" i="2"/>
  <c r="J640" i="2"/>
  <c r="K640" i="2"/>
  <c r="L640" i="2"/>
  <c r="I641" i="2"/>
  <c r="J641" i="2"/>
  <c r="K641" i="2"/>
  <c r="L641" i="2"/>
  <c r="I642" i="2"/>
  <c r="J642" i="2"/>
  <c r="K642" i="2"/>
  <c r="L642" i="2"/>
  <c r="I643" i="2"/>
  <c r="J643" i="2"/>
  <c r="K643" i="2"/>
  <c r="L643" i="2"/>
  <c r="I644" i="2"/>
  <c r="J644" i="2"/>
  <c r="K644" i="2"/>
  <c r="L644" i="2"/>
  <c r="I645" i="2"/>
  <c r="J645" i="2"/>
  <c r="K645" i="2"/>
  <c r="L645" i="2"/>
  <c r="I646" i="2"/>
  <c r="J646" i="2"/>
  <c r="K646" i="2"/>
  <c r="L646" i="2"/>
  <c r="I647" i="2"/>
  <c r="J647" i="2"/>
  <c r="K647" i="2"/>
  <c r="L647" i="2"/>
  <c r="I648" i="2"/>
  <c r="J648" i="2"/>
  <c r="K648" i="2"/>
  <c r="L648" i="2"/>
  <c r="I649" i="2"/>
  <c r="J649" i="2"/>
  <c r="K649" i="2"/>
  <c r="L649" i="2"/>
  <c r="I650" i="2"/>
  <c r="J650" i="2"/>
  <c r="K650" i="2"/>
  <c r="L650" i="2"/>
  <c r="I651" i="2"/>
  <c r="J651" i="2"/>
  <c r="K651" i="2"/>
  <c r="L651" i="2"/>
  <c r="I652" i="2"/>
  <c r="J652" i="2"/>
  <c r="K652" i="2"/>
  <c r="L652" i="2"/>
  <c r="I653" i="2"/>
  <c r="J653" i="2"/>
  <c r="K653" i="2"/>
  <c r="L653" i="2"/>
  <c r="I654" i="2"/>
  <c r="J654" i="2"/>
  <c r="K654" i="2"/>
  <c r="L654" i="2"/>
  <c r="I655" i="2"/>
  <c r="J655" i="2"/>
  <c r="K655" i="2"/>
  <c r="L655" i="2"/>
  <c r="I656" i="2"/>
  <c r="J656" i="2"/>
  <c r="K656" i="2"/>
  <c r="L656" i="2"/>
  <c r="I657" i="2"/>
  <c r="J657" i="2"/>
  <c r="K657" i="2"/>
  <c r="L657" i="2"/>
  <c r="I658" i="2"/>
  <c r="J658" i="2"/>
  <c r="K658" i="2"/>
  <c r="L658" i="2"/>
  <c r="I659" i="2"/>
  <c r="J659" i="2"/>
  <c r="K659" i="2"/>
  <c r="L659" i="2"/>
  <c r="I660" i="2"/>
  <c r="J660" i="2"/>
  <c r="K660" i="2"/>
  <c r="L660" i="2"/>
  <c r="I661" i="2"/>
  <c r="J661" i="2"/>
  <c r="K661" i="2"/>
  <c r="L661" i="2"/>
  <c r="I662" i="2"/>
  <c r="J662" i="2"/>
  <c r="K662" i="2"/>
  <c r="L662" i="2"/>
  <c r="I663" i="2"/>
  <c r="J663" i="2"/>
  <c r="K663" i="2"/>
  <c r="L663" i="2"/>
  <c r="I664" i="2"/>
  <c r="J664" i="2"/>
  <c r="K664" i="2"/>
  <c r="L664" i="2"/>
  <c r="I665" i="2"/>
  <c r="J665" i="2"/>
  <c r="K665" i="2"/>
  <c r="L665" i="2"/>
  <c r="I666" i="2"/>
  <c r="J666" i="2"/>
  <c r="K666" i="2"/>
  <c r="L666" i="2"/>
  <c r="I667" i="2"/>
  <c r="J667" i="2"/>
  <c r="K667" i="2"/>
  <c r="L667" i="2"/>
  <c r="I668" i="2"/>
  <c r="J668" i="2"/>
  <c r="K668" i="2"/>
  <c r="L668" i="2"/>
  <c r="I669" i="2"/>
  <c r="J669" i="2"/>
  <c r="K669" i="2"/>
  <c r="L669" i="2"/>
  <c r="I670" i="2"/>
  <c r="J670" i="2"/>
  <c r="K670" i="2"/>
  <c r="L670" i="2"/>
  <c r="I671" i="2"/>
  <c r="J671" i="2"/>
  <c r="K671" i="2"/>
  <c r="L671" i="2"/>
  <c r="I672" i="2"/>
  <c r="J672" i="2"/>
  <c r="K672" i="2"/>
  <c r="L672" i="2"/>
  <c r="I673" i="2"/>
  <c r="J673" i="2"/>
  <c r="K673" i="2"/>
  <c r="L673" i="2"/>
  <c r="I674" i="2"/>
  <c r="J674" i="2"/>
  <c r="K674" i="2"/>
  <c r="L674" i="2"/>
  <c r="I675" i="2"/>
  <c r="J675" i="2"/>
  <c r="K675" i="2"/>
  <c r="L675" i="2"/>
  <c r="I676" i="2"/>
  <c r="J676" i="2"/>
  <c r="K676" i="2"/>
  <c r="L676" i="2"/>
  <c r="I677" i="2"/>
  <c r="J677" i="2"/>
  <c r="K677" i="2"/>
  <c r="L677" i="2"/>
  <c r="I678" i="2"/>
  <c r="J678" i="2"/>
  <c r="K678" i="2"/>
  <c r="L678" i="2"/>
  <c r="I679" i="2"/>
  <c r="J679" i="2"/>
  <c r="K679" i="2"/>
  <c r="L679" i="2"/>
  <c r="I680" i="2"/>
  <c r="J680" i="2"/>
  <c r="K680" i="2"/>
  <c r="L680" i="2"/>
  <c r="I681" i="2"/>
  <c r="J681" i="2"/>
  <c r="K681" i="2"/>
  <c r="L681" i="2"/>
  <c r="I682" i="2"/>
  <c r="J682" i="2"/>
  <c r="K682" i="2"/>
  <c r="L682" i="2"/>
  <c r="I683" i="2"/>
  <c r="J683" i="2"/>
  <c r="K683" i="2"/>
  <c r="L683" i="2"/>
  <c r="I684" i="2"/>
  <c r="J684" i="2"/>
  <c r="K684" i="2"/>
  <c r="L684" i="2"/>
  <c r="I685" i="2"/>
  <c r="J685" i="2"/>
  <c r="K685" i="2"/>
  <c r="L685" i="2"/>
  <c r="I686" i="2"/>
  <c r="J686" i="2"/>
  <c r="K686" i="2"/>
  <c r="L686" i="2"/>
  <c r="I687" i="2"/>
  <c r="J687" i="2"/>
  <c r="K687" i="2"/>
  <c r="L687" i="2"/>
  <c r="I688" i="2"/>
  <c r="J688" i="2"/>
  <c r="K688" i="2"/>
  <c r="L688" i="2"/>
  <c r="I689" i="2"/>
  <c r="J689" i="2"/>
  <c r="K689" i="2"/>
  <c r="L689" i="2"/>
  <c r="I690" i="2"/>
  <c r="J690" i="2"/>
  <c r="K690" i="2"/>
  <c r="L690" i="2"/>
  <c r="I691" i="2"/>
  <c r="J691" i="2"/>
  <c r="K691" i="2"/>
  <c r="L691" i="2"/>
  <c r="I692" i="2"/>
  <c r="J692" i="2"/>
  <c r="K692" i="2"/>
  <c r="L692" i="2"/>
  <c r="I693" i="2"/>
  <c r="J693" i="2"/>
  <c r="K693" i="2"/>
  <c r="L693" i="2"/>
  <c r="I694" i="2"/>
  <c r="J694" i="2"/>
  <c r="K694" i="2"/>
  <c r="L694" i="2"/>
  <c r="I695" i="2"/>
  <c r="J695" i="2"/>
  <c r="K695" i="2"/>
  <c r="L695" i="2"/>
  <c r="I696" i="2"/>
  <c r="J696" i="2"/>
  <c r="K696" i="2"/>
  <c r="L696" i="2"/>
  <c r="I697" i="2"/>
  <c r="J697" i="2"/>
  <c r="K697" i="2"/>
  <c r="L697" i="2"/>
  <c r="I698" i="2"/>
  <c r="J698" i="2"/>
  <c r="K698" i="2"/>
  <c r="L698" i="2"/>
  <c r="I699" i="2"/>
  <c r="J699" i="2"/>
  <c r="K699" i="2"/>
  <c r="L699" i="2"/>
  <c r="I700" i="2"/>
  <c r="J700" i="2"/>
  <c r="K700" i="2"/>
  <c r="L700" i="2"/>
  <c r="I701" i="2"/>
  <c r="J701" i="2"/>
  <c r="K701" i="2"/>
  <c r="L701" i="2"/>
  <c r="I702" i="2"/>
  <c r="J702" i="2"/>
  <c r="K702" i="2"/>
  <c r="L702" i="2"/>
  <c r="I703" i="2"/>
  <c r="J703" i="2"/>
  <c r="K703" i="2"/>
  <c r="L703" i="2"/>
  <c r="I704" i="2"/>
  <c r="J704" i="2"/>
  <c r="K704" i="2"/>
  <c r="L704" i="2"/>
  <c r="I705" i="2"/>
  <c r="J705" i="2"/>
  <c r="K705" i="2"/>
  <c r="L705" i="2"/>
  <c r="I706" i="2"/>
  <c r="J706" i="2"/>
  <c r="K706" i="2"/>
  <c r="L706" i="2"/>
  <c r="I707" i="2"/>
  <c r="J707" i="2"/>
  <c r="K707" i="2"/>
  <c r="L707" i="2"/>
  <c r="I708" i="2"/>
  <c r="J708" i="2"/>
  <c r="K708" i="2"/>
  <c r="L708" i="2"/>
  <c r="I709" i="2"/>
  <c r="J709" i="2"/>
  <c r="K709" i="2"/>
  <c r="L709" i="2"/>
  <c r="I710" i="2"/>
  <c r="J710" i="2"/>
  <c r="K710" i="2"/>
  <c r="L710" i="2"/>
  <c r="I711" i="2"/>
  <c r="J711" i="2"/>
  <c r="K711" i="2"/>
  <c r="L711" i="2"/>
  <c r="I712" i="2"/>
  <c r="J712" i="2"/>
  <c r="K712" i="2"/>
  <c r="L712" i="2"/>
  <c r="I713" i="2"/>
  <c r="J713" i="2"/>
  <c r="K713" i="2"/>
  <c r="L713" i="2"/>
  <c r="I714" i="2"/>
  <c r="J714" i="2"/>
  <c r="K714" i="2"/>
  <c r="L714" i="2"/>
  <c r="I715" i="2"/>
  <c r="J715" i="2"/>
  <c r="K715" i="2"/>
  <c r="L715" i="2"/>
  <c r="I716" i="2"/>
  <c r="J716" i="2"/>
  <c r="K716" i="2"/>
  <c r="L716" i="2"/>
  <c r="I717" i="2"/>
  <c r="J717" i="2"/>
  <c r="K717" i="2"/>
  <c r="L717" i="2"/>
  <c r="I718" i="2"/>
  <c r="J718" i="2"/>
  <c r="K718" i="2"/>
  <c r="L718" i="2"/>
  <c r="I719" i="2"/>
  <c r="J719" i="2"/>
  <c r="K719" i="2"/>
  <c r="L719" i="2"/>
  <c r="I720" i="2"/>
  <c r="J720" i="2"/>
  <c r="K720" i="2"/>
  <c r="L720" i="2"/>
  <c r="I721" i="2"/>
  <c r="J721" i="2"/>
  <c r="K721" i="2"/>
  <c r="L721" i="2"/>
  <c r="I722" i="2"/>
  <c r="J722" i="2"/>
  <c r="K722" i="2"/>
  <c r="L722" i="2"/>
  <c r="I723" i="2"/>
  <c r="J723" i="2"/>
  <c r="K723" i="2"/>
  <c r="L723" i="2"/>
  <c r="I724" i="2"/>
  <c r="J724" i="2"/>
  <c r="K724" i="2"/>
  <c r="L724" i="2"/>
  <c r="I725" i="2"/>
  <c r="J725" i="2"/>
  <c r="K725" i="2"/>
  <c r="L725" i="2"/>
  <c r="I726" i="2"/>
  <c r="J726" i="2"/>
  <c r="K726" i="2"/>
  <c r="L726" i="2"/>
  <c r="I727" i="2"/>
  <c r="J727" i="2"/>
  <c r="K727" i="2"/>
  <c r="L727" i="2"/>
  <c r="I728" i="2"/>
  <c r="J728" i="2"/>
  <c r="K728" i="2"/>
  <c r="L728" i="2"/>
  <c r="I729" i="2"/>
  <c r="J729" i="2"/>
  <c r="K729" i="2"/>
  <c r="L729" i="2"/>
  <c r="I730" i="2"/>
  <c r="J730" i="2"/>
  <c r="K730" i="2"/>
  <c r="L730" i="2"/>
  <c r="I731" i="2"/>
  <c r="J731" i="2"/>
  <c r="K731" i="2"/>
  <c r="L731" i="2"/>
  <c r="I732" i="2"/>
  <c r="J732" i="2"/>
  <c r="K732" i="2"/>
  <c r="L732" i="2"/>
  <c r="I733" i="2"/>
  <c r="J733" i="2"/>
  <c r="K733" i="2"/>
  <c r="L733" i="2"/>
  <c r="I734" i="2"/>
  <c r="J734" i="2"/>
  <c r="K734" i="2"/>
  <c r="L734" i="2"/>
  <c r="I735" i="2"/>
  <c r="J735" i="2"/>
  <c r="K735" i="2"/>
  <c r="L735" i="2"/>
  <c r="I736" i="2"/>
  <c r="J736" i="2"/>
  <c r="K736" i="2"/>
  <c r="L736" i="2"/>
  <c r="I737" i="2"/>
  <c r="J737" i="2"/>
  <c r="K737" i="2"/>
  <c r="L737" i="2"/>
  <c r="I738" i="2"/>
  <c r="J738" i="2"/>
  <c r="K738" i="2"/>
  <c r="L738" i="2"/>
  <c r="I739" i="2"/>
  <c r="J739" i="2"/>
  <c r="K739" i="2"/>
  <c r="L739" i="2"/>
  <c r="I740" i="2"/>
  <c r="J740" i="2"/>
  <c r="K740" i="2"/>
  <c r="L740" i="2"/>
  <c r="I741" i="2"/>
  <c r="J741" i="2"/>
  <c r="K741" i="2"/>
  <c r="L741" i="2"/>
  <c r="I742" i="2"/>
  <c r="J742" i="2"/>
  <c r="K742" i="2"/>
  <c r="L742" i="2"/>
  <c r="I743" i="2"/>
  <c r="J743" i="2"/>
  <c r="K743" i="2"/>
  <c r="L743" i="2"/>
  <c r="I744" i="2"/>
  <c r="J744" i="2"/>
  <c r="K744" i="2"/>
  <c r="L744" i="2"/>
  <c r="I745" i="2"/>
  <c r="J745" i="2"/>
  <c r="K745" i="2"/>
  <c r="L745" i="2"/>
  <c r="I746" i="2"/>
  <c r="J746" i="2"/>
  <c r="K746" i="2"/>
  <c r="L746" i="2"/>
  <c r="I747" i="2"/>
  <c r="J747" i="2"/>
  <c r="K747" i="2"/>
  <c r="L747" i="2"/>
  <c r="I748" i="2"/>
  <c r="J748" i="2"/>
  <c r="K748" i="2"/>
  <c r="L748" i="2"/>
  <c r="I749" i="2"/>
  <c r="J749" i="2"/>
  <c r="K749" i="2"/>
  <c r="L749" i="2"/>
  <c r="I750" i="2"/>
  <c r="J750" i="2"/>
  <c r="K750" i="2"/>
  <c r="L750" i="2"/>
  <c r="I751" i="2"/>
  <c r="J751" i="2"/>
  <c r="K751" i="2"/>
  <c r="L751" i="2"/>
  <c r="I752" i="2"/>
  <c r="J752" i="2"/>
  <c r="K752" i="2"/>
  <c r="L752" i="2"/>
  <c r="I753" i="2"/>
  <c r="J753" i="2"/>
  <c r="K753" i="2"/>
  <c r="L753" i="2"/>
  <c r="I754" i="2"/>
  <c r="J754" i="2"/>
  <c r="K754" i="2"/>
  <c r="L754" i="2"/>
  <c r="I755" i="2"/>
  <c r="J755" i="2"/>
  <c r="K755" i="2"/>
  <c r="L755" i="2"/>
  <c r="I756" i="2"/>
  <c r="J756" i="2"/>
  <c r="K756" i="2"/>
  <c r="L756" i="2"/>
  <c r="I757" i="2"/>
  <c r="J757" i="2"/>
  <c r="K757" i="2"/>
  <c r="L757" i="2"/>
  <c r="I758" i="2"/>
  <c r="J758" i="2"/>
  <c r="K758" i="2"/>
  <c r="L758" i="2"/>
  <c r="I759" i="2"/>
  <c r="J759" i="2"/>
  <c r="K759" i="2"/>
  <c r="L759" i="2"/>
  <c r="I760" i="2"/>
  <c r="J760" i="2"/>
  <c r="K760" i="2"/>
  <c r="L760" i="2"/>
  <c r="I761" i="2"/>
  <c r="J761" i="2"/>
  <c r="K761" i="2"/>
  <c r="L761" i="2"/>
  <c r="I762" i="2"/>
  <c r="J762" i="2"/>
  <c r="K762" i="2"/>
  <c r="L762" i="2"/>
  <c r="I763" i="2"/>
  <c r="J763" i="2"/>
  <c r="K763" i="2"/>
  <c r="L763" i="2"/>
  <c r="I764" i="2"/>
  <c r="J764" i="2"/>
  <c r="K764" i="2"/>
  <c r="L764" i="2"/>
  <c r="I765" i="2"/>
  <c r="J765" i="2"/>
  <c r="K765" i="2"/>
  <c r="L765" i="2"/>
  <c r="I766" i="2"/>
  <c r="J766" i="2"/>
  <c r="K766" i="2"/>
  <c r="L766" i="2"/>
  <c r="I767" i="2"/>
  <c r="J767" i="2"/>
  <c r="K767" i="2"/>
  <c r="L767" i="2"/>
  <c r="I768" i="2"/>
  <c r="J768" i="2"/>
  <c r="K768" i="2"/>
  <c r="L768" i="2"/>
  <c r="I769" i="2"/>
  <c r="J769" i="2"/>
  <c r="K769" i="2"/>
  <c r="L769" i="2"/>
  <c r="I770" i="2"/>
  <c r="J770" i="2"/>
  <c r="K770" i="2"/>
  <c r="L770" i="2"/>
  <c r="I771" i="2"/>
  <c r="J771" i="2"/>
  <c r="K771" i="2"/>
  <c r="L771" i="2"/>
  <c r="I772" i="2"/>
  <c r="J772" i="2"/>
  <c r="K772" i="2"/>
  <c r="L772" i="2"/>
  <c r="I773" i="2"/>
  <c r="J773" i="2"/>
  <c r="K773" i="2"/>
  <c r="L773" i="2"/>
  <c r="I774" i="2"/>
  <c r="J774" i="2"/>
  <c r="K774" i="2"/>
  <c r="L774" i="2"/>
  <c r="I775" i="2"/>
  <c r="J775" i="2"/>
  <c r="K775" i="2"/>
  <c r="L775" i="2"/>
  <c r="I776" i="2"/>
  <c r="J776" i="2"/>
  <c r="K776" i="2"/>
  <c r="L776" i="2"/>
  <c r="I777" i="2"/>
  <c r="J777" i="2"/>
  <c r="K777" i="2"/>
  <c r="L777" i="2"/>
  <c r="I778" i="2"/>
  <c r="J778" i="2"/>
  <c r="K778" i="2"/>
  <c r="L778" i="2"/>
  <c r="I779" i="2"/>
  <c r="J779" i="2"/>
  <c r="K779" i="2"/>
  <c r="L779" i="2"/>
  <c r="I780" i="2"/>
  <c r="J780" i="2"/>
  <c r="K780" i="2"/>
  <c r="L780" i="2"/>
  <c r="I781" i="2"/>
  <c r="J781" i="2"/>
  <c r="K781" i="2"/>
  <c r="L781" i="2"/>
  <c r="I782" i="2"/>
  <c r="J782" i="2"/>
  <c r="K782" i="2"/>
  <c r="L782" i="2"/>
  <c r="I783" i="2"/>
  <c r="J783" i="2"/>
  <c r="K783" i="2"/>
  <c r="L783" i="2"/>
  <c r="I784" i="2"/>
  <c r="J784" i="2"/>
  <c r="K784" i="2"/>
  <c r="L784" i="2"/>
  <c r="I785" i="2"/>
  <c r="J785" i="2"/>
  <c r="K785" i="2"/>
  <c r="L785" i="2"/>
  <c r="I786" i="2"/>
  <c r="J786" i="2"/>
  <c r="K786" i="2"/>
  <c r="L786" i="2"/>
  <c r="I787" i="2"/>
  <c r="J787" i="2"/>
  <c r="K787" i="2"/>
  <c r="L787" i="2"/>
  <c r="I788" i="2"/>
  <c r="J788" i="2"/>
  <c r="K788" i="2"/>
  <c r="L788" i="2"/>
  <c r="I789" i="2"/>
  <c r="J789" i="2"/>
  <c r="K789" i="2"/>
  <c r="L789" i="2"/>
  <c r="I790" i="2"/>
  <c r="J790" i="2"/>
  <c r="K790" i="2"/>
  <c r="L790" i="2"/>
  <c r="I791" i="2"/>
  <c r="J791" i="2"/>
  <c r="K791" i="2"/>
  <c r="L791" i="2"/>
  <c r="I792" i="2"/>
  <c r="J792" i="2"/>
  <c r="K792" i="2"/>
  <c r="L792" i="2"/>
  <c r="I793" i="2"/>
  <c r="J793" i="2"/>
  <c r="K793" i="2"/>
  <c r="L793" i="2"/>
  <c r="I794" i="2"/>
  <c r="J794" i="2"/>
  <c r="K794" i="2"/>
  <c r="L794" i="2"/>
  <c r="I795" i="2"/>
  <c r="J795" i="2"/>
  <c r="K795" i="2"/>
  <c r="L795" i="2"/>
  <c r="I796" i="2"/>
  <c r="J796" i="2"/>
  <c r="K796" i="2"/>
  <c r="L796" i="2"/>
  <c r="I797" i="2"/>
  <c r="J797" i="2"/>
  <c r="K797" i="2"/>
  <c r="L797" i="2"/>
  <c r="I798" i="2"/>
  <c r="J798" i="2"/>
  <c r="K798" i="2"/>
  <c r="L798" i="2"/>
  <c r="I799" i="2"/>
  <c r="J799" i="2"/>
  <c r="K799" i="2"/>
  <c r="L799" i="2"/>
  <c r="I800" i="2"/>
  <c r="J800" i="2"/>
  <c r="K800" i="2"/>
  <c r="L800" i="2"/>
  <c r="I801" i="2"/>
  <c r="J801" i="2"/>
  <c r="K801" i="2"/>
  <c r="L801" i="2"/>
  <c r="I802" i="2"/>
  <c r="J802" i="2"/>
  <c r="K802" i="2"/>
  <c r="L802" i="2"/>
  <c r="I803" i="2"/>
  <c r="J803" i="2"/>
  <c r="K803" i="2"/>
  <c r="L803" i="2"/>
  <c r="I804" i="2"/>
  <c r="J804" i="2"/>
  <c r="K804" i="2"/>
  <c r="L804" i="2"/>
  <c r="I805" i="2"/>
  <c r="J805" i="2"/>
  <c r="K805" i="2"/>
  <c r="L805" i="2"/>
  <c r="I806" i="2"/>
  <c r="J806" i="2"/>
  <c r="K806" i="2"/>
  <c r="L806" i="2"/>
  <c r="I807" i="2"/>
  <c r="J807" i="2"/>
  <c r="K807" i="2"/>
  <c r="L807" i="2"/>
  <c r="I808" i="2"/>
  <c r="J808" i="2"/>
  <c r="K808" i="2"/>
  <c r="L808" i="2"/>
  <c r="I809" i="2"/>
  <c r="J809" i="2"/>
  <c r="K809" i="2"/>
  <c r="L809" i="2"/>
  <c r="I810" i="2"/>
  <c r="J810" i="2"/>
  <c r="K810" i="2"/>
  <c r="L810" i="2"/>
  <c r="I811" i="2"/>
  <c r="J811" i="2"/>
  <c r="K811" i="2"/>
  <c r="L811" i="2"/>
  <c r="I812" i="2"/>
  <c r="J812" i="2"/>
  <c r="K812" i="2"/>
  <c r="L812" i="2"/>
  <c r="I813" i="2"/>
  <c r="J813" i="2"/>
  <c r="K813" i="2"/>
  <c r="L813" i="2"/>
  <c r="I814" i="2"/>
  <c r="J814" i="2"/>
  <c r="K814" i="2"/>
  <c r="L814" i="2"/>
  <c r="I815" i="2"/>
  <c r="J815" i="2"/>
  <c r="K815" i="2"/>
  <c r="L815" i="2"/>
  <c r="I816" i="2"/>
  <c r="J816" i="2"/>
  <c r="K816" i="2"/>
  <c r="L816" i="2"/>
  <c r="I817" i="2"/>
  <c r="J817" i="2"/>
  <c r="K817" i="2"/>
  <c r="L817" i="2"/>
  <c r="I818" i="2"/>
  <c r="J818" i="2"/>
  <c r="K818" i="2"/>
  <c r="L818" i="2"/>
  <c r="I819" i="2"/>
  <c r="J819" i="2"/>
  <c r="K819" i="2"/>
  <c r="L819" i="2"/>
  <c r="I820" i="2"/>
  <c r="J820" i="2"/>
  <c r="K820" i="2"/>
  <c r="L820" i="2"/>
  <c r="I821" i="2"/>
  <c r="J821" i="2"/>
  <c r="K821" i="2"/>
  <c r="L821" i="2"/>
  <c r="I822" i="2"/>
  <c r="J822" i="2"/>
  <c r="K822" i="2"/>
  <c r="L822" i="2"/>
  <c r="I823" i="2"/>
  <c r="J823" i="2"/>
  <c r="K823" i="2"/>
  <c r="L823" i="2"/>
  <c r="I824" i="2"/>
  <c r="J824" i="2"/>
  <c r="K824" i="2"/>
  <c r="L824" i="2"/>
  <c r="I825" i="2"/>
  <c r="J825" i="2"/>
  <c r="K825" i="2"/>
  <c r="L825" i="2"/>
  <c r="I826" i="2"/>
  <c r="J826" i="2"/>
  <c r="K826" i="2"/>
  <c r="L826" i="2"/>
  <c r="I827" i="2"/>
  <c r="J827" i="2"/>
  <c r="K827" i="2"/>
  <c r="L827" i="2"/>
  <c r="I828" i="2"/>
  <c r="J828" i="2"/>
  <c r="K828" i="2"/>
  <c r="L828" i="2"/>
  <c r="I829" i="2"/>
  <c r="J829" i="2"/>
  <c r="K829" i="2"/>
  <c r="L829" i="2"/>
  <c r="I830" i="2"/>
  <c r="J830" i="2"/>
  <c r="K830" i="2"/>
  <c r="L830" i="2"/>
  <c r="I831" i="2"/>
  <c r="J831" i="2"/>
  <c r="K831" i="2"/>
  <c r="L831" i="2"/>
  <c r="I832" i="2"/>
  <c r="J832" i="2"/>
  <c r="K832" i="2"/>
  <c r="L832" i="2"/>
  <c r="I833" i="2"/>
  <c r="J833" i="2"/>
  <c r="K833" i="2"/>
  <c r="L833" i="2"/>
  <c r="I834" i="2"/>
  <c r="J834" i="2"/>
  <c r="K834" i="2"/>
  <c r="L834" i="2"/>
  <c r="I835" i="2"/>
  <c r="J835" i="2"/>
  <c r="K835" i="2"/>
  <c r="L835" i="2"/>
  <c r="I836" i="2"/>
  <c r="J836" i="2"/>
  <c r="K836" i="2"/>
  <c r="L836" i="2"/>
  <c r="I837" i="2"/>
  <c r="J837" i="2"/>
  <c r="K837" i="2"/>
  <c r="L837" i="2"/>
  <c r="I838" i="2"/>
  <c r="J838" i="2"/>
  <c r="K838" i="2"/>
  <c r="L838" i="2"/>
  <c r="I839" i="2"/>
  <c r="J839" i="2"/>
  <c r="K839" i="2"/>
  <c r="L839" i="2"/>
  <c r="I840" i="2"/>
  <c r="J840" i="2"/>
  <c r="K840" i="2"/>
  <c r="L840" i="2"/>
  <c r="I841" i="2"/>
  <c r="J841" i="2"/>
  <c r="K841" i="2"/>
  <c r="L841" i="2"/>
  <c r="I842" i="2"/>
  <c r="J842" i="2"/>
  <c r="K842" i="2"/>
  <c r="L842" i="2"/>
  <c r="I843" i="2"/>
  <c r="J843" i="2"/>
  <c r="K843" i="2"/>
  <c r="L843" i="2"/>
  <c r="I844" i="2"/>
  <c r="J844" i="2"/>
  <c r="K844" i="2"/>
  <c r="L844" i="2"/>
  <c r="I845" i="2"/>
  <c r="J845" i="2"/>
  <c r="K845" i="2"/>
  <c r="L845" i="2"/>
  <c r="I846" i="2"/>
  <c r="J846" i="2"/>
  <c r="K846" i="2"/>
  <c r="L846" i="2"/>
  <c r="I847" i="2"/>
  <c r="J847" i="2"/>
  <c r="K847" i="2"/>
  <c r="L847" i="2"/>
  <c r="I848" i="2"/>
  <c r="J848" i="2"/>
  <c r="K848" i="2"/>
  <c r="L848" i="2"/>
  <c r="I849" i="2"/>
  <c r="J849" i="2"/>
  <c r="K849" i="2"/>
  <c r="L849" i="2"/>
  <c r="I850" i="2"/>
  <c r="J850" i="2"/>
  <c r="K850" i="2"/>
  <c r="L850" i="2"/>
  <c r="I851" i="2"/>
  <c r="J851" i="2"/>
  <c r="K851" i="2"/>
  <c r="L851" i="2"/>
  <c r="I852" i="2"/>
  <c r="J852" i="2"/>
  <c r="K852" i="2"/>
  <c r="L852" i="2"/>
  <c r="I853" i="2"/>
  <c r="J853" i="2"/>
  <c r="K853" i="2"/>
  <c r="L853" i="2"/>
  <c r="I854" i="2"/>
  <c r="J854" i="2"/>
  <c r="K854" i="2"/>
  <c r="L854" i="2"/>
  <c r="I855" i="2"/>
  <c r="J855" i="2"/>
  <c r="K855" i="2"/>
  <c r="L855" i="2"/>
  <c r="I856" i="2"/>
  <c r="J856" i="2"/>
  <c r="K856" i="2"/>
  <c r="L856" i="2"/>
  <c r="I857" i="2"/>
  <c r="J857" i="2"/>
  <c r="K857" i="2"/>
  <c r="L857" i="2"/>
  <c r="I858" i="2"/>
  <c r="J858" i="2"/>
  <c r="K858" i="2"/>
  <c r="L858" i="2"/>
  <c r="I859" i="2"/>
  <c r="J859" i="2"/>
  <c r="K859" i="2"/>
  <c r="L859" i="2"/>
  <c r="I860" i="2"/>
  <c r="J860" i="2"/>
  <c r="K860" i="2"/>
  <c r="L860" i="2"/>
  <c r="I861" i="2"/>
  <c r="J861" i="2"/>
  <c r="K861" i="2"/>
  <c r="L861" i="2"/>
  <c r="I862" i="2"/>
  <c r="J862" i="2"/>
  <c r="K862" i="2"/>
  <c r="L862" i="2"/>
  <c r="I863" i="2"/>
  <c r="J863" i="2"/>
  <c r="K863" i="2"/>
  <c r="L863" i="2"/>
  <c r="I864" i="2"/>
  <c r="J864" i="2"/>
  <c r="K864" i="2"/>
  <c r="L864" i="2"/>
  <c r="I865" i="2"/>
  <c r="J865" i="2"/>
  <c r="K865" i="2"/>
  <c r="L865" i="2"/>
  <c r="I866" i="2"/>
  <c r="J866" i="2"/>
  <c r="K866" i="2"/>
  <c r="L866" i="2"/>
  <c r="I867" i="2"/>
  <c r="J867" i="2"/>
  <c r="K867" i="2"/>
  <c r="L867" i="2"/>
  <c r="I868" i="2"/>
  <c r="J868" i="2"/>
  <c r="K868" i="2"/>
  <c r="L868" i="2"/>
  <c r="I869" i="2"/>
  <c r="J869" i="2"/>
  <c r="K869" i="2"/>
  <c r="L869" i="2"/>
  <c r="I870" i="2"/>
  <c r="J870" i="2"/>
  <c r="K870" i="2"/>
  <c r="L870" i="2"/>
  <c r="I871" i="2"/>
  <c r="J871" i="2"/>
  <c r="K871" i="2"/>
  <c r="L871" i="2"/>
  <c r="I872" i="2"/>
  <c r="J872" i="2"/>
  <c r="K872" i="2"/>
  <c r="L872" i="2"/>
  <c r="I873" i="2"/>
  <c r="J873" i="2"/>
  <c r="K873" i="2"/>
  <c r="L873" i="2"/>
  <c r="I874" i="2"/>
  <c r="J874" i="2"/>
  <c r="K874" i="2"/>
  <c r="L874" i="2"/>
  <c r="I875" i="2"/>
  <c r="J875" i="2"/>
  <c r="K875" i="2"/>
  <c r="L875" i="2"/>
  <c r="I876" i="2"/>
  <c r="J876" i="2"/>
  <c r="K876" i="2"/>
  <c r="L876" i="2"/>
  <c r="I877" i="2"/>
  <c r="J877" i="2"/>
  <c r="K877" i="2"/>
  <c r="L877" i="2"/>
  <c r="I878" i="2"/>
  <c r="J878" i="2"/>
  <c r="K878" i="2"/>
  <c r="L878" i="2"/>
  <c r="I879" i="2"/>
  <c r="J879" i="2"/>
  <c r="K879" i="2"/>
  <c r="L879" i="2"/>
  <c r="I880" i="2"/>
  <c r="J880" i="2"/>
  <c r="K880" i="2"/>
  <c r="L880" i="2"/>
  <c r="I881" i="2"/>
  <c r="J881" i="2"/>
  <c r="K881" i="2"/>
  <c r="L881" i="2"/>
  <c r="I882" i="2"/>
  <c r="J882" i="2"/>
  <c r="K882" i="2"/>
  <c r="L882" i="2"/>
  <c r="I883" i="2"/>
  <c r="J883" i="2"/>
  <c r="K883" i="2"/>
  <c r="L883" i="2"/>
  <c r="I884" i="2"/>
  <c r="J884" i="2"/>
  <c r="K884" i="2"/>
  <c r="L884" i="2"/>
  <c r="I885" i="2"/>
  <c r="J885" i="2"/>
  <c r="K885" i="2"/>
  <c r="L885" i="2"/>
  <c r="I886" i="2"/>
  <c r="J886" i="2"/>
  <c r="K886" i="2"/>
  <c r="L886" i="2"/>
  <c r="I887" i="2"/>
  <c r="J887" i="2"/>
  <c r="K887" i="2"/>
  <c r="L887" i="2"/>
  <c r="I888" i="2"/>
  <c r="J888" i="2"/>
  <c r="K888" i="2"/>
  <c r="L888" i="2"/>
  <c r="I889" i="2"/>
  <c r="J889" i="2"/>
  <c r="K889" i="2"/>
  <c r="L889" i="2"/>
  <c r="I890" i="2"/>
  <c r="J890" i="2"/>
  <c r="K890" i="2"/>
  <c r="L890" i="2"/>
  <c r="I891" i="2"/>
  <c r="J891" i="2"/>
  <c r="K891" i="2"/>
  <c r="L891" i="2"/>
  <c r="I892" i="2"/>
  <c r="J892" i="2"/>
  <c r="K892" i="2"/>
  <c r="L892" i="2"/>
  <c r="I893" i="2"/>
  <c r="J893" i="2"/>
  <c r="K893" i="2"/>
  <c r="L893" i="2"/>
  <c r="I894" i="2"/>
  <c r="J894" i="2"/>
  <c r="K894" i="2"/>
  <c r="L894" i="2"/>
  <c r="I895" i="2"/>
  <c r="J895" i="2"/>
  <c r="K895" i="2"/>
  <c r="L895" i="2"/>
  <c r="I896" i="2"/>
  <c r="J896" i="2"/>
  <c r="K896" i="2"/>
  <c r="L896" i="2"/>
  <c r="I897" i="2"/>
  <c r="J897" i="2"/>
  <c r="K897" i="2"/>
  <c r="L897" i="2"/>
  <c r="I898" i="2"/>
  <c r="J898" i="2"/>
  <c r="K898" i="2"/>
  <c r="L898" i="2"/>
  <c r="I899" i="2"/>
  <c r="J899" i="2"/>
  <c r="K899" i="2"/>
  <c r="L899" i="2"/>
  <c r="I900" i="2"/>
  <c r="J900" i="2"/>
  <c r="K900" i="2"/>
  <c r="L900" i="2"/>
  <c r="I901" i="2"/>
  <c r="J901" i="2"/>
  <c r="K901" i="2"/>
  <c r="L901" i="2"/>
  <c r="I902" i="2"/>
  <c r="J902" i="2"/>
  <c r="K902" i="2"/>
  <c r="L902" i="2"/>
  <c r="I903" i="2"/>
  <c r="J903" i="2"/>
  <c r="K903" i="2"/>
  <c r="L903" i="2"/>
  <c r="I904" i="2"/>
  <c r="J904" i="2"/>
  <c r="K904" i="2"/>
  <c r="L904" i="2"/>
  <c r="I905" i="2"/>
  <c r="J905" i="2"/>
  <c r="K905" i="2"/>
  <c r="L905" i="2"/>
  <c r="I906" i="2"/>
  <c r="J906" i="2"/>
  <c r="K906" i="2"/>
  <c r="L906" i="2"/>
  <c r="I907" i="2"/>
  <c r="J907" i="2"/>
  <c r="K907" i="2"/>
  <c r="L907" i="2"/>
  <c r="I908" i="2"/>
  <c r="J908" i="2"/>
  <c r="K908" i="2"/>
  <c r="L908" i="2"/>
  <c r="I909" i="2"/>
  <c r="J909" i="2"/>
  <c r="K909" i="2"/>
  <c r="L909" i="2"/>
  <c r="I910" i="2"/>
  <c r="J910" i="2"/>
  <c r="K910" i="2"/>
  <c r="L910" i="2"/>
  <c r="I911" i="2"/>
  <c r="J911" i="2"/>
  <c r="K911" i="2"/>
  <c r="L911" i="2"/>
  <c r="I912" i="2"/>
  <c r="J912" i="2"/>
  <c r="K912" i="2"/>
  <c r="L912" i="2"/>
  <c r="I913" i="2"/>
  <c r="J913" i="2"/>
  <c r="K913" i="2"/>
  <c r="L913" i="2"/>
  <c r="I914" i="2"/>
  <c r="J914" i="2"/>
  <c r="K914" i="2"/>
  <c r="L914" i="2"/>
  <c r="I915" i="2"/>
  <c r="J915" i="2"/>
  <c r="K915" i="2"/>
  <c r="L915" i="2"/>
  <c r="I916" i="2"/>
  <c r="J916" i="2"/>
  <c r="K916" i="2"/>
  <c r="L916" i="2"/>
  <c r="I917" i="2"/>
  <c r="J917" i="2"/>
  <c r="K917" i="2"/>
  <c r="L917" i="2"/>
  <c r="I918" i="2"/>
  <c r="J918" i="2"/>
  <c r="K918" i="2"/>
  <c r="L918" i="2"/>
  <c r="I919" i="2"/>
  <c r="J919" i="2"/>
  <c r="K919" i="2"/>
  <c r="L919" i="2"/>
  <c r="I920" i="2"/>
  <c r="J920" i="2"/>
  <c r="K920" i="2"/>
  <c r="L920" i="2"/>
  <c r="I921" i="2"/>
  <c r="J921" i="2"/>
  <c r="K921" i="2"/>
  <c r="L921" i="2"/>
  <c r="I922" i="2"/>
  <c r="J922" i="2"/>
  <c r="K922" i="2"/>
  <c r="L922" i="2"/>
  <c r="I923" i="2"/>
  <c r="J923" i="2"/>
  <c r="K923" i="2"/>
  <c r="L923" i="2"/>
  <c r="I924" i="2"/>
  <c r="J924" i="2"/>
  <c r="K924" i="2"/>
  <c r="L924" i="2"/>
  <c r="I925" i="2"/>
  <c r="J925" i="2"/>
  <c r="K925" i="2"/>
  <c r="L925" i="2"/>
  <c r="I926" i="2"/>
  <c r="J926" i="2"/>
  <c r="K926" i="2"/>
  <c r="L926" i="2"/>
  <c r="I927" i="2"/>
  <c r="J927" i="2"/>
  <c r="K927" i="2"/>
  <c r="L927" i="2"/>
  <c r="I928" i="2"/>
  <c r="J928" i="2"/>
  <c r="K928" i="2"/>
  <c r="L928" i="2"/>
  <c r="I929" i="2"/>
  <c r="J929" i="2"/>
  <c r="K929" i="2"/>
  <c r="L929" i="2"/>
  <c r="I930" i="2"/>
  <c r="J930" i="2"/>
  <c r="K930" i="2"/>
  <c r="L930" i="2"/>
  <c r="I931" i="2"/>
  <c r="J931" i="2"/>
  <c r="K931" i="2"/>
  <c r="L931" i="2"/>
  <c r="I932" i="2"/>
  <c r="J932" i="2"/>
  <c r="K932" i="2"/>
  <c r="L932" i="2"/>
  <c r="I933" i="2"/>
  <c r="J933" i="2"/>
  <c r="K933" i="2"/>
  <c r="L933" i="2"/>
  <c r="I934" i="2"/>
  <c r="J934" i="2"/>
  <c r="K934" i="2"/>
  <c r="L934" i="2"/>
  <c r="I935" i="2"/>
  <c r="J935" i="2"/>
  <c r="K935" i="2"/>
  <c r="L935" i="2"/>
  <c r="I936" i="2"/>
  <c r="J936" i="2"/>
  <c r="K936" i="2"/>
  <c r="L936" i="2"/>
  <c r="I937" i="2"/>
  <c r="J937" i="2"/>
  <c r="K937" i="2"/>
  <c r="L937" i="2"/>
  <c r="I938" i="2"/>
  <c r="J938" i="2"/>
  <c r="K938" i="2"/>
  <c r="L938" i="2"/>
  <c r="I939" i="2"/>
  <c r="J939" i="2"/>
  <c r="K939" i="2"/>
  <c r="L939" i="2"/>
  <c r="I940" i="2"/>
  <c r="J940" i="2"/>
  <c r="K940" i="2"/>
  <c r="L940" i="2"/>
  <c r="I941" i="2"/>
  <c r="J941" i="2"/>
  <c r="K941" i="2"/>
  <c r="L941" i="2"/>
  <c r="I942" i="2"/>
  <c r="J942" i="2"/>
  <c r="K942" i="2"/>
  <c r="L942" i="2"/>
  <c r="I943" i="2"/>
  <c r="J943" i="2"/>
  <c r="K943" i="2"/>
  <c r="L943" i="2"/>
  <c r="I944" i="2"/>
  <c r="J944" i="2"/>
  <c r="K944" i="2"/>
  <c r="L944" i="2"/>
  <c r="I945" i="2"/>
  <c r="J945" i="2"/>
  <c r="K945" i="2"/>
  <c r="L945" i="2"/>
  <c r="I946" i="2"/>
  <c r="J946" i="2"/>
  <c r="K946" i="2"/>
  <c r="L946" i="2"/>
  <c r="I947" i="2"/>
  <c r="J947" i="2"/>
  <c r="K947" i="2"/>
  <c r="L947" i="2"/>
  <c r="I948" i="2"/>
  <c r="J948" i="2"/>
  <c r="K948" i="2"/>
  <c r="L948" i="2"/>
  <c r="I949" i="2"/>
  <c r="J949" i="2"/>
  <c r="K949" i="2"/>
  <c r="L949" i="2"/>
  <c r="I950" i="2"/>
  <c r="J950" i="2"/>
  <c r="K950" i="2"/>
  <c r="L950" i="2"/>
  <c r="I951" i="2"/>
  <c r="J951" i="2"/>
  <c r="K951" i="2"/>
  <c r="L951" i="2"/>
  <c r="I952" i="2"/>
  <c r="J952" i="2"/>
  <c r="K952" i="2"/>
  <c r="L952" i="2"/>
  <c r="I953" i="2"/>
  <c r="J953" i="2"/>
  <c r="K953" i="2"/>
  <c r="L953" i="2"/>
  <c r="I954" i="2"/>
  <c r="J954" i="2"/>
  <c r="K954" i="2"/>
  <c r="L954" i="2"/>
  <c r="I955" i="2"/>
  <c r="J955" i="2"/>
  <c r="K955" i="2"/>
  <c r="L955" i="2"/>
  <c r="I956" i="2"/>
  <c r="J956" i="2"/>
  <c r="K956" i="2"/>
  <c r="L956" i="2"/>
  <c r="I957" i="2"/>
  <c r="J957" i="2"/>
  <c r="K957" i="2"/>
  <c r="L957" i="2"/>
  <c r="I958" i="2"/>
  <c r="J958" i="2"/>
  <c r="K958" i="2"/>
  <c r="L958" i="2"/>
  <c r="I959" i="2"/>
  <c r="J959" i="2"/>
  <c r="K959" i="2"/>
  <c r="L959" i="2"/>
  <c r="I960" i="2"/>
  <c r="J960" i="2"/>
  <c r="K960" i="2"/>
  <c r="L960" i="2"/>
  <c r="I961" i="2"/>
  <c r="J961" i="2"/>
  <c r="K961" i="2"/>
  <c r="L961" i="2"/>
  <c r="I962" i="2"/>
  <c r="J962" i="2"/>
  <c r="K962" i="2"/>
  <c r="L962" i="2"/>
  <c r="I963" i="2"/>
  <c r="J963" i="2"/>
  <c r="K963" i="2"/>
  <c r="L963" i="2"/>
  <c r="I964" i="2"/>
  <c r="J964" i="2"/>
  <c r="K964" i="2"/>
  <c r="L964" i="2"/>
  <c r="I965" i="2"/>
  <c r="J965" i="2"/>
  <c r="K965" i="2"/>
  <c r="L965" i="2"/>
  <c r="I966" i="2"/>
  <c r="J966" i="2"/>
  <c r="K966" i="2"/>
  <c r="L966" i="2"/>
  <c r="I967" i="2"/>
  <c r="J967" i="2"/>
  <c r="K967" i="2"/>
  <c r="L967" i="2"/>
  <c r="I968" i="2"/>
  <c r="J968" i="2"/>
  <c r="K968" i="2"/>
  <c r="L968" i="2"/>
  <c r="I969" i="2"/>
  <c r="J969" i="2"/>
  <c r="K969" i="2"/>
  <c r="L969" i="2"/>
  <c r="I970" i="2"/>
  <c r="J970" i="2"/>
  <c r="K970" i="2"/>
  <c r="L970" i="2"/>
  <c r="I971" i="2"/>
  <c r="J971" i="2"/>
  <c r="K971" i="2"/>
  <c r="L971" i="2"/>
  <c r="I972" i="2"/>
  <c r="J972" i="2"/>
  <c r="K972" i="2"/>
  <c r="L972" i="2"/>
  <c r="I973" i="2"/>
  <c r="J973" i="2"/>
  <c r="K973" i="2"/>
  <c r="L973" i="2"/>
  <c r="I974" i="2"/>
  <c r="J974" i="2"/>
  <c r="K974" i="2"/>
  <c r="L974" i="2"/>
  <c r="I975" i="2"/>
  <c r="J975" i="2"/>
  <c r="K975" i="2"/>
  <c r="L975" i="2"/>
  <c r="I976" i="2"/>
  <c r="J976" i="2"/>
  <c r="K976" i="2"/>
  <c r="L976" i="2"/>
  <c r="I977" i="2"/>
  <c r="J977" i="2"/>
  <c r="K977" i="2"/>
  <c r="L977" i="2"/>
  <c r="I978" i="2"/>
  <c r="J978" i="2"/>
  <c r="K978" i="2"/>
  <c r="L978" i="2"/>
  <c r="I979" i="2"/>
  <c r="J979" i="2"/>
  <c r="K979" i="2"/>
  <c r="L979" i="2"/>
  <c r="I980" i="2"/>
  <c r="J980" i="2"/>
  <c r="K980" i="2"/>
  <c r="L980" i="2"/>
  <c r="I981" i="2"/>
  <c r="J981" i="2"/>
  <c r="K981" i="2"/>
  <c r="L981" i="2"/>
  <c r="I982" i="2"/>
  <c r="J982" i="2"/>
  <c r="K982" i="2"/>
  <c r="L982" i="2"/>
  <c r="I983" i="2"/>
  <c r="J983" i="2"/>
  <c r="K983" i="2"/>
  <c r="L983" i="2"/>
  <c r="I984" i="2"/>
  <c r="J984" i="2"/>
  <c r="K984" i="2"/>
  <c r="L984" i="2"/>
  <c r="I985" i="2"/>
  <c r="J985" i="2"/>
  <c r="K985" i="2"/>
  <c r="L985" i="2"/>
  <c r="I986" i="2"/>
  <c r="J986" i="2"/>
  <c r="K986" i="2"/>
  <c r="L986" i="2"/>
  <c r="I987" i="2"/>
  <c r="J987" i="2"/>
  <c r="K987" i="2"/>
  <c r="L987" i="2"/>
  <c r="I988" i="2"/>
  <c r="J988" i="2"/>
  <c r="K988" i="2"/>
  <c r="L988" i="2"/>
  <c r="I989" i="2"/>
  <c r="J989" i="2"/>
  <c r="K989" i="2"/>
  <c r="L989" i="2"/>
  <c r="I990" i="2"/>
  <c r="J990" i="2"/>
  <c r="K990" i="2"/>
  <c r="L990" i="2"/>
  <c r="I991" i="2"/>
  <c r="J991" i="2"/>
  <c r="K991" i="2"/>
  <c r="L991" i="2"/>
  <c r="I992" i="2"/>
  <c r="J992" i="2"/>
  <c r="K992" i="2"/>
  <c r="L992" i="2"/>
  <c r="I993" i="2"/>
  <c r="J993" i="2"/>
  <c r="K993" i="2"/>
  <c r="L993" i="2"/>
  <c r="I994" i="2"/>
  <c r="J994" i="2"/>
  <c r="K994" i="2"/>
  <c r="L994" i="2"/>
  <c r="I995" i="2"/>
  <c r="J995" i="2"/>
  <c r="K995" i="2"/>
  <c r="L995" i="2"/>
  <c r="I996" i="2"/>
  <c r="J996" i="2"/>
  <c r="K996" i="2"/>
  <c r="L996" i="2"/>
  <c r="I997" i="2"/>
  <c r="J997" i="2"/>
  <c r="K997" i="2"/>
  <c r="L997" i="2"/>
  <c r="I998" i="2"/>
  <c r="J998" i="2"/>
  <c r="K998" i="2"/>
  <c r="L998" i="2"/>
  <c r="I999" i="2"/>
  <c r="J999" i="2"/>
  <c r="K999" i="2"/>
  <c r="L999" i="2"/>
  <c r="I1000" i="2"/>
  <c r="J1000" i="2"/>
  <c r="K1000" i="2"/>
  <c r="L1000" i="2"/>
  <c r="I1001" i="2"/>
  <c r="J1001" i="2"/>
  <c r="K1001" i="2"/>
  <c r="L1001" i="2"/>
  <c r="I1002" i="2"/>
  <c r="J1002" i="2"/>
  <c r="K1002" i="2"/>
  <c r="L1002" i="2"/>
  <c r="I1003" i="2"/>
  <c r="J1003" i="2"/>
  <c r="K1003" i="2"/>
  <c r="L1003" i="2"/>
  <c r="I1004" i="2"/>
  <c r="J1004" i="2"/>
  <c r="K1004" i="2"/>
  <c r="L1004" i="2"/>
  <c r="I1005" i="2"/>
  <c r="J1005" i="2"/>
  <c r="K1005" i="2"/>
  <c r="L1005" i="2"/>
  <c r="I1006" i="2"/>
  <c r="J1006" i="2"/>
  <c r="K1006" i="2"/>
  <c r="L1006" i="2"/>
  <c r="I1007" i="2"/>
  <c r="J1007" i="2"/>
  <c r="K1007" i="2"/>
  <c r="L1007" i="2"/>
  <c r="I1008" i="2"/>
  <c r="J1008" i="2"/>
  <c r="K1008" i="2"/>
  <c r="L1008" i="2"/>
  <c r="I1009" i="2"/>
  <c r="J1009" i="2"/>
  <c r="K1009" i="2"/>
  <c r="L1009" i="2"/>
  <c r="I1010" i="2"/>
  <c r="J1010" i="2"/>
  <c r="K1010" i="2"/>
  <c r="L1010" i="2"/>
  <c r="I1011" i="2"/>
  <c r="J1011" i="2"/>
  <c r="K1011" i="2"/>
  <c r="L1011" i="2"/>
  <c r="I1012" i="2"/>
  <c r="J1012" i="2"/>
  <c r="K1012" i="2"/>
  <c r="L1012" i="2"/>
  <c r="I1013" i="2"/>
  <c r="J1013" i="2"/>
  <c r="K1013" i="2"/>
  <c r="L1013" i="2"/>
  <c r="I1014" i="2"/>
  <c r="J1014" i="2"/>
  <c r="K1014" i="2"/>
  <c r="L1014" i="2"/>
  <c r="I1015" i="2"/>
  <c r="J1015" i="2"/>
  <c r="K1015" i="2"/>
  <c r="L1015" i="2"/>
  <c r="I1016" i="2"/>
  <c r="J1016" i="2"/>
  <c r="K1016" i="2"/>
  <c r="L1016" i="2"/>
  <c r="I1017" i="2"/>
  <c r="J1017" i="2"/>
  <c r="K1017" i="2"/>
  <c r="L1017" i="2"/>
  <c r="I1018" i="2"/>
  <c r="J1018" i="2"/>
  <c r="K1018" i="2"/>
  <c r="L1018" i="2"/>
  <c r="I1019" i="2"/>
  <c r="J1019" i="2"/>
  <c r="K1019" i="2"/>
  <c r="L1019" i="2"/>
  <c r="I1020" i="2"/>
  <c r="J1020" i="2"/>
  <c r="K1020" i="2"/>
  <c r="L1020" i="2"/>
  <c r="I1021" i="2"/>
  <c r="J1021" i="2"/>
  <c r="K1021" i="2"/>
  <c r="L1021" i="2"/>
  <c r="I1022" i="2"/>
  <c r="J1022" i="2"/>
  <c r="K1022" i="2"/>
  <c r="L1022" i="2"/>
  <c r="I1023" i="2"/>
  <c r="J1023" i="2"/>
  <c r="K1023" i="2"/>
  <c r="L1023" i="2"/>
  <c r="I1024" i="2"/>
  <c r="J1024" i="2"/>
  <c r="K1024" i="2"/>
  <c r="L1024" i="2"/>
  <c r="I1025" i="2"/>
  <c r="J1025" i="2"/>
  <c r="K1025" i="2"/>
  <c r="L1025" i="2"/>
  <c r="I1026" i="2"/>
  <c r="J1026" i="2"/>
  <c r="K1026" i="2"/>
  <c r="L1026" i="2"/>
  <c r="I1027" i="2"/>
  <c r="J1027" i="2"/>
  <c r="K1027" i="2"/>
  <c r="L1027" i="2"/>
  <c r="I1028" i="2"/>
  <c r="J1028" i="2"/>
  <c r="K1028" i="2"/>
  <c r="L1028" i="2"/>
  <c r="I1029" i="2"/>
  <c r="J1029" i="2"/>
  <c r="K1029" i="2"/>
  <c r="L1029" i="2"/>
  <c r="I1030" i="2"/>
  <c r="J1030" i="2"/>
  <c r="K1030" i="2"/>
  <c r="L1030" i="2"/>
  <c r="I1031" i="2"/>
  <c r="J1031" i="2"/>
  <c r="K1031" i="2"/>
  <c r="L1031" i="2"/>
  <c r="I1032" i="2"/>
  <c r="J1032" i="2"/>
  <c r="K1032" i="2"/>
  <c r="L1032" i="2"/>
  <c r="I1033" i="2"/>
  <c r="J1033" i="2"/>
  <c r="K1033" i="2"/>
  <c r="L1033" i="2"/>
  <c r="I1034" i="2"/>
  <c r="J1034" i="2"/>
  <c r="K1034" i="2"/>
  <c r="L1034" i="2"/>
  <c r="I1035" i="2"/>
  <c r="J1035" i="2"/>
  <c r="K1035" i="2"/>
  <c r="L1035" i="2"/>
  <c r="I1036" i="2"/>
  <c r="J1036" i="2"/>
  <c r="K1036" i="2"/>
  <c r="L1036" i="2"/>
  <c r="I1037" i="2"/>
  <c r="J1037" i="2"/>
  <c r="K1037" i="2"/>
  <c r="L1037" i="2"/>
  <c r="I1038" i="2"/>
  <c r="J1038" i="2"/>
  <c r="K1038" i="2"/>
  <c r="L1038" i="2"/>
  <c r="I1039" i="2"/>
  <c r="J1039" i="2"/>
  <c r="K1039" i="2"/>
  <c r="L1039" i="2"/>
  <c r="I1040" i="2"/>
  <c r="J1040" i="2"/>
  <c r="K1040" i="2"/>
  <c r="L1040" i="2"/>
  <c r="I1041" i="2"/>
  <c r="J1041" i="2"/>
  <c r="K1041" i="2"/>
  <c r="L1041" i="2"/>
  <c r="I1042" i="2"/>
  <c r="J1042" i="2"/>
  <c r="K1042" i="2"/>
  <c r="L1042" i="2"/>
  <c r="I1043" i="2"/>
  <c r="J1043" i="2"/>
  <c r="K1043" i="2"/>
  <c r="L1043" i="2"/>
  <c r="I1044" i="2"/>
  <c r="J1044" i="2"/>
  <c r="K1044" i="2"/>
  <c r="L1044" i="2"/>
  <c r="I1045" i="2"/>
  <c r="J1045" i="2"/>
  <c r="K1045" i="2"/>
  <c r="L1045" i="2"/>
  <c r="I1046" i="2"/>
  <c r="J1046" i="2"/>
  <c r="K1046" i="2"/>
  <c r="L1046" i="2"/>
  <c r="I1047" i="2"/>
  <c r="J1047" i="2"/>
  <c r="K1047" i="2"/>
  <c r="L1047" i="2"/>
  <c r="I1048" i="2"/>
  <c r="J1048" i="2"/>
  <c r="K1048" i="2"/>
  <c r="L1048" i="2"/>
  <c r="I1049" i="2"/>
  <c r="J1049" i="2"/>
  <c r="K1049" i="2"/>
  <c r="L1049" i="2"/>
  <c r="I1050" i="2"/>
  <c r="J1050" i="2"/>
  <c r="K1050" i="2"/>
  <c r="L1050" i="2"/>
  <c r="I1051" i="2"/>
  <c r="J1051" i="2"/>
  <c r="K1051" i="2"/>
  <c r="L1051" i="2"/>
  <c r="I1052" i="2"/>
  <c r="J1052" i="2"/>
  <c r="K1052" i="2"/>
  <c r="L1052" i="2"/>
  <c r="I1053" i="2"/>
  <c r="J1053" i="2"/>
  <c r="K1053" i="2"/>
  <c r="L1053" i="2"/>
  <c r="I1054" i="2"/>
  <c r="J1054" i="2"/>
  <c r="K1054" i="2"/>
  <c r="L1054" i="2"/>
  <c r="I1055" i="2"/>
  <c r="J1055" i="2"/>
  <c r="K1055" i="2"/>
  <c r="L1055" i="2"/>
  <c r="I1056" i="2"/>
  <c r="J1056" i="2"/>
  <c r="K1056" i="2"/>
  <c r="L1056" i="2"/>
  <c r="I1057" i="2"/>
  <c r="J1057" i="2"/>
  <c r="K1057" i="2"/>
  <c r="L1057" i="2"/>
  <c r="I1058" i="2"/>
  <c r="J1058" i="2"/>
  <c r="K1058" i="2"/>
  <c r="L1058" i="2"/>
  <c r="I1059" i="2"/>
  <c r="J1059" i="2"/>
  <c r="K1059" i="2"/>
  <c r="L1059" i="2"/>
  <c r="I1060" i="2"/>
  <c r="J1060" i="2"/>
  <c r="K1060" i="2"/>
  <c r="L1060" i="2"/>
  <c r="I1061" i="2"/>
  <c r="J1061" i="2"/>
  <c r="K1061" i="2"/>
  <c r="L1061" i="2"/>
  <c r="I1062" i="2"/>
  <c r="J1062" i="2"/>
  <c r="K1062" i="2"/>
  <c r="L1062" i="2"/>
  <c r="I1063" i="2"/>
  <c r="J1063" i="2"/>
  <c r="K1063" i="2"/>
  <c r="L1063" i="2"/>
  <c r="I1064" i="2"/>
  <c r="J1064" i="2"/>
  <c r="K1064" i="2"/>
  <c r="L1064" i="2"/>
  <c r="I1065" i="2"/>
  <c r="J1065" i="2"/>
  <c r="K1065" i="2"/>
  <c r="L1065" i="2"/>
  <c r="I1066" i="2"/>
  <c r="J1066" i="2"/>
  <c r="K1066" i="2"/>
  <c r="L1066" i="2"/>
  <c r="I1067" i="2"/>
  <c r="J1067" i="2"/>
  <c r="K1067" i="2"/>
  <c r="L1067" i="2"/>
  <c r="I1068" i="2"/>
  <c r="J1068" i="2"/>
  <c r="K1068" i="2"/>
  <c r="L1068" i="2"/>
  <c r="I1069" i="2"/>
  <c r="J1069" i="2"/>
  <c r="K1069" i="2"/>
  <c r="L1069" i="2"/>
  <c r="I1070" i="2"/>
  <c r="J1070" i="2"/>
  <c r="K1070" i="2"/>
  <c r="L1070" i="2"/>
  <c r="I1071" i="2"/>
  <c r="J1071" i="2"/>
  <c r="K1071" i="2"/>
  <c r="L1071" i="2"/>
  <c r="I1072" i="2"/>
  <c r="J1072" i="2"/>
  <c r="K1072" i="2"/>
  <c r="L1072" i="2"/>
  <c r="I1073" i="2"/>
  <c r="J1073" i="2"/>
  <c r="K1073" i="2"/>
  <c r="L1073" i="2"/>
  <c r="I1074" i="2"/>
  <c r="J1074" i="2"/>
  <c r="K1074" i="2"/>
  <c r="L1074" i="2"/>
  <c r="I1075" i="2"/>
  <c r="J1075" i="2"/>
  <c r="K1075" i="2"/>
  <c r="L1075" i="2"/>
  <c r="I1076" i="2"/>
  <c r="J1076" i="2"/>
  <c r="K1076" i="2"/>
  <c r="L1076" i="2"/>
  <c r="I1077" i="2"/>
  <c r="J1077" i="2"/>
  <c r="K1077" i="2"/>
  <c r="L1077" i="2"/>
  <c r="I1078" i="2"/>
  <c r="J1078" i="2"/>
  <c r="K1078" i="2"/>
  <c r="L1078" i="2"/>
  <c r="I1079" i="2"/>
  <c r="J1079" i="2"/>
  <c r="K1079" i="2"/>
  <c r="L1079" i="2"/>
  <c r="I1080" i="2"/>
  <c r="J1080" i="2"/>
  <c r="K1080" i="2"/>
  <c r="L1080" i="2"/>
  <c r="I1081" i="2"/>
  <c r="J1081" i="2"/>
  <c r="K1081" i="2"/>
  <c r="L1081" i="2"/>
  <c r="I1082" i="2"/>
  <c r="J1082" i="2"/>
  <c r="K1082" i="2"/>
  <c r="L1082" i="2"/>
  <c r="I1083" i="2"/>
  <c r="J1083" i="2"/>
  <c r="K1083" i="2"/>
  <c r="L1083" i="2"/>
  <c r="I1084" i="2"/>
  <c r="J1084" i="2"/>
  <c r="K1084" i="2"/>
  <c r="L1084" i="2"/>
  <c r="I1085" i="2"/>
  <c r="J1085" i="2"/>
  <c r="K1085" i="2"/>
  <c r="L1085" i="2"/>
  <c r="I1086" i="2"/>
  <c r="J1086" i="2"/>
  <c r="K1086" i="2"/>
  <c r="L1086" i="2"/>
  <c r="I1087" i="2"/>
  <c r="J1087" i="2"/>
  <c r="K1087" i="2"/>
  <c r="L1087" i="2"/>
  <c r="I1088" i="2"/>
  <c r="J1088" i="2"/>
  <c r="K1088" i="2"/>
  <c r="L1088" i="2"/>
  <c r="I1089" i="2"/>
  <c r="J1089" i="2"/>
  <c r="K1089" i="2"/>
  <c r="L1089" i="2"/>
  <c r="I1090" i="2"/>
  <c r="J1090" i="2"/>
  <c r="K1090" i="2"/>
  <c r="L1090" i="2"/>
  <c r="I1091" i="2"/>
  <c r="J1091" i="2"/>
  <c r="K1091" i="2"/>
  <c r="L1091" i="2"/>
  <c r="I1092" i="2"/>
  <c r="J1092" i="2"/>
  <c r="K1092" i="2"/>
  <c r="L1092" i="2"/>
  <c r="I1093" i="2"/>
  <c r="J1093" i="2"/>
  <c r="K1093" i="2"/>
  <c r="L1093" i="2"/>
  <c r="I1094" i="2"/>
  <c r="J1094" i="2"/>
  <c r="K1094" i="2"/>
  <c r="L1094" i="2"/>
  <c r="I1095" i="2"/>
  <c r="J1095" i="2"/>
  <c r="K1095" i="2"/>
  <c r="L1095" i="2"/>
  <c r="I1096" i="2"/>
  <c r="J1096" i="2"/>
  <c r="K1096" i="2"/>
  <c r="L1096" i="2"/>
  <c r="I1097" i="2"/>
  <c r="J1097" i="2"/>
  <c r="K1097" i="2"/>
  <c r="L1097" i="2"/>
  <c r="I1098" i="2"/>
  <c r="J1098" i="2"/>
  <c r="K1098" i="2"/>
  <c r="L1098" i="2"/>
  <c r="I1099" i="2"/>
  <c r="J1099" i="2"/>
  <c r="K1099" i="2"/>
  <c r="L1099" i="2"/>
  <c r="I1100" i="2"/>
  <c r="J1100" i="2"/>
  <c r="K1100" i="2"/>
  <c r="L1100" i="2"/>
  <c r="I1101" i="2"/>
  <c r="J1101" i="2"/>
  <c r="K1101" i="2"/>
  <c r="L1101" i="2"/>
  <c r="I1102" i="2"/>
  <c r="J1102" i="2"/>
  <c r="K1102" i="2"/>
  <c r="L1102" i="2"/>
  <c r="I1103" i="2"/>
  <c r="J1103" i="2"/>
  <c r="K1103" i="2"/>
  <c r="L1103" i="2"/>
  <c r="I1104" i="2"/>
  <c r="J1104" i="2"/>
  <c r="K1104" i="2"/>
  <c r="L1104" i="2"/>
  <c r="I1105" i="2"/>
  <c r="J1105" i="2"/>
  <c r="K1105" i="2"/>
  <c r="L1105" i="2"/>
  <c r="I1106" i="2"/>
  <c r="J1106" i="2"/>
  <c r="K1106" i="2"/>
  <c r="L1106" i="2"/>
  <c r="I1107" i="2"/>
  <c r="J1107" i="2"/>
  <c r="K1107" i="2"/>
  <c r="L1107" i="2"/>
  <c r="I1108" i="2"/>
  <c r="J1108" i="2"/>
  <c r="K1108" i="2"/>
  <c r="L1108" i="2"/>
  <c r="I1109" i="2"/>
  <c r="J1109" i="2"/>
  <c r="K1109" i="2"/>
  <c r="L1109" i="2"/>
  <c r="I1110" i="2"/>
  <c r="J1110" i="2"/>
  <c r="K1110" i="2"/>
  <c r="L1110" i="2"/>
  <c r="I1111" i="2"/>
  <c r="J1111" i="2"/>
  <c r="K1111" i="2"/>
  <c r="L1111" i="2"/>
  <c r="I1112" i="2"/>
  <c r="J1112" i="2"/>
  <c r="K1112" i="2"/>
  <c r="L1112" i="2"/>
  <c r="I1113" i="2"/>
  <c r="J1113" i="2"/>
  <c r="K1113" i="2"/>
  <c r="L1113" i="2"/>
  <c r="I1114" i="2"/>
  <c r="J1114" i="2"/>
  <c r="K1114" i="2"/>
  <c r="L1114" i="2"/>
  <c r="I1115" i="2"/>
  <c r="J1115" i="2"/>
  <c r="K1115" i="2"/>
  <c r="L1115" i="2"/>
  <c r="I1116" i="2"/>
  <c r="J1116" i="2"/>
  <c r="K1116" i="2"/>
  <c r="L1116" i="2"/>
  <c r="I1117" i="2"/>
  <c r="J1117" i="2"/>
  <c r="K1117" i="2"/>
  <c r="L1117" i="2"/>
  <c r="I1118" i="2"/>
  <c r="J1118" i="2"/>
  <c r="K1118" i="2"/>
  <c r="L1118" i="2"/>
  <c r="I1119" i="2"/>
  <c r="J1119" i="2"/>
  <c r="K1119" i="2"/>
  <c r="L1119" i="2"/>
  <c r="I1120" i="2"/>
  <c r="J1120" i="2"/>
  <c r="K1120" i="2"/>
  <c r="L1120" i="2"/>
  <c r="L2" i="2"/>
  <c r="K2" i="2"/>
  <c r="J2" i="2"/>
  <c r="I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2" i="3"/>
  <c r="Q65" i="12" l="1"/>
  <c r="Q152" i="12"/>
  <c r="Q116" i="12"/>
  <c r="Q161" i="12"/>
  <c r="Q77" i="12"/>
  <c r="Q159" i="12"/>
  <c r="Q147" i="12"/>
  <c r="Q135" i="12"/>
  <c r="Q111" i="12"/>
  <c r="Q99" i="12"/>
  <c r="Q87" i="12"/>
  <c r="Q51" i="12"/>
  <c r="Q39" i="12"/>
  <c r="Q27" i="12"/>
  <c r="Q168" i="12"/>
  <c r="Q156" i="12"/>
  <c r="Q144" i="12"/>
  <c r="Q108" i="12"/>
  <c r="Q96" i="12"/>
  <c r="Q84" i="12"/>
  <c r="Q72" i="12"/>
  <c r="Q60" i="12"/>
  <c r="Q48" i="12"/>
  <c r="Q36" i="12"/>
  <c r="Q24" i="12"/>
  <c r="Q164" i="12"/>
  <c r="Q140" i="12"/>
  <c r="Q128" i="12"/>
  <c r="Q56" i="12"/>
  <c r="Q44" i="12"/>
  <c r="Q32" i="12"/>
  <c r="Q20" i="12"/>
  <c r="Q8" i="12"/>
  <c r="Q163" i="12"/>
  <c r="Q151" i="12"/>
  <c r="Q139" i="12"/>
  <c r="Q127" i="12"/>
  <c r="Q103" i="12"/>
  <c r="Q91" i="12"/>
  <c r="Q43" i="12"/>
  <c r="Q31" i="12"/>
  <c r="Q19" i="12"/>
  <c r="Q7" i="12"/>
  <c r="Q137" i="12"/>
  <c r="Q17" i="12"/>
  <c r="Q5" i="12"/>
  <c r="Q160" i="12"/>
  <c r="Q136" i="12"/>
  <c r="Q112" i="12"/>
  <c r="Q100" i="12"/>
  <c r="Q64" i="12"/>
  <c r="Q52" i="12"/>
  <c r="Q40" i="12"/>
  <c r="Q28" i="12"/>
  <c r="Q170" i="12"/>
  <c r="Q134" i="12"/>
  <c r="Q110" i="12"/>
  <c r="Q98" i="12"/>
  <c r="Q86" i="12"/>
  <c r="Q50" i="12"/>
  <c r="Q38" i="12"/>
  <c r="Q26" i="12"/>
  <c r="Q169" i="12"/>
  <c r="Q157" i="12"/>
  <c r="Q133" i="12"/>
  <c r="Q109" i="12"/>
  <c r="Q97" i="12"/>
  <c r="Q85" i="12"/>
  <c r="Q73" i="12"/>
  <c r="Q61" i="12"/>
  <c r="Q49" i="12"/>
  <c r="Q37" i="12"/>
  <c r="Q25" i="12"/>
  <c r="Q167" i="12"/>
  <c r="Q155" i="12"/>
  <c r="Q143" i="12"/>
  <c r="Q131" i="12"/>
  <c r="Q95" i="12"/>
  <c r="Q83" i="12"/>
  <c r="Q71" i="12"/>
  <c r="Q59" i="12"/>
  <c r="Q47" i="12"/>
  <c r="Q35" i="12"/>
  <c r="Q23" i="12"/>
  <c r="Q166" i="12"/>
  <c r="Q154" i="12"/>
  <c r="Q142" i="12"/>
  <c r="Q130" i="12"/>
  <c r="Q82" i="12"/>
  <c r="Q70" i="12"/>
  <c r="Q58" i="12"/>
  <c r="Q46" i="12"/>
  <c r="Q34" i="12"/>
  <c r="Q22" i="12"/>
  <c r="Q165" i="12"/>
  <c r="Q153" i="12"/>
  <c r="Q141" i="12"/>
  <c r="Q129" i="12"/>
  <c r="Q117" i="12"/>
  <c r="Q69" i="12"/>
  <c r="Q57" i="12"/>
  <c r="Q33" i="12"/>
  <c r="Q21" i="12"/>
  <c r="Q162" i="12"/>
  <c r="Q150" i="12"/>
  <c r="Q138" i="12"/>
  <c r="Q126" i="12"/>
  <c r="Q90" i="12"/>
  <c r="Q78" i="12"/>
  <c r="Q54" i="12"/>
  <c r="Q30" i="12"/>
  <c r="Q18" i="12"/>
  <c r="Q6" i="12"/>
  <c r="M2" i="2"/>
  <c r="N2" i="2" s="1"/>
  <c r="M315" i="2"/>
  <c r="O315" i="2" s="1"/>
  <c r="M308" i="2"/>
  <c r="N308" i="2" s="1"/>
  <c r="M296" i="2"/>
  <c r="O296" i="2" s="1"/>
  <c r="M287" i="2"/>
  <c r="N287" i="2" s="1"/>
  <c r="M284" i="2"/>
  <c r="O284" i="2" s="1"/>
  <c r="M275" i="2"/>
  <c r="O275" i="2" s="1"/>
  <c r="M251" i="2"/>
  <c r="N251" i="2" s="1"/>
  <c r="M248" i="2"/>
  <c r="O248" i="2" s="1"/>
  <c r="M245" i="2"/>
  <c r="O245" i="2" s="1"/>
  <c r="M239" i="2"/>
  <c r="N239" i="2" s="1"/>
  <c r="M236" i="2"/>
  <c r="N236" i="2" s="1"/>
  <c r="M44" i="2"/>
  <c r="N44" i="2" s="1"/>
  <c r="M26" i="2"/>
  <c r="N26" i="2" s="1"/>
  <c r="M23" i="2"/>
  <c r="N23" i="2" s="1"/>
  <c r="M20" i="2"/>
  <c r="O20" i="2" s="1"/>
  <c r="M17" i="2"/>
  <c r="N17" i="2" s="1"/>
  <c r="M14" i="2"/>
  <c r="O14" i="2" s="1"/>
  <c r="M11" i="2"/>
  <c r="N11" i="2" s="1"/>
  <c r="M8" i="2"/>
  <c r="N8" i="2" s="1"/>
  <c r="M5" i="2"/>
  <c r="N5" i="2" s="1"/>
  <c r="AF12" i="6"/>
  <c r="AF10" i="6"/>
  <c r="AF4" i="6"/>
  <c r="AF13" i="6"/>
  <c r="AF11" i="6"/>
  <c r="AF9" i="6"/>
  <c r="AF8" i="6"/>
  <c r="AF7" i="6"/>
  <c r="AF6" i="6"/>
  <c r="AF5" i="6"/>
  <c r="AF3" i="6"/>
  <c r="AF14" i="6"/>
  <c r="M606" i="2"/>
  <c r="N606" i="2" s="1"/>
  <c r="M558" i="2"/>
  <c r="O558" i="2" s="1"/>
  <c r="M525" i="2"/>
  <c r="N525" i="2" s="1"/>
  <c r="M471" i="2"/>
  <c r="N471" i="2" s="1"/>
  <c r="M459" i="2"/>
  <c r="N459" i="2" s="1"/>
  <c r="M456" i="2"/>
  <c r="N456" i="2" s="1"/>
  <c r="M444" i="2"/>
  <c r="N444" i="2" s="1"/>
  <c r="M441" i="2"/>
  <c r="N441" i="2" s="1"/>
  <c r="M438" i="2"/>
  <c r="N438" i="2" s="1"/>
  <c r="M435" i="2"/>
  <c r="N435" i="2" s="1"/>
  <c r="M336" i="2"/>
  <c r="O336" i="2" s="1"/>
  <c r="M327" i="2"/>
  <c r="N327" i="2" s="1"/>
  <c r="M324" i="2"/>
  <c r="O324" i="2" s="1"/>
  <c r="M321" i="2"/>
  <c r="O321" i="2" s="1"/>
  <c r="M638" i="2"/>
  <c r="N638" i="2" s="1"/>
  <c r="M1120" i="2"/>
  <c r="N1120" i="2" s="1"/>
  <c r="M1108" i="2"/>
  <c r="N1108" i="2" s="1"/>
  <c r="M1090" i="2"/>
  <c r="N1090" i="2" s="1"/>
  <c r="M1087" i="2"/>
  <c r="N1087" i="2" s="1"/>
  <c r="M1072" i="2"/>
  <c r="O1072" i="2" s="1"/>
  <c r="M1048" i="2"/>
  <c r="N1048" i="2" s="1"/>
  <c r="M1045" i="2"/>
  <c r="N1045" i="2" s="1"/>
  <c r="M1042" i="2"/>
  <c r="N1042" i="2" s="1"/>
  <c r="M991" i="2"/>
  <c r="N991" i="2" s="1"/>
  <c r="M874" i="2"/>
  <c r="N874" i="2" s="1"/>
  <c r="M871" i="2"/>
  <c r="N871" i="2" s="1"/>
  <c r="M859" i="2"/>
  <c r="O859" i="2" s="1"/>
  <c r="M853" i="2"/>
  <c r="N853" i="2" s="1"/>
  <c r="M841" i="2"/>
  <c r="N841" i="2" s="1"/>
  <c r="M832" i="2"/>
  <c r="N832" i="2" s="1"/>
  <c r="M826" i="2"/>
  <c r="O826" i="2" s="1"/>
  <c r="M823" i="2"/>
  <c r="N823" i="2" s="1"/>
  <c r="M811" i="2"/>
  <c r="N811" i="2" s="1"/>
  <c r="M802" i="2"/>
  <c r="O802" i="2" s="1"/>
  <c r="M799" i="2"/>
  <c r="N799" i="2" s="1"/>
  <c r="M793" i="2"/>
  <c r="O793" i="2" s="1"/>
  <c r="M787" i="2"/>
  <c r="O787" i="2" s="1"/>
  <c r="M784" i="2"/>
  <c r="N784" i="2" s="1"/>
  <c r="M778" i="2"/>
  <c r="O778" i="2" s="1"/>
  <c r="M775" i="2"/>
  <c r="N775" i="2" s="1"/>
  <c r="M772" i="2"/>
  <c r="N772" i="2" s="1"/>
  <c r="M769" i="2"/>
  <c r="O769" i="2" s="1"/>
  <c r="M760" i="2"/>
  <c r="N760" i="2" s="1"/>
  <c r="M751" i="2"/>
  <c r="N751" i="2" s="1"/>
  <c r="M745" i="2"/>
  <c r="O745" i="2" s="1"/>
  <c r="M706" i="2"/>
  <c r="N706" i="2" s="1"/>
  <c r="M703" i="2"/>
  <c r="N703" i="2" s="1"/>
  <c r="M685" i="2"/>
  <c r="O685" i="2" s="1"/>
  <c r="M679" i="2"/>
  <c r="N679" i="2" s="1"/>
  <c r="M670" i="2"/>
  <c r="N670" i="2" s="1"/>
  <c r="M655" i="2"/>
  <c r="N655" i="2" s="1"/>
  <c r="M652" i="2"/>
  <c r="N652" i="2" s="1"/>
  <c r="M643" i="2"/>
  <c r="N643" i="2" s="1"/>
  <c r="M93" i="2"/>
  <c r="O93" i="2" s="1"/>
  <c r="M170" i="2"/>
  <c r="O170" i="2" s="1"/>
  <c r="M258" i="2"/>
  <c r="O258" i="2" s="1"/>
  <c r="M1082" i="2"/>
  <c r="N1082" i="2" s="1"/>
  <c r="M1076" i="2"/>
  <c r="N1076" i="2" s="1"/>
  <c r="M1073" i="2"/>
  <c r="N1073" i="2" s="1"/>
  <c r="M1070" i="2"/>
  <c r="N1070" i="2" s="1"/>
  <c r="M950" i="2"/>
  <c r="O950" i="2" s="1"/>
  <c r="M941" i="2"/>
  <c r="N941" i="2" s="1"/>
  <c r="M938" i="2"/>
  <c r="N938" i="2" s="1"/>
  <c r="M908" i="2"/>
  <c r="N908" i="2" s="1"/>
  <c r="M905" i="2"/>
  <c r="O905" i="2" s="1"/>
  <c r="M884" i="2"/>
  <c r="N884" i="2" s="1"/>
  <c r="M767" i="2"/>
  <c r="N767" i="2" s="1"/>
  <c r="M764" i="2"/>
  <c r="N764" i="2" s="1"/>
  <c r="M761" i="2"/>
  <c r="N761" i="2" s="1"/>
  <c r="M728" i="2"/>
  <c r="N728" i="2" s="1"/>
  <c r="M722" i="2"/>
  <c r="N722" i="2" s="1"/>
  <c r="M716" i="2"/>
  <c r="N716" i="2" s="1"/>
  <c r="M698" i="2"/>
  <c r="N698" i="2" s="1"/>
  <c r="M683" i="2"/>
  <c r="N683" i="2" s="1"/>
  <c r="M674" i="2"/>
  <c r="N674" i="2" s="1"/>
  <c r="M647" i="2"/>
  <c r="N647" i="2" s="1"/>
  <c r="M644" i="2"/>
  <c r="N644" i="2" s="1"/>
  <c r="M641" i="2"/>
  <c r="N641" i="2" s="1"/>
  <c r="M640" i="2"/>
  <c r="N640" i="2" s="1"/>
  <c r="M559" i="2"/>
  <c r="O559" i="2" s="1"/>
  <c r="M553" i="2"/>
  <c r="O553" i="2" s="1"/>
  <c r="M882" i="2"/>
  <c r="O882" i="2" s="1"/>
  <c r="M852" i="2"/>
  <c r="N852" i="2" s="1"/>
  <c r="M849" i="2"/>
  <c r="N849" i="2" s="1"/>
  <c r="M834" i="2"/>
  <c r="N834" i="2" s="1"/>
  <c r="M831" i="2"/>
  <c r="N831" i="2" s="1"/>
  <c r="M828" i="2"/>
  <c r="O828" i="2" s="1"/>
  <c r="M825" i="2"/>
  <c r="O825" i="2" s="1"/>
  <c r="M822" i="2"/>
  <c r="O822" i="2" s="1"/>
  <c r="M819" i="2"/>
  <c r="N819" i="2" s="1"/>
  <c r="M810" i="2"/>
  <c r="N810" i="2" s="1"/>
  <c r="M807" i="2"/>
  <c r="N807" i="2" s="1"/>
  <c r="M789" i="2"/>
  <c r="N789" i="2" s="1"/>
  <c r="M783" i="2"/>
  <c r="N783" i="2" s="1"/>
  <c r="M780" i="2"/>
  <c r="N780" i="2" s="1"/>
  <c r="M777" i="2"/>
  <c r="N777" i="2" s="1"/>
  <c r="M771" i="2"/>
  <c r="N771" i="2" s="1"/>
  <c r="M759" i="2"/>
  <c r="O759" i="2" s="1"/>
  <c r="M747" i="2"/>
  <c r="N747" i="2" s="1"/>
  <c r="M744" i="2"/>
  <c r="N744" i="2" s="1"/>
  <c r="M735" i="2"/>
  <c r="N735" i="2" s="1"/>
  <c r="M711" i="2"/>
  <c r="O711" i="2" s="1"/>
  <c r="M217" i="2"/>
  <c r="N217" i="2" s="1"/>
  <c r="M312" i="2"/>
  <c r="O312" i="2" s="1"/>
  <c r="M309" i="2"/>
  <c r="N309" i="2" s="1"/>
  <c r="M249" i="2"/>
  <c r="N249" i="2" s="1"/>
  <c r="M246" i="2"/>
  <c r="N246" i="2" s="1"/>
  <c r="M225" i="2"/>
  <c r="N225" i="2" s="1"/>
  <c r="M144" i="2"/>
  <c r="O144" i="2" s="1"/>
  <c r="M587" i="2"/>
  <c r="N587" i="2" s="1"/>
  <c r="M575" i="2"/>
  <c r="O575" i="2" s="1"/>
  <c r="M569" i="2"/>
  <c r="N569" i="2" s="1"/>
  <c r="M563" i="2"/>
  <c r="N563" i="2" s="1"/>
  <c r="M560" i="2"/>
  <c r="N560" i="2" s="1"/>
  <c r="M545" i="2"/>
  <c r="N545" i="2" s="1"/>
  <c r="M527" i="2"/>
  <c r="N527" i="2" s="1"/>
  <c r="M506" i="2"/>
  <c r="O506" i="2" s="1"/>
  <c r="M485" i="2"/>
  <c r="N485" i="2" s="1"/>
  <c r="M410" i="2"/>
  <c r="N410" i="2" s="1"/>
  <c r="M356" i="2"/>
  <c r="N356" i="2" s="1"/>
  <c r="M320" i="2"/>
  <c r="N320" i="2" s="1"/>
  <c r="M215" i="2"/>
  <c r="N215" i="2" s="1"/>
  <c r="M203" i="2"/>
  <c r="N203" i="2" s="1"/>
  <c r="M143" i="2"/>
  <c r="N143" i="2" s="1"/>
  <c r="M116" i="2"/>
  <c r="N116" i="2" s="1"/>
  <c r="M110" i="2"/>
  <c r="N110" i="2" s="1"/>
  <c r="M95" i="2"/>
  <c r="O95" i="2" s="1"/>
  <c r="M637" i="2"/>
  <c r="O637" i="2" s="1"/>
  <c r="M625" i="2"/>
  <c r="N625" i="2" s="1"/>
  <c r="M613" i="2"/>
  <c r="N613" i="2" s="1"/>
  <c r="M244" i="2"/>
  <c r="O244" i="2" s="1"/>
  <c r="M803" i="2"/>
  <c r="O803" i="2" s="1"/>
  <c r="M800" i="2"/>
  <c r="O800" i="2" s="1"/>
  <c r="M797" i="2"/>
  <c r="O797" i="2" s="1"/>
  <c r="M758" i="2"/>
  <c r="N758" i="2" s="1"/>
  <c r="M677" i="2"/>
  <c r="N677" i="2" s="1"/>
  <c r="M665" i="2"/>
  <c r="N665" i="2" s="1"/>
  <c r="M620" i="2"/>
  <c r="N620" i="2" s="1"/>
  <c r="M177" i="2"/>
  <c r="O177" i="2" s="1"/>
  <c r="M99" i="2"/>
  <c r="O99" i="2" s="1"/>
  <c r="M96" i="2"/>
  <c r="N96" i="2" s="1"/>
  <c r="M1039" i="2"/>
  <c r="N1039" i="2" s="1"/>
  <c r="M1033" i="2"/>
  <c r="N1033" i="2" s="1"/>
  <c r="M1000" i="2"/>
  <c r="N1000" i="2" s="1"/>
  <c r="M736" i="2"/>
  <c r="N736" i="2" s="1"/>
  <c r="M730" i="2"/>
  <c r="O730" i="2" s="1"/>
  <c r="M727" i="2"/>
  <c r="N727" i="2" s="1"/>
  <c r="M682" i="2"/>
  <c r="N682" i="2" s="1"/>
  <c r="M200" i="2"/>
  <c r="N200" i="2" s="1"/>
  <c r="M182" i="2"/>
  <c r="N182" i="2" s="1"/>
  <c r="M107" i="2"/>
  <c r="O107" i="2" s="1"/>
  <c r="M98" i="2"/>
  <c r="N98" i="2" s="1"/>
  <c r="M1101" i="2"/>
  <c r="O1101" i="2" s="1"/>
  <c r="M987" i="2"/>
  <c r="O987" i="2" s="1"/>
  <c r="M969" i="2"/>
  <c r="N969" i="2" s="1"/>
  <c r="M963" i="2"/>
  <c r="O963" i="2" s="1"/>
  <c r="M161" i="2"/>
  <c r="O161" i="2" s="1"/>
  <c r="M140" i="2"/>
  <c r="O140" i="2" s="1"/>
  <c r="M125" i="2"/>
  <c r="O125" i="2" s="1"/>
  <c r="M122" i="2"/>
  <c r="O122" i="2" s="1"/>
  <c r="M1084" i="2"/>
  <c r="N1084" i="2" s="1"/>
  <c r="M951" i="2"/>
  <c r="N951" i="2" s="1"/>
  <c r="M945" i="2"/>
  <c r="O945" i="2" s="1"/>
  <c r="M918" i="2"/>
  <c r="N918" i="2" s="1"/>
  <c r="M915" i="2"/>
  <c r="N915" i="2" s="1"/>
  <c r="M909" i="2"/>
  <c r="N909" i="2" s="1"/>
  <c r="M903" i="2"/>
  <c r="O903" i="2" s="1"/>
  <c r="M900" i="2"/>
  <c r="O900" i="2" s="1"/>
  <c r="M885" i="2"/>
  <c r="N885" i="2" s="1"/>
  <c r="M547" i="2"/>
  <c r="O547" i="2" s="1"/>
  <c r="M541" i="2"/>
  <c r="O541" i="2" s="1"/>
  <c r="M532" i="2"/>
  <c r="O532" i="2" s="1"/>
  <c r="M529" i="2"/>
  <c r="O529" i="2" s="1"/>
  <c r="M523" i="2"/>
  <c r="O523" i="2" s="1"/>
  <c r="M511" i="2"/>
  <c r="O511" i="2" s="1"/>
  <c r="M508" i="2"/>
  <c r="O508" i="2" s="1"/>
  <c r="M499" i="2"/>
  <c r="O499" i="2" s="1"/>
  <c r="M493" i="2"/>
  <c r="O493" i="2" s="1"/>
  <c r="M460" i="2"/>
  <c r="N460" i="2" s="1"/>
  <c r="M442" i="2"/>
  <c r="O442" i="2" s="1"/>
  <c r="M433" i="2"/>
  <c r="N433" i="2" s="1"/>
  <c r="M92" i="2"/>
  <c r="O92" i="2" s="1"/>
  <c r="M89" i="2"/>
  <c r="N89" i="2" s="1"/>
  <c r="M80" i="2"/>
  <c r="O80" i="2" s="1"/>
  <c r="M77" i="2"/>
  <c r="N77" i="2" s="1"/>
  <c r="M74" i="2"/>
  <c r="O74" i="2" s="1"/>
  <c r="M62" i="2"/>
  <c r="O62" i="2" s="1"/>
  <c r="M59" i="2"/>
  <c r="O59" i="2" s="1"/>
  <c r="M53" i="2"/>
  <c r="N53" i="2" s="1"/>
  <c r="M50" i="2"/>
  <c r="N50" i="2" s="1"/>
  <c r="M47" i="2"/>
  <c r="O47" i="2" s="1"/>
  <c r="M864" i="2"/>
  <c r="O864" i="2" s="1"/>
  <c r="M843" i="2"/>
  <c r="N843" i="2" s="1"/>
  <c r="M609" i="2"/>
  <c r="O609" i="2" s="1"/>
  <c r="M241" i="2"/>
  <c r="O241" i="2" s="1"/>
  <c r="M238" i="2"/>
  <c r="O238" i="2" s="1"/>
  <c r="M208" i="2"/>
  <c r="O208" i="2" s="1"/>
  <c r="M205" i="2"/>
  <c r="N205" i="2" s="1"/>
  <c r="M196" i="2"/>
  <c r="O196" i="2" s="1"/>
  <c r="M193" i="2"/>
  <c r="N193" i="2" s="1"/>
  <c r="M184" i="2"/>
  <c r="O184" i="2" s="1"/>
  <c r="M1061" i="2"/>
  <c r="O1061" i="2" s="1"/>
  <c r="M1058" i="2"/>
  <c r="N1058" i="2" s="1"/>
  <c r="M1052" i="2"/>
  <c r="N1052" i="2" s="1"/>
  <c r="M603" i="2"/>
  <c r="N603" i="2" s="1"/>
  <c r="M588" i="2"/>
  <c r="O588" i="2" s="1"/>
  <c r="M567" i="2"/>
  <c r="O567" i="2" s="1"/>
  <c r="M432" i="2"/>
  <c r="N432" i="2" s="1"/>
  <c r="M396" i="2"/>
  <c r="N396" i="2" s="1"/>
  <c r="M378" i="2"/>
  <c r="N378" i="2" s="1"/>
  <c r="M372" i="2"/>
  <c r="N372" i="2" s="1"/>
  <c r="M351" i="2"/>
  <c r="O351" i="2" s="1"/>
  <c r="M348" i="2"/>
  <c r="O348" i="2" s="1"/>
  <c r="M276" i="2"/>
  <c r="O276" i="2" s="1"/>
  <c r="M264" i="2"/>
  <c r="N264" i="2" s="1"/>
  <c r="M1069" i="2"/>
  <c r="N1069" i="2" s="1"/>
  <c r="M1036" i="2"/>
  <c r="N1036" i="2" s="1"/>
  <c r="M1024" i="2"/>
  <c r="N1024" i="2" s="1"/>
  <c r="M1018" i="2"/>
  <c r="N1018" i="2" s="1"/>
  <c r="M1009" i="2"/>
  <c r="N1009" i="2" s="1"/>
  <c r="M1006" i="2"/>
  <c r="N1006" i="2" s="1"/>
  <c r="M1003" i="2"/>
  <c r="N1003" i="2" s="1"/>
  <c r="M997" i="2"/>
  <c r="N997" i="2" s="1"/>
  <c r="M994" i="2"/>
  <c r="N994" i="2" s="1"/>
  <c r="M813" i="2"/>
  <c r="O813" i="2" s="1"/>
  <c r="M804" i="2"/>
  <c r="N804" i="2" s="1"/>
  <c r="M798" i="2"/>
  <c r="N798" i="2" s="1"/>
  <c r="M795" i="2"/>
  <c r="N795" i="2" s="1"/>
  <c r="M768" i="2"/>
  <c r="O768" i="2" s="1"/>
  <c r="M697" i="2"/>
  <c r="N697" i="2" s="1"/>
  <c r="M671" i="2"/>
  <c r="N671" i="2" s="1"/>
  <c r="M668" i="2"/>
  <c r="N668" i="2" s="1"/>
  <c r="M659" i="2"/>
  <c r="N659" i="2" s="1"/>
  <c r="M656" i="2"/>
  <c r="N656" i="2" s="1"/>
  <c r="M650" i="2"/>
  <c r="N650" i="2" s="1"/>
  <c r="M615" i="2"/>
  <c r="N615" i="2" s="1"/>
  <c r="M550" i="2"/>
  <c r="O550" i="2" s="1"/>
  <c r="M521" i="2"/>
  <c r="O521" i="2" s="1"/>
  <c r="M518" i="2"/>
  <c r="O518" i="2" s="1"/>
  <c r="M423" i="2"/>
  <c r="N423" i="2" s="1"/>
  <c r="M420" i="2"/>
  <c r="N420" i="2" s="1"/>
  <c r="M417" i="2"/>
  <c r="N417" i="2" s="1"/>
  <c r="M414" i="2"/>
  <c r="N414" i="2" s="1"/>
  <c r="M411" i="2"/>
  <c r="N411" i="2" s="1"/>
  <c r="M408" i="2"/>
  <c r="N408" i="2" s="1"/>
  <c r="M405" i="2"/>
  <c r="O405" i="2" s="1"/>
  <c r="M402" i="2"/>
  <c r="N402" i="2" s="1"/>
  <c r="M399" i="2"/>
  <c r="N399" i="2" s="1"/>
  <c r="M354" i="2"/>
  <c r="O354" i="2" s="1"/>
  <c r="M345" i="2"/>
  <c r="O345" i="2" s="1"/>
  <c r="M342" i="2"/>
  <c r="N342" i="2" s="1"/>
  <c r="M339" i="2"/>
  <c r="O339" i="2" s="1"/>
  <c r="M272" i="2"/>
  <c r="O272" i="2" s="1"/>
  <c r="M269" i="2"/>
  <c r="N269" i="2" s="1"/>
  <c r="M257" i="2"/>
  <c r="O257" i="2" s="1"/>
  <c r="M254" i="2"/>
  <c r="N254" i="2" s="1"/>
  <c r="M228" i="2"/>
  <c r="O228" i="2" s="1"/>
  <c r="M222" i="2"/>
  <c r="N222" i="2" s="1"/>
  <c r="M213" i="2"/>
  <c r="O213" i="2" s="1"/>
  <c r="M137" i="2"/>
  <c r="O137" i="2" s="1"/>
  <c r="M128" i="2"/>
  <c r="O128" i="2" s="1"/>
  <c r="M72" i="2"/>
  <c r="O72" i="2" s="1"/>
  <c r="M66" i="2"/>
  <c r="N66" i="2" s="1"/>
  <c r="M63" i="2"/>
  <c r="O63" i="2" s="1"/>
  <c r="M45" i="2"/>
  <c r="O45" i="2" s="1"/>
  <c r="M544" i="2"/>
  <c r="O544" i="2" s="1"/>
  <c r="M330" i="2"/>
  <c r="N330" i="2" s="1"/>
  <c r="M178" i="2"/>
  <c r="O178" i="2" s="1"/>
  <c r="O116" i="2"/>
  <c r="P116" i="2" s="1"/>
  <c r="M946" i="2"/>
  <c r="N946" i="2" s="1"/>
  <c r="M883" i="2"/>
  <c r="N883" i="2" s="1"/>
  <c r="M693" i="2"/>
  <c r="O693" i="2" s="1"/>
  <c r="M676" i="2"/>
  <c r="O676" i="2" s="1"/>
  <c r="M673" i="2"/>
  <c r="N673" i="2" s="1"/>
  <c r="M632" i="2"/>
  <c r="N632" i="2" s="1"/>
  <c r="M629" i="2"/>
  <c r="N629" i="2" s="1"/>
  <c r="M591" i="2"/>
  <c r="O591" i="2" s="1"/>
  <c r="M582" i="2"/>
  <c r="O582" i="2" s="1"/>
  <c r="M576" i="2"/>
  <c r="O576" i="2" s="1"/>
  <c r="M526" i="2"/>
  <c r="O526" i="2" s="1"/>
  <c r="M443" i="2"/>
  <c r="O443" i="2" s="1"/>
  <c r="M242" i="2"/>
  <c r="O242" i="2" s="1"/>
  <c r="M227" i="2"/>
  <c r="N227" i="2" s="1"/>
  <c r="M172" i="2"/>
  <c r="O172" i="2" s="1"/>
  <c r="M169" i="2"/>
  <c r="N169" i="2" s="1"/>
  <c r="M9" i="2"/>
  <c r="N9" i="2" s="1"/>
  <c r="M6" i="2"/>
  <c r="N6" i="2" s="1"/>
  <c r="M755" i="2"/>
  <c r="N755" i="2" s="1"/>
  <c r="M749" i="2"/>
  <c r="N749" i="2" s="1"/>
  <c r="M740" i="2"/>
  <c r="N740" i="2" s="1"/>
  <c r="M737" i="2"/>
  <c r="N737" i="2" s="1"/>
  <c r="M664" i="2"/>
  <c r="N664" i="2" s="1"/>
  <c r="M661" i="2"/>
  <c r="O661" i="2" s="1"/>
  <c r="M649" i="2"/>
  <c r="O649" i="2" s="1"/>
  <c r="M646" i="2"/>
  <c r="N646" i="2" s="1"/>
  <c r="M546" i="2"/>
  <c r="O546" i="2" s="1"/>
  <c r="M543" i="2"/>
  <c r="N543" i="2" s="1"/>
  <c r="M540" i="2"/>
  <c r="N540" i="2" s="1"/>
  <c r="M531" i="2"/>
  <c r="N531" i="2" s="1"/>
  <c r="M528" i="2"/>
  <c r="N528" i="2" s="1"/>
  <c r="M517" i="2"/>
  <c r="O517" i="2" s="1"/>
  <c r="M514" i="2"/>
  <c r="O514" i="2" s="1"/>
  <c r="M368" i="2"/>
  <c r="O368" i="2" s="1"/>
  <c r="M288" i="2"/>
  <c r="N288" i="2" s="1"/>
  <c r="M224" i="2"/>
  <c r="N224" i="2" s="1"/>
  <c r="M198" i="2"/>
  <c r="N198" i="2" s="1"/>
  <c r="M189" i="2"/>
  <c r="N189" i="2" s="1"/>
  <c r="M186" i="2"/>
  <c r="O186" i="2" s="1"/>
  <c r="M183" i="2"/>
  <c r="O183" i="2" s="1"/>
  <c r="M68" i="2"/>
  <c r="N68" i="2" s="1"/>
  <c r="M41" i="2"/>
  <c r="O41" i="2" s="1"/>
  <c r="M32" i="2"/>
  <c r="O32" i="2" s="1"/>
  <c r="M490" i="2"/>
  <c r="O490" i="2" s="1"/>
  <c r="M481" i="2"/>
  <c r="O481" i="2" s="1"/>
  <c r="M478" i="2"/>
  <c r="N478" i="2" s="1"/>
  <c r="M475" i="2"/>
  <c r="O475" i="2" s="1"/>
  <c r="M317" i="2"/>
  <c r="N317" i="2" s="1"/>
  <c r="M165" i="2"/>
  <c r="N165" i="2" s="1"/>
  <c r="M159" i="2"/>
  <c r="O159" i="2" s="1"/>
  <c r="M156" i="2"/>
  <c r="O156" i="2" s="1"/>
  <c r="M147" i="2"/>
  <c r="O147" i="2" s="1"/>
  <c r="M975" i="2"/>
  <c r="O975" i="2" s="1"/>
  <c r="M1111" i="2"/>
  <c r="N1111" i="2" s="1"/>
  <c r="M1037" i="2"/>
  <c r="N1037" i="2" s="1"/>
  <c r="M1034" i="2"/>
  <c r="O1034" i="2" s="1"/>
  <c r="M1028" i="2"/>
  <c r="N1028" i="2" s="1"/>
  <c r="M1025" i="2"/>
  <c r="N1025" i="2" s="1"/>
  <c r="M998" i="2"/>
  <c r="N998" i="2" s="1"/>
  <c r="M992" i="2"/>
  <c r="N992" i="2" s="1"/>
  <c r="M936" i="2"/>
  <c r="N936" i="2" s="1"/>
  <c r="M933" i="2"/>
  <c r="N933" i="2" s="1"/>
  <c r="M897" i="2"/>
  <c r="O897" i="2" s="1"/>
  <c r="M894" i="2"/>
  <c r="O894" i="2" s="1"/>
  <c r="M876" i="2"/>
  <c r="O876" i="2" s="1"/>
  <c r="M867" i="2"/>
  <c r="N867" i="2" s="1"/>
  <c r="M861" i="2"/>
  <c r="N861" i="2" s="1"/>
  <c r="M858" i="2"/>
  <c r="N858" i="2" s="1"/>
  <c r="M855" i="2"/>
  <c r="N855" i="2" s="1"/>
  <c r="M766" i="2"/>
  <c r="O766" i="2" s="1"/>
  <c r="M692" i="2"/>
  <c r="N692" i="2" s="1"/>
  <c r="M689" i="2"/>
  <c r="N689" i="2" s="1"/>
  <c r="M680" i="2"/>
  <c r="N680" i="2" s="1"/>
  <c r="M622" i="2"/>
  <c r="N622" i="2" s="1"/>
  <c r="M619" i="2"/>
  <c r="N619" i="2" s="1"/>
  <c r="M616" i="2"/>
  <c r="N616" i="2" s="1"/>
  <c r="M554" i="2"/>
  <c r="O554" i="2" s="1"/>
  <c r="M513" i="2"/>
  <c r="N513" i="2" s="1"/>
  <c r="M510" i="2"/>
  <c r="N510" i="2" s="1"/>
  <c r="M448" i="2"/>
  <c r="O448" i="2" s="1"/>
  <c r="M430" i="2"/>
  <c r="N430" i="2" s="1"/>
  <c r="M412" i="2"/>
  <c r="O412" i="2" s="1"/>
  <c r="M406" i="2"/>
  <c r="N406" i="2" s="1"/>
  <c r="M394" i="2"/>
  <c r="N394" i="2" s="1"/>
  <c r="M388" i="2"/>
  <c r="N388" i="2" s="1"/>
  <c r="M379" i="2"/>
  <c r="N379" i="2" s="1"/>
  <c r="M376" i="2"/>
  <c r="N376" i="2" s="1"/>
  <c r="M364" i="2"/>
  <c r="N364" i="2" s="1"/>
  <c r="M282" i="2"/>
  <c r="O282" i="2" s="1"/>
  <c r="M135" i="2"/>
  <c r="O135" i="2" s="1"/>
  <c r="M129" i="2"/>
  <c r="N129" i="2" s="1"/>
  <c r="M123" i="2"/>
  <c r="O123" i="2" s="1"/>
  <c r="M120" i="2"/>
  <c r="O120" i="2" s="1"/>
  <c r="M1105" i="2"/>
  <c r="O1105" i="2" s="1"/>
  <c r="M1102" i="2"/>
  <c r="N1102" i="2" s="1"/>
  <c r="M1078" i="2"/>
  <c r="N1078" i="2" s="1"/>
  <c r="M1075" i="2"/>
  <c r="O1075" i="2" s="1"/>
  <c r="M980" i="2"/>
  <c r="O980" i="2" s="1"/>
  <c r="M977" i="2"/>
  <c r="N977" i="2" s="1"/>
  <c r="M837" i="2"/>
  <c r="N837" i="2" s="1"/>
  <c r="M757" i="2"/>
  <c r="O757" i="2" s="1"/>
  <c r="M754" i="2"/>
  <c r="N754" i="2" s="1"/>
  <c r="M733" i="2"/>
  <c r="N733" i="2" s="1"/>
  <c r="M715" i="2"/>
  <c r="O715" i="2" s="1"/>
  <c r="M604" i="2"/>
  <c r="N604" i="2" s="1"/>
  <c r="M565" i="2"/>
  <c r="N565" i="2" s="1"/>
  <c r="M562" i="2"/>
  <c r="O562" i="2" s="1"/>
  <c r="M501" i="2"/>
  <c r="N501" i="2" s="1"/>
  <c r="M486" i="2"/>
  <c r="N486" i="2" s="1"/>
  <c r="M483" i="2"/>
  <c r="N483" i="2" s="1"/>
  <c r="M477" i="2"/>
  <c r="N477" i="2" s="1"/>
  <c r="M290" i="2"/>
  <c r="O290" i="2" s="1"/>
  <c r="M237" i="2"/>
  <c r="N237" i="2" s="1"/>
  <c r="M176" i="2"/>
  <c r="N176" i="2" s="1"/>
  <c r="M158" i="2"/>
  <c r="N158" i="2" s="1"/>
  <c r="M152" i="2"/>
  <c r="O152" i="2" s="1"/>
  <c r="M149" i="2"/>
  <c r="O149" i="2" s="1"/>
  <c r="M146" i="2"/>
  <c r="N146" i="2" s="1"/>
  <c r="M1110" i="2"/>
  <c r="N1110" i="2" s="1"/>
  <c r="M1099" i="2"/>
  <c r="O1099" i="2" s="1"/>
  <c r="M1096" i="2"/>
  <c r="O1096" i="2" s="1"/>
  <c r="M1046" i="2"/>
  <c r="N1046" i="2" s="1"/>
  <c r="M1040" i="2"/>
  <c r="N1040" i="2" s="1"/>
  <c r="M896" i="2"/>
  <c r="N896" i="2" s="1"/>
  <c r="M887" i="2"/>
  <c r="N887" i="2" s="1"/>
  <c r="M870" i="2"/>
  <c r="N870" i="2" s="1"/>
  <c r="M835" i="2"/>
  <c r="N835" i="2" s="1"/>
  <c r="M809" i="2"/>
  <c r="O809" i="2" s="1"/>
  <c r="M806" i="2"/>
  <c r="O806" i="2" s="1"/>
  <c r="M743" i="2"/>
  <c r="N743" i="2" s="1"/>
  <c r="M700" i="2"/>
  <c r="N700" i="2" s="1"/>
  <c r="M694" i="2"/>
  <c r="N694" i="2" s="1"/>
  <c r="M691" i="2"/>
  <c r="O691" i="2" s="1"/>
  <c r="M688" i="2"/>
  <c r="O688" i="2" s="1"/>
  <c r="M626" i="2"/>
  <c r="N626" i="2" s="1"/>
  <c r="M623" i="2"/>
  <c r="N623" i="2" s="1"/>
  <c r="M590" i="2"/>
  <c r="N590" i="2" s="1"/>
  <c r="M579" i="2"/>
  <c r="N579" i="2" s="1"/>
  <c r="M573" i="2"/>
  <c r="N573" i="2" s="1"/>
  <c r="M570" i="2"/>
  <c r="N570" i="2" s="1"/>
  <c r="M520" i="2"/>
  <c r="O520" i="2" s="1"/>
  <c r="M497" i="2"/>
  <c r="N497" i="2" s="1"/>
  <c r="M494" i="2"/>
  <c r="N494" i="2" s="1"/>
  <c r="M453" i="2"/>
  <c r="O453" i="2" s="1"/>
  <c r="M450" i="2"/>
  <c r="N450" i="2" s="1"/>
  <c r="M447" i="2"/>
  <c r="N447" i="2" s="1"/>
  <c r="M421" i="2"/>
  <c r="N421" i="2" s="1"/>
  <c r="M418" i="2"/>
  <c r="N418" i="2" s="1"/>
  <c r="M293" i="2"/>
  <c r="O293" i="2" s="1"/>
  <c r="M285" i="2"/>
  <c r="O285" i="2" s="1"/>
  <c r="M279" i="2"/>
  <c r="O279" i="2" s="1"/>
  <c r="M223" i="2"/>
  <c r="O223" i="2" s="1"/>
  <c r="M220" i="2"/>
  <c r="O220" i="2" s="1"/>
  <c r="M160" i="2"/>
  <c r="O160" i="2" s="1"/>
  <c r="M104" i="2"/>
  <c r="O104" i="2" s="1"/>
  <c r="M101" i="2"/>
  <c r="N101" i="2" s="1"/>
  <c r="M87" i="2"/>
  <c r="O87" i="2" s="1"/>
  <c r="M81" i="2"/>
  <c r="N81" i="2" s="1"/>
  <c r="M75" i="2"/>
  <c r="O75" i="2" s="1"/>
  <c r="M24" i="2"/>
  <c r="N24" i="2" s="1"/>
  <c r="M15" i="2"/>
  <c r="O15" i="2" s="1"/>
  <c r="M12" i="2"/>
  <c r="N12" i="2" s="1"/>
  <c r="M773" i="2"/>
  <c r="N773" i="2" s="1"/>
  <c r="M400" i="2"/>
  <c r="N400" i="2" s="1"/>
  <c r="M1081" i="2"/>
  <c r="N1081" i="2" s="1"/>
  <c r="M1066" i="2"/>
  <c r="O1066" i="2" s="1"/>
  <c r="M1063" i="2"/>
  <c r="N1063" i="2" s="1"/>
  <c r="M1060" i="2"/>
  <c r="N1060" i="2" s="1"/>
  <c r="M1057" i="2"/>
  <c r="N1057" i="2" s="1"/>
  <c r="M1054" i="2"/>
  <c r="N1054" i="2" s="1"/>
  <c r="M1051" i="2"/>
  <c r="N1051" i="2" s="1"/>
  <c r="M1022" i="2"/>
  <c r="O1022" i="2" s="1"/>
  <c r="M1019" i="2"/>
  <c r="O1019" i="2" s="1"/>
  <c r="M1013" i="2"/>
  <c r="O1013" i="2" s="1"/>
  <c r="M1010" i="2"/>
  <c r="N1010" i="2" s="1"/>
  <c r="M981" i="2"/>
  <c r="N981" i="2" s="1"/>
  <c r="M846" i="2"/>
  <c r="O846" i="2" s="1"/>
  <c r="M805" i="2"/>
  <c r="O805" i="2" s="1"/>
  <c r="M756" i="2"/>
  <c r="M739" i="2"/>
  <c r="N739" i="2" s="1"/>
  <c r="M667" i="2"/>
  <c r="O667" i="2" s="1"/>
  <c r="M653" i="2"/>
  <c r="N653" i="2" s="1"/>
  <c r="M628" i="2"/>
  <c r="O628" i="2" s="1"/>
  <c r="M617" i="2"/>
  <c r="N617" i="2" s="1"/>
  <c r="M612" i="2"/>
  <c r="N612" i="2" s="1"/>
  <c r="M584" i="2"/>
  <c r="M533" i="2"/>
  <c r="O533" i="2" s="1"/>
  <c r="M505" i="2"/>
  <c r="O505" i="2" s="1"/>
  <c r="M502" i="2"/>
  <c r="O502" i="2" s="1"/>
  <c r="M458" i="2"/>
  <c r="N458" i="2" s="1"/>
  <c r="M429" i="2"/>
  <c r="N429" i="2" s="1"/>
  <c r="M426" i="2"/>
  <c r="N426" i="2" s="1"/>
  <c r="M385" i="2"/>
  <c r="N385" i="2" s="1"/>
  <c r="M382" i="2"/>
  <c r="O382" i="2" s="1"/>
  <c r="M370" i="2"/>
  <c r="N370" i="2" s="1"/>
  <c r="M361" i="2"/>
  <c r="O361" i="2" s="1"/>
  <c r="M29" i="2"/>
  <c r="O29" i="2" s="1"/>
  <c r="M564" i="2"/>
  <c r="O564" i="2" s="1"/>
  <c r="M247" i="2"/>
  <c r="O247" i="2" s="1"/>
  <c r="M785" i="2"/>
  <c r="O785" i="2" s="1"/>
  <c r="M1117" i="2"/>
  <c r="N1117" i="2" s="1"/>
  <c r="M957" i="2"/>
  <c r="O957" i="2" s="1"/>
  <c r="M725" i="2"/>
  <c r="N725" i="2" s="1"/>
  <c r="M597" i="2"/>
  <c r="N597" i="2" s="1"/>
  <c r="M589" i="2"/>
  <c r="O589" i="2" s="1"/>
  <c r="M496" i="2"/>
  <c r="O496" i="2" s="1"/>
  <c r="M278" i="2"/>
  <c r="O278" i="2" s="1"/>
  <c r="M1030" i="2"/>
  <c r="N1030" i="2" s="1"/>
  <c r="M1027" i="2"/>
  <c r="N1027" i="2" s="1"/>
  <c r="M989" i="2"/>
  <c r="O989" i="2" s="1"/>
  <c r="M948" i="2"/>
  <c r="O948" i="2" s="1"/>
  <c r="M939" i="2"/>
  <c r="O939" i="2" s="1"/>
  <c r="M930" i="2"/>
  <c r="N930" i="2" s="1"/>
  <c r="M927" i="2"/>
  <c r="N927" i="2" s="1"/>
  <c r="M924" i="2"/>
  <c r="N924" i="2" s="1"/>
  <c r="M880" i="2"/>
  <c r="O880" i="2" s="1"/>
  <c r="M816" i="2"/>
  <c r="N816" i="2" s="1"/>
  <c r="M704" i="2"/>
  <c r="N704" i="2" s="1"/>
  <c r="M658" i="2"/>
  <c r="O658" i="2" s="1"/>
  <c r="M611" i="2"/>
  <c r="N611" i="2" s="1"/>
  <c r="M594" i="2"/>
  <c r="N594" i="2" s="1"/>
  <c r="M469" i="2"/>
  <c r="N469" i="2" s="1"/>
  <c r="M466" i="2"/>
  <c r="O466" i="2" s="1"/>
  <c r="M393" i="2"/>
  <c r="O393" i="2" s="1"/>
  <c r="M390" i="2"/>
  <c r="N390" i="2" s="1"/>
  <c r="M387" i="2"/>
  <c r="O387" i="2" s="1"/>
  <c r="M384" i="2"/>
  <c r="O384" i="2" s="1"/>
  <c r="M381" i="2"/>
  <c r="N381" i="2" s="1"/>
  <c r="M375" i="2"/>
  <c r="N375" i="2" s="1"/>
  <c r="M366" i="2"/>
  <c r="N366" i="2" s="1"/>
  <c r="M306" i="2"/>
  <c r="O306" i="2" s="1"/>
  <c r="M303" i="2"/>
  <c r="N303" i="2" s="1"/>
  <c r="M300" i="2"/>
  <c r="N300" i="2" s="1"/>
  <c r="M297" i="2"/>
  <c r="N297" i="2" s="1"/>
  <c r="M210" i="2"/>
  <c r="O210" i="2" s="1"/>
  <c r="M202" i="2"/>
  <c r="O202" i="2" s="1"/>
  <c r="M179" i="2"/>
  <c r="O179" i="2" s="1"/>
  <c r="M150" i="2"/>
  <c r="O150" i="2" s="1"/>
  <c r="M114" i="2"/>
  <c r="N114" i="2" s="1"/>
  <c r="M111" i="2"/>
  <c r="O111" i="2" s="1"/>
  <c r="M71" i="2"/>
  <c r="N71" i="2" s="1"/>
  <c r="M214" i="2"/>
  <c r="O214" i="2" s="1"/>
  <c r="M731" i="2"/>
  <c r="N731" i="2" s="1"/>
  <c r="M1021" i="2"/>
  <c r="N1021" i="2" s="1"/>
  <c r="M1015" i="2"/>
  <c r="N1015" i="2" s="1"/>
  <c r="M986" i="2"/>
  <c r="O986" i="2" s="1"/>
  <c r="M968" i="2"/>
  <c r="O968" i="2" s="1"/>
  <c r="M959" i="2"/>
  <c r="N959" i="2" s="1"/>
  <c r="M912" i="2"/>
  <c r="N912" i="2" s="1"/>
  <c r="M891" i="2"/>
  <c r="N891" i="2" s="1"/>
  <c r="M801" i="2"/>
  <c r="N801" i="2" s="1"/>
  <c r="M792" i="2"/>
  <c r="N792" i="2" s="1"/>
  <c r="M752" i="2"/>
  <c r="N752" i="2" s="1"/>
  <c r="M718" i="2"/>
  <c r="N718" i="2" s="1"/>
  <c r="M686" i="2"/>
  <c r="N686" i="2" s="1"/>
  <c r="M599" i="2"/>
  <c r="N599" i="2" s="1"/>
  <c r="M580" i="2"/>
  <c r="N580" i="2" s="1"/>
  <c r="M574" i="2"/>
  <c r="N574" i="2" s="1"/>
  <c r="M568" i="2"/>
  <c r="O568" i="2" s="1"/>
  <c r="M549" i="2"/>
  <c r="O549" i="2" s="1"/>
  <c r="M538" i="2"/>
  <c r="O538" i="2" s="1"/>
  <c r="M515" i="2"/>
  <c r="O515" i="2" s="1"/>
  <c r="M498" i="2"/>
  <c r="N498" i="2" s="1"/>
  <c r="M492" i="2"/>
  <c r="N492" i="2" s="1"/>
  <c r="M454" i="2"/>
  <c r="N454" i="2" s="1"/>
  <c r="M422" i="2"/>
  <c r="O422" i="2" s="1"/>
  <c r="M419" i="2"/>
  <c r="O419" i="2" s="1"/>
  <c r="M266" i="2"/>
  <c r="N266" i="2" s="1"/>
  <c r="M232" i="2"/>
  <c r="O232" i="2" s="1"/>
  <c r="M218" i="2"/>
  <c r="N218" i="2" s="1"/>
  <c r="M167" i="2"/>
  <c r="N167" i="2" s="1"/>
  <c r="M164" i="2"/>
  <c r="N164" i="2" s="1"/>
  <c r="M119" i="2"/>
  <c r="N119" i="2" s="1"/>
  <c r="M65" i="2"/>
  <c r="N65" i="2" s="1"/>
  <c r="M779" i="2"/>
  <c r="O779" i="2" s="1"/>
  <c r="M1088" i="2"/>
  <c r="O1088" i="2" s="1"/>
  <c r="M561" i="2"/>
  <c r="N561" i="2" s="1"/>
  <c r="M929" i="2"/>
  <c r="O929" i="2" s="1"/>
  <c r="M926" i="2"/>
  <c r="N926" i="2" s="1"/>
  <c r="M850" i="2"/>
  <c r="O850" i="2" s="1"/>
  <c r="M786" i="2"/>
  <c r="N786" i="2" s="1"/>
  <c r="M774" i="2"/>
  <c r="N774" i="2" s="1"/>
  <c r="M763" i="2"/>
  <c r="N763" i="2" s="1"/>
  <c r="M635" i="2"/>
  <c r="N635" i="2" s="1"/>
  <c r="M607" i="2"/>
  <c r="N607" i="2" s="1"/>
  <c r="M596" i="2"/>
  <c r="N596" i="2" s="1"/>
  <c r="M593" i="2"/>
  <c r="N593" i="2" s="1"/>
  <c r="M585" i="2"/>
  <c r="N585" i="2" s="1"/>
  <c r="M480" i="2"/>
  <c r="O480" i="2" s="1"/>
  <c r="M468" i="2"/>
  <c r="N468" i="2" s="1"/>
  <c r="M465" i="2"/>
  <c r="N465" i="2" s="1"/>
  <c r="M462" i="2"/>
  <c r="N462" i="2" s="1"/>
  <c r="M436" i="2"/>
  <c r="N436" i="2" s="1"/>
  <c r="M386" i="2"/>
  <c r="N386" i="2" s="1"/>
  <c r="M365" i="2"/>
  <c r="N365" i="2" s="1"/>
  <c r="M362" i="2"/>
  <c r="O362" i="2" s="1"/>
  <c r="M333" i="2"/>
  <c r="O333" i="2" s="1"/>
  <c r="M302" i="2"/>
  <c r="N302" i="2" s="1"/>
  <c r="M240" i="2"/>
  <c r="N240" i="2" s="1"/>
  <c r="M212" i="2"/>
  <c r="O212" i="2" s="1"/>
  <c r="M201" i="2"/>
  <c r="O201" i="2" s="1"/>
  <c r="M181" i="2"/>
  <c r="N181" i="2" s="1"/>
  <c r="M155" i="2"/>
  <c r="O155" i="2" s="1"/>
  <c r="M141" i="2"/>
  <c r="N141" i="2" s="1"/>
  <c r="M113" i="2"/>
  <c r="N113" i="2" s="1"/>
  <c r="M56" i="2"/>
  <c r="O56" i="2" s="1"/>
  <c r="M39" i="2"/>
  <c r="N39" i="2" s="1"/>
  <c r="M33" i="2"/>
  <c r="N33" i="2" s="1"/>
  <c r="M27" i="2"/>
  <c r="N27" i="2" s="1"/>
  <c r="M1114" i="2"/>
  <c r="M732" i="2"/>
  <c r="O732" i="2" s="1"/>
  <c r="M988" i="2"/>
  <c r="N988" i="2" s="1"/>
  <c r="M953" i="2"/>
  <c r="O953" i="2" s="1"/>
  <c r="M873" i="2"/>
  <c r="N873" i="2" s="1"/>
  <c r="M1093" i="2"/>
  <c r="M1086" i="2"/>
  <c r="O1086" i="2" s="1"/>
  <c r="M888" i="2"/>
  <c r="O888" i="2" s="1"/>
  <c r="M721" i="2"/>
  <c r="O721" i="2" s="1"/>
  <c r="M709" i="2"/>
  <c r="O709" i="2" s="1"/>
  <c r="M1089" i="2"/>
  <c r="O1089" i="2" s="1"/>
  <c r="M1067" i="2"/>
  <c r="N1067" i="2" s="1"/>
  <c r="M964" i="2"/>
  <c r="N964" i="2" s="1"/>
  <c r="M956" i="2"/>
  <c r="O956" i="2" s="1"/>
  <c r="M724" i="2"/>
  <c r="O724" i="2" s="1"/>
  <c r="M742" i="2"/>
  <c r="N742" i="2" s="1"/>
  <c r="M971" i="2"/>
  <c r="N971" i="2" s="1"/>
  <c r="M1092" i="2"/>
  <c r="O1092" i="2" s="1"/>
  <c r="M712" i="2"/>
  <c r="O712" i="2" s="1"/>
  <c r="M906" i="2"/>
  <c r="N906" i="2" s="1"/>
  <c r="M902" i="2"/>
  <c r="N902" i="2" s="1"/>
  <c r="M879" i="2"/>
  <c r="O879" i="2" s="1"/>
  <c r="M978" i="2"/>
  <c r="O978" i="2" s="1"/>
  <c r="M974" i="2"/>
  <c r="O974" i="2" s="1"/>
  <c r="M890" i="2"/>
  <c r="N890" i="2" s="1"/>
  <c r="M886" i="2"/>
  <c r="O886" i="2" s="1"/>
  <c r="M840" i="2"/>
  <c r="O840" i="2" s="1"/>
  <c r="M966" i="2"/>
  <c r="O966" i="2" s="1"/>
  <c r="M748" i="2"/>
  <c r="N748" i="2" s="1"/>
  <c r="M1012" i="2"/>
  <c r="N1012" i="2" s="1"/>
  <c r="M1004" i="2"/>
  <c r="N1004" i="2" s="1"/>
  <c r="M847" i="2"/>
  <c r="N847" i="2" s="1"/>
  <c r="M1119" i="2"/>
  <c r="O1119" i="2" s="1"/>
  <c r="M1079" i="2"/>
  <c r="N1079" i="2" s="1"/>
  <c r="M1031" i="2"/>
  <c r="O1031" i="2" s="1"/>
  <c r="M979" i="2"/>
  <c r="O979" i="2" s="1"/>
  <c r="M921" i="2"/>
  <c r="N921" i="2" s="1"/>
  <c r="M844" i="2"/>
  <c r="N844" i="2" s="1"/>
  <c r="M796" i="2"/>
  <c r="N796" i="2" s="1"/>
  <c r="M720" i="2"/>
  <c r="N720" i="2" s="1"/>
  <c r="M707" i="2"/>
  <c r="N707" i="2" s="1"/>
  <c r="M634" i="2"/>
  <c r="O634" i="2" s="1"/>
  <c r="M608" i="2"/>
  <c r="N608" i="2" s="1"/>
  <c r="M605" i="2"/>
  <c r="O605" i="2" s="1"/>
  <c r="M557" i="2"/>
  <c r="O557" i="2" s="1"/>
  <c r="M519" i="2"/>
  <c r="N519" i="2" s="1"/>
  <c r="M495" i="2"/>
  <c r="N495" i="2" s="1"/>
  <c r="M472" i="2"/>
  <c r="N472" i="2" s="1"/>
  <c r="M363" i="2"/>
  <c r="N363" i="2" s="1"/>
  <c r="M267" i="2"/>
  <c r="O267" i="2" s="1"/>
  <c r="M261" i="2"/>
  <c r="N261" i="2" s="1"/>
  <c r="M235" i="2"/>
  <c r="N235" i="2" s="1"/>
  <c r="M207" i="2"/>
  <c r="O207" i="2" s="1"/>
  <c r="M191" i="2"/>
  <c r="N191" i="2" s="1"/>
  <c r="M188" i="2"/>
  <c r="N188" i="2" s="1"/>
  <c r="M153" i="2"/>
  <c r="O153" i="2" s="1"/>
  <c r="M131" i="2"/>
  <c r="N131" i="2" s="1"/>
  <c r="M102" i="2"/>
  <c r="N102" i="2" s="1"/>
  <c r="M83" i="2"/>
  <c r="O83" i="2" s="1"/>
  <c r="M54" i="2"/>
  <c r="N54" i="2" s="1"/>
  <c r="M35" i="2"/>
  <c r="O35" i="2" s="1"/>
  <c r="M1064" i="2"/>
  <c r="N1064" i="2" s="1"/>
  <c r="M1016" i="2"/>
  <c r="N1016" i="2" s="1"/>
  <c r="M877" i="2"/>
  <c r="N877" i="2" s="1"/>
  <c r="M829" i="2"/>
  <c r="N829" i="2" s="1"/>
  <c r="M818" i="2"/>
  <c r="N818" i="2" s="1"/>
  <c r="M781" i="2"/>
  <c r="O781" i="2" s="1"/>
  <c r="M631" i="2"/>
  <c r="O631" i="2" s="1"/>
  <c r="M598" i="2"/>
  <c r="O598" i="2" s="1"/>
  <c r="M592" i="2"/>
  <c r="N592" i="2" s="1"/>
  <c r="M586" i="2"/>
  <c r="N586" i="2" s="1"/>
  <c r="M491" i="2"/>
  <c r="N491" i="2" s="1"/>
  <c r="M457" i="2"/>
  <c r="N457" i="2" s="1"/>
  <c r="M446" i="2"/>
  <c r="N446" i="2" s="1"/>
  <c r="M409" i="2"/>
  <c r="N409" i="2" s="1"/>
  <c r="M398" i="2"/>
  <c r="N398" i="2" s="1"/>
  <c r="M380" i="2"/>
  <c r="O380" i="2" s="1"/>
  <c r="M360" i="2"/>
  <c r="O360" i="2" s="1"/>
  <c r="M314" i="2"/>
  <c r="N314" i="2" s="1"/>
  <c r="M162" i="2"/>
  <c r="O162" i="2" s="1"/>
  <c r="M134" i="2"/>
  <c r="N134" i="2" s="1"/>
  <c r="M105" i="2"/>
  <c r="O105" i="2" s="1"/>
  <c r="M86" i="2"/>
  <c r="N86" i="2" s="1"/>
  <c r="M57" i="2"/>
  <c r="N57" i="2" s="1"/>
  <c r="M38" i="2"/>
  <c r="O38" i="2" s="1"/>
  <c r="M1049" i="2"/>
  <c r="N1049" i="2" s="1"/>
  <c r="M1001" i="2"/>
  <c r="N1001" i="2" s="1"/>
  <c r="M917" i="2"/>
  <c r="O917" i="2" s="1"/>
  <c r="M899" i="2"/>
  <c r="O899" i="2" s="1"/>
  <c r="M862" i="2"/>
  <c r="O862" i="2" s="1"/>
  <c r="M814" i="2"/>
  <c r="N814" i="2" s="1"/>
  <c r="M713" i="2"/>
  <c r="N713" i="2" s="1"/>
  <c r="M614" i="2"/>
  <c r="O614" i="2" s="1"/>
  <c r="M534" i="2"/>
  <c r="O534" i="2" s="1"/>
  <c r="M512" i="2"/>
  <c r="O512" i="2" s="1"/>
  <c r="M431" i="2"/>
  <c r="N431" i="2" s="1"/>
  <c r="M171" i="2"/>
  <c r="N171" i="2" s="1"/>
  <c r="M108" i="2"/>
  <c r="N108" i="2" s="1"/>
  <c r="M60" i="2"/>
  <c r="N60" i="2" s="1"/>
  <c r="M788" i="2"/>
  <c r="O788" i="2" s="1"/>
  <c r="M770" i="2"/>
  <c r="N770" i="2" s="1"/>
  <c r="M601" i="2"/>
  <c r="O601" i="2" s="1"/>
  <c r="M577" i="2"/>
  <c r="O577" i="2" s="1"/>
  <c r="M18" i="2"/>
  <c r="N18" i="2" s="1"/>
  <c r="M865" i="2"/>
  <c r="O865" i="2" s="1"/>
  <c r="M817" i="2"/>
  <c r="N817" i="2" s="1"/>
  <c r="M530" i="2"/>
  <c r="O530" i="2" s="1"/>
  <c r="M445" i="2"/>
  <c r="N445" i="2" s="1"/>
  <c r="M434" i="2"/>
  <c r="N434" i="2" s="1"/>
  <c r="M397" i="2"/>
  <c r="N397" i="2" s="1"/>
  <c r="M338" i="2"/>
  <c r="M253" i="2"/>
  <c r="N253" i="2" s="1"/>
  <c r="M234" i="2"/>
  <c r="N234" i="2" s="1"/>
  <c r="M206" i="2"/>
  <c r="N206" i="2" s="1"/>
  <c r="M174" i="2"/>
  <c r="N174" i="2" s="1"/>
  <c r="M117" i="2"/>
  <c r="N117" i="2" s="1"/>
  <c r="M69" i="2"/>
  <c r="N69" i="2" s="1"/>
  <c r="M21" i="2"/>
  <c r="N21" i="2" s="1"/>
  <c r="M791" i="2"/>
  <c r="O791" i="2" s="1"/>
  <c r="M190" i="2"/>
  <c r="M1055" i="2"/>
  <c r="O1055" i="2" s="1"/>
  <c r="M1007" i="2"/>
  <c r="O1007" i="2" s="1"/>
  <c r="M868" i="2"/>
  <c r="N868" i="2" s="1"/>
  <c r="M820" i="2"/>
  <c r="N820" i="2" s="1"/>
  <c r="M776" i="2"/>
  <c r="O776" i="2" s="1"/>
  <c r="M734" i="2"/>
  <c r="N734" i="2" s="1"/>
  <c r="M555" i="2"/>
  <c r="N555" i="2" s="1"/>
  <c r="M548" i="2"/>
  <c r="O548" i="2" s="1"/>
  <c r="M524" i="2"/>
  <c r="O524" i="2" s="1"/>
  <c r="M504" i="2"/>
  <c r="N504" i="2" s="1"/>
  <c r="M474" i="2"/>
  <c r="M359" i="2"/>
  <c r="M291" i="2"/>
  <c r="O291" i="2" s="1"/>
  <c r="M263" i="2"/>
  <c r="O263" i="2" s="1"/>
  <c r="M126" i="2"/>
  <c r="N126" i="2" s="1"/>
  <c r="M78" i="2"/>
  <c r="N78" i="2" s="1"/>
  <c r="M30" i="2"/>
  <c r="O30" i="2" s="1"/>
  <c r="M838" i="2"/>
  <c r="N838" i="2" s="1"/>
  <c r="M794" i="2"/>
  <c r="O794" i="2" s="1"/>
  <c r="M790" i="2"/>
  <c r="N790" i="2" s="1"/>
  <c r="M702" i="2"/>
  <c r="N702" i="2" s="1"/>
  <c r="M551" i="2"/>
  <c r="N551" i="2" s="1"/>
  <c r="M542" i="2"/>
  <c r="N542" i="2" s="1"/>
  <c r="M536" i="2"/>
  <c r="N536" i="2" s="1"/>
  <c r="M507" i="2"/>
  <c r="N507" i="2" s="1"/>
  <c r="M500" i="2"/>
  <c r="N500" i="2" s="1"/>
  <c r="M489" i="2"/>
  <c r="N489" i="2" s="1"/>
  <c r="M455" i="2"/>
  <c r="O455" i="2" s="1"/>
  <c r="M407" i="2"/>
  <c r="N407" i="2" s="1"/>
  <c r="M344" i="2"/>
  <c r="M326" i="2"/>
  <c r="M305" i="2"/>
  <c r="N305" i="2" s="1"/>
  <c r="M233" i="2"/>
  <c r="M226" i="2"/>
  <c r="O226" i="2" s="1"/>
  <c r="M219" i="2"/>
  <c r="O219" i="2" s="1"/>
  <c r="M195" i="2"/>
  <c r="O195" i="2" s="1"/>
  <c r="M132" i="2"/>
  <c r="O132" i="2" s="1"/>
  <c r="M84" i="2"/>
  <c r="N84" i="2" s="1"/>
  <c r="M36" i="2"/>
  <c r="N36" i="2" s="1"/>
  <c r="M1043" i="2"/>
  <c r="O1043" i="2" s="1"/>
  <c r="M995" i="2"/>
  <c r="N995" i="2" s="1"/>
  <c r="M893" i="2"/>
  <c r="N893" i="2" s="1"/>
  <c r="M856" i="2"/>
  <c r="N856" i="2" s="1"/>
  <c r="M812" i="2"/>
  <c r="O812" i="2" s="1"/>
  <c r="M808" i="2"/>
  <c r="O808" i="2" s="1"/>
  <c r="M746" i="2"/>
  <c r="O746" i="2" s="1"/>
  <c r="M695" i="2"/>
  <c r="N695" i="2" s="1"/>
  <c r="M581" i="2"/>
  <c r="N581" i="2" s="1"/>
  <c r="M566" i="2"/>
  <c r="O566" i="2" s="1"/>
  <c r="M539" i="2"/>
  <c r="O539" i="2" s="1"/>
  <c r="M503" i="2"/>
  <c r="N503" i="2" s="1"/>
  <c r="M473" i="2"/>
  <c r="N473" i="2" s="1"/>
  <c r="M294" i="2"/>
  <c r="O294" i="2" s="1"/>
  <c r="M229" i="2"/>
  <c r="O229" i="2" s="1"/>
  <c r="M90" i="2"/>
  <c r="O90" i="2" s="1"/>
  <c r="M42" i="2"/>
  <c r="N42" i="2" s="1"/>
  <c r="M3" i="2"/>
  <c r="O3" i="2" s="1"/>
  <c r="M972" i="2"/>
  <c r="O972" i="2" s="1"/>
  <c r="M962" i="2"/>
  <c r="O962" i="2" s="1"/>
  <c r="M954" i="2"/>
  <c r="N954" i="2" s="1"/>
  <c r="M944" i="2"/>
  <c r="O944" i="2" s="1"/>
  <c r="M782" i="2"/>
  <c r="O782" i="2" s="1"/>
  <c r="M395" i="2"/>
  <c r="N395" i="2" s="1"/>
  <c r="M157" i="2"/>
  <c r="M48" i="2"/>
  <c r="N48" i="2" s="1"/>
  <c r="M1083" i="2"/>
  <c r="N1083" i="2" s="1"/>
  <c r="M983" i="2"/>
  <c r="O983" i="2" s="1"/>
  <c r="M914" i="2"/>
  <c r="N914" i="2" s="1"/>
  <c r="M815" i="2"/>
  <c r="O815" i="2" s="1"/>
  <c r="M662" i="2"/>
  <c r="N662" i="2" s="1"/>
  <c r="M602" i="2"/>
  <c r="M578" i="2"/>
  <c r="M572" i="2"/>
  <c r="M535" i="2"/>
  <c r="O535" i="2" s="1"/>
  <c r="M509" i="2"/>
  <c r="N509" i="2" s="1"/>
  <c r="M424" i="2"/>
  <c r="N424" i="2" s="1"/>
  <c r="M357" i="2"/>
  <c r="N357" i="2" s="1"/>
  <c r="M350" i="2"/>
  <c r="N350" i="2" s="1"/>
  <c r="M332" i="2"/>
  <c r="O332" i="2" s="1"/>
  <c r="M318" i="2"/>
  <c r="O318" i="2" s="1"/>
  <c r="M270" i="2"/>
  <c r="O270" i="2" s="1"/>
  <c r="M194" i="2"/>
  <c r="N194" i="2" s="1"/>
  <c r="M166" i="2"/>
  <c r="M51" i="2"/>
  <c r="N51" i="2" s="1"/>
  <c r="M1113" i="2"/>
  <c r="O1113" i="2" s="1"/>
  <c r="M1104" i="2"/>
  <c r="O1104" i="2" s="1"/>
  <c r="M1095" i="2"/>
  <c r="O1095" i="2" s="1"/>
  <c r="M1091" i="2"/>
  <c r="O1091" i="2" s="1"/>
  <c r="M1085" i="2"/>
  <c r="O1085" i="2" s="1"/>
  <c r="M932" i="2"/>
  <c r="N932" i="2" s="1"/>
  <c r="M1118" i="2"/>
  <c r="N1118" i="2" s="1"/>
  <c r="M1100" i="2"/>
  <c r="N1100" i="2" s="1"/>
  <c r="M1071" i="2"/>
  <c r="N1071" i="2" s="1"/>
  <c r="M1059" i="2"/>
  <c r="N1059" i="2" s="1"/>
  <c r="M1047" i="2"/>
  <c r="N1047" i="2" s="1"/>
  <c r="M1050" i="2"/>
  <c r="N1050" i="2" s="1"/>
  <c r="M1074" i="2"/>
  <c r="N1074" i="2" s="1"/>
  <c r="M1109" i="2"/>
  <c r="N1109" i="2" s="1"/>
  <c r="M1062" i="2"/>
  <c r="N1062" i="2" s="1"/>
  <c r="M1116" i="2"/>
  <c r="O1116" i="2" s="1"/>
  <c r="M1107" i="2"/>
  <c r="O1107" i="2" s="1"/>
  <c r="M1098" i="2"/>
  <c r="O1098" i="2" s="1"/>
  <c r="M1080" i="2"/>
  <c r="N1080" i="2" s="1"/>
  <c r="M1068" i="2"/>
  <c r="N1068" i="2" s="1"/>
  <c r="M1056" i="2"/>
  <c r="N1056" i="2" s="1"/>
  <c r="M1044" i="2"/>
  <c r="N1044" i="2" s="1"/>
  <c r="M942" i="2"/>
  <c r="O942" i="2" s="1"/>
  <c r="M1112" i="2"/>
  <c r="O1112" i="2" s="1"/>
  <c r="M1103" i="2"/>
  <c r="N1103" i="2" s="1"/>
  <c r="M1094" i="2"/>
  <c r="N1094" i="2" s="1"/>
  <c r="M984" i="2"/>
  <c r="N984" i="2" s="1"/>
  <c r="M947" i="2"/>
  <c r="N947" i="2" s="1"/>
  <c r="M1077" i="2"/>
  <c r="N1077" i="2" s="1"/>
  <c r="M1065" i="2"/>
  <c r="N1065" i="2" s="1"/>
  <c r="M1053" i="2"/>
  <c r="N1053" i="2" s="1"/>
  <c r="M960" i="2"/>
  <c r="O960" i="2" s="1"/>
  <c r="M920" i="2"/>
  <c r="N920" i="2" s="1"/>
  <c r="M1115" i="2"/>
  <c r="N1115" i="2" s="1"/>
  <c r="M1106" i="2"/>
  <c r="N1106" i="2" s="1"/>
  <c r="M1097" i="2"/>
  <c r="N1097" i="2" s="1"/>
  <c r="M965" i="2"/>
  <c r="O965" i="2" s="1"/>
  <c r="M1041" i="2"/>
  <c r="N1041" i="2" s="1"/>
  <c r="M1038" i="2"/>
  <c r="N1038" i="2" s="1"/>
  <c r="M1035" i="2"/>
  <c r="N1035" i="2" s="1"/>
  <c r="M1032" i="2"/>
  <c r="N1032" i="2" s="1"/>
  <c r="M1029" i="2"/>
  <c r="N1029" i="2" s="1"/>
  <c r="M1026" i="2"/>
  <c r="N1026" i="2" s="1"/>
  <c r="M1023" i="2"/>
  <c r="N1023" i="2" s="1"/>
  <c r="M1020" i="2"/>
  <c r="N1020" i="2" s="1"/>
  <c r="M1017" i="2"/>
  <c r="N1017" i="2" s="1"/>
  <c r="M1014" i="2"/>
  <c r="N1014" i="2" s="1"/>
  <c r="M1011" i="2"/>
  <c r="N1011" i="2" s="1"/>
  <c r="M1008" i="2"/>
  <c r="N1008" i="2" s="1"/>
  <c r="M1005" i="2"/>
  <c r="N1005" i="2" s="1"/>
  <c r="M1002" i="2"/>
  <c r="N1002" i="2" s="1"/>
  <c r="M999" i="2"/>
  <c r="N999" i="2" s="1"/>
  <c r="M996" i="2"/>
  <c r="N996" i="2" s="1"/>
  <c r="M993" i="2"/>
  <c r="N993" i="2" s="1"/>
  <c r="M990" i="2"/>
  <c r="N990" i="2" s="1"/>
  <c r="M976" i="2"/>
  <c r="M958" i="2"/>
  <c r="M940" i="2"/>
  <c r="M935" i="2"/>
  <c r="N935" i="2" s="1"/>
  <c r="M928" i="2"/>
  <c r="N928" i="2" s="1"/>
  <c r="M923" i="2"/>
  <c r="N923" i="2" s="1"/>
  <c r="M916" i="2"/>
  <c r="N916" i="2" s="1"/>
  <c r="M911" i="2"/>
  <c r="M881" i="2"/>
  <c r="O881" i="2" s="1"/>
  <c r="M863" i="2"/>
  <c r="O863" i="2" s="1"/>
  <c r="M845" i="2"/>
  <c r="N845" i="2" s="1"/>
  <c r="M827" i="2"/>
  <c r="O827" i="2" s="1"/>
  <c r="M684" i="2"/>
  <c r="N684" i="2" s="1"/>
  <c r="M904" i="2"/>
  <c r="O904" i="2" s="1"/>
  <c r="M895" i="2"/>
  <c r="O895" i="2" s="1"/>
  <c r="M982" i="2"/>
  <c r="N982" i="2" s="1"/>
  <c r="M961" i="2"/>
  <c r="N961" i="2" s="1"/>
  <c r="M943" i="2"/>
  <c r="N943" i="2" s="1"/>
  <c r="M878" i="2"/>
  <c r="O878" i="2" s="1"/>
  <c r="M860" i="2"/>
  <c r="O860" i="2" s="1"/>
  <c r="M842" i="2"/>
  <c r="O842" i="2" s="1"/>
  <c r="M824" i="2"/>
  <c r="N824" i="2" s="1"/>
  <c r="M985" i="2"/>
  <c r="O985" i="2" s="1"/>
  <c r="M931" i="2"/>
  <c r="O931" i="2" s="1"/>
  <c r="M919" i="2"/>
  <c r="N919" i="2" s="1"/>
  <c r="M690" i="2"/>
  <c r="O690" i="2" s="1"/>
  <c r="M910" i="2"/>
  <c r="N910" i="2" s="1"/>
  <c r="M875" i="2"/>
  <c r="O875" i="2" s="1"/>
  <c r="M857" i="2"/>
  <c r="N857" i="2" s="1"/>
  <c r="M839" i="2"/>
  <c r="O839" i="2" s="1"/>
  <c r="M821" i="2"/>
  <c r="N821" i="2" s="1"/>
  <c r="M901" i="2"/>
  <c r="N901" i="2" s="1"/>
  <c r="M892" i="2"/>
  <c r="N892" i="2" s="1"/>
  <c r="M537" i="2"/>
  <c r="O537" i="2" s="1"/>
  <c r="M967" i="2"/>
  <c r="O967" i="2" s="1"/>
  <c r="M949" i="2"/>
  <c r="O949" i="2" s="1"/>
  <c r="M934" i="2"/>
  <c r="N934" i="2" s="1"/>
  <c r="M922" i="2"/>
  <c r="N922" i="2" s="1"/>
  <c r="M872" i="2"/>
  <c r="O872" i="2" s="1"/>
  <c r="M854" i="2"/>
  <c r="O854" i="2" s="1"/>
  <c r="M836" i="2"/>
  <c r="O836" i="2" s="1"/>
  <c r="M701" i="2"/>
  <c r="N701" i="2" s="1"/>
  <c r="M642" i="2"/>
  <c r="N642" i="2" s="1"/>
  <c r="M970" i="2"/>
  <c r="O970" i="2" s="1"/>
  <c r="M952" i="2"/>
  <c r="O952" i="2" s="1"/>
  <c r="M889" i="2"/>
  <c r="N889" i="2" s="1"/>
  <c r="M869" i="2"/>
  <c r="O869" i="2" s="1"/>
  <c r="M851" i="2"/>
  <c r="N851" i="2" s="1"/>
  <c r="M833" i="2"/>
  <c r="O833" i="2" s="1"/>
  <c r="M710" i="2"/>
  <c r="O710" i="2" s="1"/>
  <c r="M937" i="2"/>
  <c r="N937" i="2" s="1"/>
  <c r="M925" i="2"/>
  <c r="N925" i="2" s="1"/>
  <c r="M913" i="2"/>
  <c r="O913" i="2" s="1"/>
  <c r="M907" i="2"/>
  <c r="O907" i="2" s="1"/>
  <c r="M898" i="2"/>
  <c r="O898" i="2" s="1"/>
  <c r="M678" i="2"/>
  <c r="O678" i="2" s="1"/>
  <c r="M973" i="2"/>
  <c r="O973" i="2" s="1"/>
  <c r="M955" i="2"/>
  <c r="N955" i="2" s="1"/>
  <c r="M866" i="2"/>
  <c r="N866" i="2" s="1"/>
  <c r="M848" i="2"/>
  <c r="N848" i="2" s="1"/>
  <c r="M830" i="2"/>
  <c r="N830" i="2" s="1"/>
  <c r="M719" i="2"/>
  <c r="N719" i="2" s="1"/>
  <c r="M762" i="2"/>
  <c r="M750" i="2"/>
  <c r="M738" i="2"/>
  <c r="M726" i="2"/>
  <c r="M717" i="2"/>
  <c r="O717" i="2" s="1"/>
  <c r="M708" i="2"/>
  <c r="O708" i="2" s="1"/>
  <c r="M699" i="2"/>
  <c r="O699" i="2" s="1"/>
  <c r="M663" i="2"/>
  <c r="O663" i="2" s="1"/>
  <c r="M627" i="2"/>
  <c r="N627" i="2" s="1"/>
  <c r="M600" i="2"/>
  <c r="O600" i="2" s="1"/>
  <c r="M648" i="2"/>
  <c r="N648" i="2" s="1"/>
  <c r="M610" i="2"/>
  <c r="O610" i="2" s="1"/>
  <c r="M571" i="2"/>
  <c r="O571" i="2" s="1"/>
  <c r="M669" i="2"/>
  <c r="N669" i="2" s="1"/>
  <c r="M633" i="2"/>
  <c r="N633" i="2" s="1"/>
  <c r="M765" i="2"/>
  <c r="O765" i="2" s="1"/>
  <c r="M753" i="2"/>
  <c r="O753" i="2" s="1"/>
  <c r="M741" i="2"/>
  <c r="O741" i="2" s="1"/>
  <c r="M729" i="2"/>
  <c r="O729" i="2" s="1"/>
  <c r="M654" i="2"/>
  <c r="O654" i="2" s="1"/>
  <c r="M552" i="2"/>
  <c r="N552" i="2" s="1"/>
  <c r="M675" i="2"/>
  <c r="O675" i="2" s="1"/>
  <c r="M639" i="2"/>
  <c r="O639" i="2" s="1"/>
  <c r="M618" i="2"/>
  <c r="O618" i="2" s="1"/>
  <c r="M687" i="2"/>
  <c r="O687" i="2" s="1"/>
  <c r="M681" i="2"/>
  <c r="O681" i="2" s="1"/>
  <c r="M660" i="2"/>
  <c r="N660" i="2" s="1"/>
  <c r="M624" i="2"/>
  <c r="N624" i="2" s="1"/>
  <c r="M645" i="2"/>
  <c r="O645" i="2" s="1"/>
  <c r="M666" i="2"/>
  <c r="O666" i="2" s="1"/>
  <c r="M630" i="2"/>
  <c r="N630" i="2" s="1"/>
  <c r="M723" i="2"/>
  <c r="O723" i="2" s="1"/>
  <c r="M714" i="2"/>
  <c r="O714" i="2" s="1"/>
  <c r="M705" i="2"/>
  <c r="O705" i="2" s="1"/>
  <c r="M696" i="2"/>
  <c r="O696" i="2" s="1"/>
  <c r="M651" i="2"/>
  <c r="O651" i="2" s="1"/>
  <c r="M672" i="2"/>
  <c r="O672" i="2" s="1"/>
  <c r="M636" i="2"/>
  <c r="N636" i="2" s="1"/>
  <c r="M657" i="2"/>
  <c r="O657" i="2" s="1"/>
  <c r="M621" i="2"/>
  <c r="N621" i="2" s="1"/>
  <c r="M556" i="2"/>
  <c r="O556" i="2" s="1"/>
  <c r="M595" i="2"/>
  <c r="O595" i="2" s="1"/>
  <c r="M583" i="2"/>
  <c r="O583" i="2" s="1"/>
  <c r="M451" i="2"/>
  <c r="N451" i="2" s="1"/>
  <c r="M427" i="2"/>
  <c r="N427" i="2" s="1"/>
  <c r="M403" i="2"/>
  <c r="N403" i="2" s="1"/>
  <c r="M316" i="2"/>
  <c r="O316" i="2" s="1"/>
  <c r="M516" i="2"/>
  <c r="N516" i="2" s="1"/>
  <c r="M463" i="2"/>
  <c r="N463" i="2" s="1"/>
  <c r="M439" i="2"/>
  <c r="O439" i="2" s="1"/>
  <c r="M415" i="2"/>
  <c r="N415" i="2" s="1"/>
  <c r="M391" i="2"/>
  <c r="N391" i="2" s="1"/>
  <c r="M373" i="2"/>
  <c r="N373" i="2" s="1"/>
  <c r="M347" i="2"/>
  <c r="N347" i="2" s="1"/>
  <c r="M487" i="2"/>
  <c r="N487" i="2" s="1"/>
  <c r="M476" i="2"/>
  <c r="N476" i="2" s="1"/>
  <c r="M522" i="2"/>
  <c r="N522" i="2" s="1"/>
  <c r="M484" i="2"/>
  <c r="O484" i="2" s="1"/>
  <c r="M369" i="2"/>
  <c r="N369" i="2" s="1"/>
  <c r="M479" i="2"/>
  <c r="M461" i="2"/>
  <c r="O461" i="2" s="1"/>
  <c r="M449" i="2"/>
  <c r="O449" i="2" s="1"/>
  <c r="M437" i="2"/>
  <c r="O437" i="2" s="1"/>
  <c r="M425" i="2"/>
  <c r="O425" i="2" s="1"/>
  <c r="M413" i="2"/>
  <c r="O413" i="2" s="1"/>
  <c r="M401" i="2"/>
  <c r="O401" i="2" s="1"/>
  <c r="M389" i="2"/>
  <c r="O389" i="2" s="1"/>
  <c r="M329" i="2"/>
  <c r="O329" i="2" s="1"/>
  <c r="M281" i="2"/>
  <c r="O281" i="2" s="1"/>
  <c r="M482" i="2"/>
  <c r="O482" i="2" s="1"/>
  <c r="M334" i="2"/>
  <c r="O334" i="2" s="1"/>
  <c r="M292" i="2"/>
  <c r="O292" i="2" s="1"/>
  <c r="M256" i="2"/>
  <c r="O256" i="2" s="1"/>
  <c r="M175" i="2"/>
  <c r="O175" i="2" s="1"/>
  <c r="M358" i="2"/>
  <c r="N358" i="2" s="1"/>
  <c r="M488" i="2"/>
  <c r="M464" i="2"/>
  <c r="M452" i="2"/>
  <c r="O452" i="2" s="1"/>
  <c r="M440" i="2"/>
  <c r="O440" i="2" s="1"/>
  <c r="M428" i="2"/>
  <c r="O428" i="2" s="1"/>
  <c r="M416" i="2"/>
  <c r="O416" i="2" s="1"/>
  <c r="M404" i="2"/>
  <c r="O404" i="2" s="1"/>
  <c r="M392" i="2"/>
  <c r="O392" i="2" s="1"/>
  <c r="M374" i="2"/>
  <c r="O374" i="2" s="1"/>
  <c r="M346" i="2"/>
  <c r="O346" i="2" s="1"/>
  <c r="M323" i="2"/>
  <c r="O323" i="2" s="1"/>
  <c r="M328" i="2"/>
  <c r="N328" i="2" s="1"/>
  <c r="M467" i="2"/>
  <c r="N467" i="2" s="1"/>
  <c r="M383" i="2"/>
  <c r="O383" i="2" s="1"/>
  <c r="M353" i="2"/>
  <c r="O353" i="2" s="1"/>
  <c r="M341" i="2"/>
  <c r="O341" i="2" s="1"/>
  <c r="M299" i="2"/>
  <c r="N299" i="2" s="1"/>
  <c r="M250" i="2"/>
  <c r="O250" i="2" s="1"/>
  <c r="M355" i="2"/>
  <c r="N355" i="2" s="1"/>
  <c r="M304" i="2"/>
  <c r="N304" i="2" s="1"/>
  <c r="M470" i="2"/>
  <c r="N470" i="2" s="1"/>
  <c r="M252" i="2"/>
  <c r="N252" i="2" s="1"/>
  <c r="M377" i="2"/>
  <c r="O377" i="2" s="1"/>
  <c r="M352" i="2"/>
  <c r="O352" i="2" s="1"/>
  <c r="M340" i="2"/>
  <c r="N340" i="2" s="1"/>
  <c r="M335" i="2"/>
  <c r="O335" i="2" s="1"/>
  <c r="M371" i="2"/>
  <c r="O371" i="2" s="1"/>
  <c r="M367" i="2"/>
  <c r="N367" i="2" s="1"/>
  <c r="M311" i="2"/>
  <c r="N311" i="2" s="1"/>
  <c r="M273" i="2"/>
  <c r="O273" i="2" s="1"/>
  <c r="M277" i="2"/>
  <c r="N277" i="2" s="1"/>
  <c r="M260" i="2"/>
  <c r="O260" i="2" s="1"/>
  <c r="M187" i="2"/>
  <c r="O187" i="2" s="1"/>
  <c r="M168" i="2"/>
  <c r="N168" i="2" s="1"/>
  <c r="M271" i="2"/>
  <c r="N271" i="2" s="1"/>
  <c r="M231" i="2"/>
  <c r="O231" i="2" s="1"/>
  <c r="M163" i="2"/>
  <c r="O163" i="2" s="1"/>
  <c r="M286" i="2"/>
  <c r="O286" i="2" s="1"/>
  <c r="M343" i="2"/>
  <c r="N343" i="2" s="1"/>
  <c r="M331" i="2"/>
  <c r="N331" i="2" s="1"/>
  <c r="M319" i="2"/>
  <c r="N319" i="2" s="1"/>
  <c r="M307" i="2"/>
  <c r="N307" i="2" s="1"/>
  <c r="M295" i="2"/>
  <c r="N295" i="2" s="1"/>
  <c r="M265" i="2"/>
  <c r="O265" i="2" s="1"/>
  <c r="M243" i="2"/>
  <c r="O243" i="2" s="1"/>
  <c r="M280" i="2"/>
  <c r="O280" i="2" s="1"/>
  <c r="M259" i="2"/>
  <c r="N259" i="2" s="1"/>
  <c r="M255" i="2"/>
  <c r="O255" i="2" s="1"/>
  <c r="M209" i="2"/>
  <c r="N209" i="2" s="1"/>
  <c r="M197" i="2"/>
  <c r="N197" i="2" s="1"/>
  <c r="M322" i="2"/>
  <c r="N322" i="2" s="1"/>
  <c r="M310" i="2"/>
  <c r="O310" i="2" s="1"/>
  <c r="M298" i="2"/>
  <c r="O298" i="2" s="1"/>
  <c r="M274" i="2"/>
  <c r="N274" i="2" s="1"/>
  <c r="M230" i="2"/>
  <c r="N230" i="2" s="1"/>
  <c r="M185" i="2"/>
  <c r="N185" i="2" s="1"/>
  <c r="M289" i="2"/>
  <c r="N289" i="2" s="1"/>
  <c r="M221" i="2"/>
  <c r="N221" i="2" s="1"/>
  <c r="M216" i="2"/>
  <c r="N216" i="2" s="1"/>
  <c r="M173" i="2"/>
  <c r="N173" i="2" s="1"/>
  <c r="M268" i="2"/>
  <c r="N268" i="2" s="1"/>
  <c r="M204" i="2"/>
  <c r="O204" i="2" s="1"/>
  <c r="M349" i="2"/>
  <c r="O349" i="2" s="1"/>
  <c r="M337" i="2"/>
  <c r="N337" i="2" s="1"/>
  <c r="M325" i="2"/>
  <c r="N325" i="2" s="1"/>
  <c r="M313" i="2"/>
  <c r="N313" i="2" s="1"/>
  <c r="M301" i="2"/>
  <c r="N301" i="2" s="1"/>
  <c r="M283" i="2"/>
  <c r="O283" i="2" s="1"/>
  <c r="M192" i="2"/>
  <c r="N192" i="2" s="1"/>
  <c r="M262" i="2"/>
  <c r="O262" i="2" s="1"/>
  <c r="M211" i="2"/>
  <c r="O211" i="2" s="1"/>
  <c r="M199" i="2"/>
  <c r="O199" i="2" s="1"/>
  <c r="M180" i="2"/>
  <c r="N180" i="2" s="1"/>
  <c r="M130" i="2"/>
  <c r="O130" i="2" s="1"/>
  <c r="M118" i="2"/>
  <c r="O118" i="2" s="1"/>
  <c r="M106" i="2"/>
  <c r="O106" i="2" s="1"/>
  <c r="M94" i="2"/>
  <c r="O94" i="2" s="1"/>
  <c r="M82" i="2"/>
  <c r="O82" i="2" s="1"/>
  <c r="M70" i="2"/>
  <c r="O70" i="2" s="1"/>
  <c r="M58" i="2"/>
  <c r="O58" i="2" s="1"/>
  <c r="M46" i="2"/>
  <c r="O46" i="2" s="1"/>
  <c r="M34" i="2"/>
  <c r="O34" i="2" s="1"/>
  <c r="M22" i="2"/>
  <c r="O22" i="2" s="1"/>
  <c r="M10" i="2"/>
  <c r="O10" i="2" s="1"/>
  <c r="M139" i="2"/>
  <c r="O139" i="2" s="1"/>
  <c r="M151" i="2"/>
  <c r="O151" i="2" s="1"/>
  <c r="M145" i="2"/>
  <c r="O145" i="2" s="1"/>
  <c r="M127" i="2"/>
  <c r="O127" i="2" s="1"/>
  <c r="M115" i="2"/>
  <c r="O115" i="2" s="1"/>
  <c r="M103" i="2"/>
  <c r="O103" i="2" s="1"/>
  <c r="M91" i="2"/>
  <c r="O91" i="2" s="1"/>
  <c r="M79" i="2"/>
  <c r="O79" i="2" s="1"/>
  <c r="M67" i="2"/>
  <c r="O67" i="2" s="1"/>
  <c r="M55" i="2"/>
  <c r="O55" i="2" s="1"/>
  <c r="M43" i="2"/>
  <c r="O43" i="2" s="1"/>
  <c r="M31" i="2"/>
  <c r="O31" i="2" s="1"/>
  <c r="M19" i="2"/>
  <c r="O19" i="2" s="1"/>
  <c r="M7" i="2"/>
  <c r="O7" i="2" s="1"/>
  <c r="O246" i="2"/>
  <c r="M4" i="2"/>
  <c r="O4" i="2" s="1"/>
  <c r="M138" i="2"/>
  <c r="N138" i="2" s="1"/>
  <c r="M136" i="2"/>
  <c r="O136" i="2" s="1"/>
  <c r="M124" i="2"/>
  <c r="O124" i="2" s="1"/>
  <c r="M112" i="2"/>
  <c r="O112" i="2" s="1"/>
  <c r="M100" i="2"/>
  <c r="O100" i="2" s="1"/>
  <c r="M88" i="2"/>
  <c r="O88" i="2" s="1"/>
  <c r="M76" i="2"/>
  <c r="O76" i="2" s="1"/>
  <c r="M64" i="2"/>
  <c r="O64" i="2" s="1"/>
  <c r="M52" i="2"/>
  <c r="O52" i="2" s="1"/>
  <c r="M40" i="2"/>
  <c r="O40" i="2" s="1"/>
  <c r="M28" i="2"/>
  <c r="O28" i="2" s="1"/>
  <c r="M16" i="2"/>
  <c r="O16" i="2" s="1"/>
  <c r="M154" i="2"/>
  <c r="O154" i="2" s="1"/>
  <c r="M148" i="2"/>
  <c r="O148" i="2" s="1"/>
  <c r="M142" i="2"/>
  <c r="O142" i="2" s="1"/>
  <c r="M133" i="2"/>
  <c r="O133" i="2" s="1"/>
  <c r="M121" i="2"/>
  <c r="O121" i="2" s="1"/>
  <c r="M109" i="2"/>
  <c r="O109" i="2" s="1"/>
  <c r="M97" i="2"/>
  <c r="O97" i="2" s="1"/>
  <c r="M85" i="2"/>
  <c r="O85" i="2" s="1"/>
  <c r="M73" i="2"/>
  <c r="O73" i="2" s="1"/>
  <c r="M61" i="2"/>
  <c r="O61" i="2" s="1"/>
  <c r="M49" i="2"/>
  <c r="O49" i="2" s="1"/>
  <c r="M37" i="2"/>
  <c r="O37" i="2" s="1"/>
  <c r="M25" i="2"/>
  <c r="O25" i="2" s="1"/>
  <c r="M13" i="2"/>
  <c r="O13" i="2" s="1"/>
  <c r="N711" i="2" l="1"/>
  <c r="O8" i="2"/>
  <c r="P8" i="2" s="1"/>
  <c r="O764" i="2"/>
  <c r="P764" i="2" s="1"/>
  <c r="O1070" i="2"/>
  <c r="N546" i="2"/>
  <c r="O1082" i="2"/>
  <c r="O423" i="2"/>
  <c r="P423" i="2" s="1"/>
  <c r="O5" i="2"/>
  <c r="P5" i="2" s="1"/>
  <c r="O1048" i="2"/>
  <c r="P1048" i="2" s="1"/>
  <c r="N315" i="2"/>
  <c r="N248" i="2"/>
  <c r="P248" i="2" s="1"/>
  <c r="O129" i="2"/>
  <c r="P129" i="2" s="1"/>
  <c r="O795" i="2"/>
  <c r="P795" i="2" s="1"/>
  <c r="O225" i="2"/>
  <c r="P225" i="2" s="1"/>
  <c r="O459" i="2"/>
  <c r="P459" i="2" s="1"/>
  <c r="O485" i="2"/>
  <c r="P485" i="2" s="1"/>
  <c r="N793" i="2"/>
  <c r="P793" i="2" s="1"/>
  <c r="O438" i="2"/>
  <c r="P438" i="2" s="1"/>
  <c r="N177" i="2"/>
  <c r="P177" i="2" s="1"/>
  <c r="N275" i="2"/>
  <c r="P275" i="2" s="1"/>
  <c r="O613" i="2"/>
  <c r="N882" i="2"/>
  <c r="P882" i="2" s="1"/>
  <c r="N186" i="2"/>
  <c r="P186" i="2" s="1"/>
  <c r="N1072" i="2"/>
  <c r="P1072" i="2" s="1"/>
  <c r="N506" i="2"/>
  <c r="P506" i="2" s="1"/>
  <c r="O751" i="2"/>
  <c r="P751" i="2" s="1"/>
  <c r="N553" i="2"/>
  <c r="P553" i="2" s="1"/>
  <c r="N1101" i="2"/>
  <c r="P1101" i="2" s="1"/>
  <c r="O249" i="2"/>
  <c r="P249" i="2" s="1"/>
  <c r="N802" i="2"/>
  <c r="P802" i="2" s="1"/>
  <c r="O543" i="2"/>
  <c r="P543" i="2" s="1"/>
  <c r="O388" i="2"/>
  <c r="P388" i="2" s="1"/>
  <c r="O441" i="2"/>
  <c r="P441" i="2" s="1"/>
  <c r="N93" i="2"/>
  <c r="P93" i="2" s="1"/>
  <c r="N183" i="2"/>
  <c r="P183" i="2" s="1"/>
  <c r="O251" i="2"/>
  <c r="P251" i="2" s="1"/>
  <c r="O182" i="2"/>
  <c r="P182" i="2" s="1"/>
  <c r="O114" i="2"/>
  <c r="P114" i="2" s="1"/>
  <c r="N159" i="2"/>
  <c r="P159" i="2" s="1"/>
  <c r="N354" i="2"/>
  <c r="P354" i="2" s="1"/>
  <c r="N523" i="2"/>
  <c r="P523" i="2" s="1"/>
  <c r="O1033" i="2"/>
  <c r="P1033" i="2" s="1"/>
  <c r="O1046" i="2"/>
  <c r="N351" i="2"/>
  <c r="N405" i="2"/>
  <c r="P405" i="2" s="1"/>
  <c r="O884" i="2"/>
  <c r="P884" i="2" s="1"/>
  <c r="O915" i="2"/>
  <c r="P915" i="2" s="1"/>
  <c r="N201" i="2"/>
  <c r="P201" i="2" s="1"/>
  <c r="O379" i="2"/>
  <c r="P379" i="2" s="1"/>
  <c r="O421" i="2"/>
  <c r="P421" i="2" s="1"/>
  <c r="N384" i="2"/>
  <c r="P384" i="2" s="1"/>
  <c r="O656" i="2"/>
  <c r="P656" i="2" s="1"/>
  <c r="N284" i="2"/>
  <c r="P284" i="2" s="1"/>
  <c r="N499" i="2"/>
  <c r="P499" i="2" s="1"/>
  <c r="N511" i="2"/>
  <c r="P511" i="2" s="1"/>
  <c r="O96" i="2"/>
  <c r="P96" i="2" s="1"/>
  <c r="O222" i="2"/>
  <c r="P222" i="2" s="1"/>
  <c r="N312" i="2"/>
  <c r="P312" i="2" s="1"/>
  <c r="N559" i="2"/>
  <c r="P559" i="2" s="1"/>
  <c r="O811" i="2"/>
  <c r="P811" i="2" s="1"/>
  <c r="O767" i="2"/>
  <c r="P767" i="2" s="1"/>
  <c r="N348" i="2"/>
  <c r="P348" i="2" s="1"/>
  <c r="O456" i="2"/>
  <c r="P456" i="2" s="1"/>
  <c r="O823" i="2"/>
  <c r="P823" i="2" s="1"/>
  <c r="N745" i="2"/>
  <c r="P745" i="2" s="1"/>
  <c r="N184" i="2"/>
  <c r="P184" i="2" s="1"/>
  <c r="O287" i="2"/>
  <c r="P287" i="2" s="1"/>
  <c r="N156" i="2"/>
  <c r="P156" i="2" s="1"/>
  <c r="O924" i="2"/>
  <c r="P924" i="2" s="1"/>
  <c r="N14" i="2"/>
  <c r="P14" i="2" s="1"/>
  <c r="O771" i="2"/>
  <c r="P771" i="2" s="1"/>
  <c r="O689" i="2"/>
  <c r="P689" i="2" s="1"/>
  <c r="N150" i="2"/>
  <c r="N242" i="2"/>
  <c r="P242" i="2" s="1"/>
  <c r="N529" i="2"/>
  <c r="P529" i="2" s="1"/>
  <c r="O735" i="2"/>
  <c r="P735" i="2" s="1"/>
  <c r="O780" i="2"/>
  <c r="P780" i="2" s="1"/>
  <c r="O317" i="2"/>
  <c r="P317" i="2" s="1"/>
  <c r="N244" i="2"/>
  <c r="P244" i="2" s="1"/>
  <c r="N905" i="2"/>
  <c r="P905" i="2" s="1"/>
  <c r="O288" i="2"/>
  <c r="P288" i="2" s="1"/>
  <c r="O406" i="2"/>
  <c r="P406" i="2" s="1"/>
  <c r="O775" i="2"/>
  <c r="P775" i="2" s="1"/>
  <c r="N825" i="2"/>
  <c r="P825" i="2" s="1"/>
  <c r="O682" i="2"/>
  <c r="O677" i="2"/>
  <c r="P677" i="2" s="1"/>
  <c r="O853" i="2"/>
  <c r="P853" i="2" s="1"/>
  <c r="O471" i="2"/>
  <c r="P471" i="2" s="1"/>
  <c r="O11" i="2"/>
  <c r="P11" i="2" s="1"/>
  <c r="N443" i="2"/>
  <c r="P443" i="2" s="1"/>
  <c r="O462" i="2"/>
  <c r="P462" i="2" s="1"/>
  <c r="O378" i="2"/>
  <c r="P378" i="2" s="1"/>
  <c r="N245" i="2"/>
  <c r="P245" i="2" s="1"/>
  <c r="N296" i="2"/>
  <c r="P296" i="2" s="1"/>
  <c r="N20" i="2"/>
  <c r="P20" i="2" s="1"/>
  <c r="O758" i="2"/>
  <c r="P758" i="2" s="1"/>
  <c r="N1019" i="2"/>
  <c r="P1019" i="2" s="1"/>
  <c r="O874" i="2"/>
  <c r="P874" i="2" s="1"/>
  <c r="O458" i="2"/>
  <c r="P458" i="2" s="1"/>
  <c r="O465" i="2"/>
  <c r="P465" i="2" s="1"/>
  <c r="O612" i="2"/>
  <c r="P612" i="2" s="1"/>
  <c r="N321" i="2"/>
  <c r="P321" i="2" s="1"/>
  <c r="O478" i="2"/>
  <c r="P478" i="2" s="1"/>
  <c r="O26" i="2"/>
  <c r="P26" i="2" s="1"/>
  <c r="O304" i="2"/>
  <c r="P304" i="2" s="1"/>
  <c r="O525" i="2"/>
  <c r="P525" i="2" s="1"/>
  <c r="O727" i="2"/>
  <c r="P727" i="2" s="1"/>
  <c r="N567" i="2"/>
  <c r="P567" i="2" s="1"/>
  <c r="O12" i="2"/>
  <c r="P12" i="2" s="1"/>
  <c r="O240" i="2"/>
  <c r="P240" i="2" s="1"/>
  <c r="N809" i="2"/>
  <c r="P809" i="2" s="1"/>
  <c r="N1022" i="2"/>
  <c r="P1022" i="2" s="1"/>
  <c r="O44" i="2"/>
  <c r="P44" i="2" s="1"/>
  <c r="O861" i="2"/>
  <c r="P861" i="2" s="1"/>
  <c r="N332" i="2"/>
  <c r="P332" i="2" s="1"/>
  <c r="O841" i="2"/>
  <c r="P841" i="2" s="1"/>
  <c r="O680" i="2"/>
  <c r="P680" i="2" s="1"/>
  <c r="N179" i="2"/>
  <c r="P179" i="2" s="1"/>
  <c r="N787" i="2"/>
  <c r="P787" i="2" s="1"/>
  <c r="O698" i="2"/>
  <c r="P698" i="2" s="1"/>
  <c r="O834" i="2"/>
  <c r="P834" i="2" s="1"/>
  <c r="O720" i="2"/>
  <c r="P720" i="2" s="1"/>
  <c r="O760" i="2"/>
  <c r="P760" i="2" s="1"/>
  <c r="O23" i="2"/>
  <c r="P23" i="2" s="1"/>
  <c r="O17" i="2"/>
  <c r="P17" i="2" s="1"/>
  <c r="N558" i="2"/>
  <c r="P558" i="2" s="1"/>
  <c r="O236" i="2"/>
  <c r="P236" i="2" s="1"/>
  <c r="N144" i="2"/>
  <c r="P144" i="2" s="1"/>
  <c r="O604" i="2"/>
  <c r="P604" i="2" s="1"/>
  <c r="O1036" i="2"/>
  <c r="P1036" i="2" s="1"/>
  <c r="N822" i="2"/>
  <c r="P822" i="2" s="1"/>
  <c r="O887" i="2"/>
  <c r="P887" i="2" s="1"/>
  <c r="N324" i="2"/>
  <c r="P324" i="2" s="1"/>
  <c r="O606" i="2"/>
  <c r="P606" i="2" s="1"/>
  <c r="O927" i="2"/>
  <c r="P927" i="2" s="1"/>
  <c r="O239" i="2"/>
  <c r="P239" i="2" s="1"/>
  <c r="O308" i="2"/>
  <c r="P308" i="2" s="1"/>
  <c r="N162" i="2"/>
  <c r="P162" i="2" s="1"/>
  <c r="N207" i="2"/>
  <c r="P207" i="2" s="1"/>
  <c r="O446" i="2"/>
  <c r="P446" i="2" s="1"/>
  <c r="N526" i="2"/>
  <c r="P526" i="2" s="1"/>
  <c r="N577" i="2"/>
  <c r="P577" i="2" s="1"/>
  <c r="O909" i="2"/>
  <c r="P909" i="2" s="1"/>
  <c r="N864" i="2"/>
  <c r="P864" i="2" s="1"/>
  <c r="O1037" i="2"/>
  <c r="P1037" i="2" s="1"/>
  <c r="O754" i="2"/>
  <c r="P754" i="2" s="1"/>
  <c r="O206" i="2"/>
  <c r="P206" i="2" s="1"/>
  <c r="O395" i="2"/>
  <c r="P395" i="2" s="1"/>
  <c r="O615" i="2"/>
  <c r="P615" i="2" s="1"/>
  <c r="O936" i="2"/>
  <c r="P936" i="2" s="1"/>
  <c r="O1087" i="2"/>
  <c r="P1087" i="2" s="1"/>
  <c r="N1061" i="2"/>
  <c r="P1061" i="2" s="1"/>
  <c r="N850" i="2"/>
  <c r="P850" i="2" s="1"/>
  <c r="N412" i="2"/>
  <c r="P412" i="2" s="1"/>
  <c r="N667" i="2"/>
  <c r="P667" i="2" s="1"/>
  <c r="O622" i="2"/>
  <c r="P622" i="2" s="1"/>
  <c r="O9" i="2"/>
  <c r="P9" i="2" s="1"/>
  <c r="N204" i="2"/>
  <c r="P204" i="2" s="1"/>
  <c r="O81" i="2"/>
  <c r="P81" i="2" s="1"/>
  <c r="O158" i="2"/>
  <c r="P158" i="2" s="1"/>
  <c r="N693" i="2"/>
  <c r="P693" i="2" s="1"/>
  <c r="N886" i="2"/>
  <c r="P886" i="2" s="1"/>
  <c r="N688" i="2"/>
  <c r="P688" i="2" s="1"/>
  <c r="O733" i="2"/>
  <c r="P733" i="2" s="1"/>
  <c r="N1066" i="2"/>
  <c r="P1066" i="2" s="1"/>
  <c r="N72" i="2"/>
  <c r="P72" i="2" s="1"/>
  <c r="O783" i="2"/>
  <c r="P783" i="2" s="1"/>
  <c r="O632" i="2"/>
  <c r="P632" i="2" s="1"/>
  <c r="O460" i="2"/>
  <c r="P460" i="2" s="1"/>
  <c r="O792" i="2"/>
  <c r="P792" i="2" s="1"/>
  <c r="O1058" i="2"/>
  <c r="P1058" i="2" s="1"/>
  <c r="O6" i="2"/>
  <c r="P6" i="2" s="1"/>
  <c r="N75" i="2"/>
  <c r="P75" i="2" s="1"/>
  <c r="N226" i="2"/>
  <c r="P226" i="2" s="1"/>
  <c r="O237" i="2"/>
  <c r="P237" i="2" s="1"/>
  <c r="N208" i="2"/>
  <c r="P208" i="2" s="1"/>
  <c r="O414" i="2"/>
  <c r="P414" i="2" s="1"/>
  <c r="N481" i="2"/>
  <c r="P481" i="2" s="1"/>
  <c r="O1018" i="2"/>
  <c r="P1018" i="2" s="1"/>
  <c r="O858" i="2"/>
  <c r="P858" i="2" s="1"/>
  <c r="O264" i="2"/>
  <c r="P264" i="2" s="1"/>
  <c r="N987" i="2"/>
  <c r="P987" i="2" s="1"/>
  <c r="O200" i="2"/>
  <c r="P200" i="2" s="1"/>
  <c r="N368" i="2"/>
  <c r="P368" i="2" s="1"/>
  <c r="O435" i="2"/>
  <c r="P435" i="2" s="1"/>
  <c r="N903" i="2"/>
  <c r="P903" i="2" s="1"/>
  <c r="O1076" i="2"/>
  <c r="P1076" i="2" s="1"/>
  <c r="O1039" i="2"/>
  <c r="P1039" i="2" s="1"/>
  <c r="O638" i="2"/>
  <c r="P638" i="2" s="1"/>
  <c r="N41" i="2"/>
  <c r="P41" i="2" s="1"/>
  <c r="O703" i="2"/>
  <c r="P703" i="2" s="1"/>
  <c r="O66" i="2"/>
  <c r="P66" i="2" s="1"/>
  <c r="O799" i="2"/>
  <c r="P799" i="2" s="1"/>
  <c r="O1079" i="2"/>
  <c r="P1079" i="2" s="1"/>
  <c r="O1042" i="2"/>
  <c r="P1042" i="2" s="1"/>
  <c r="O563" i="2"/>
  <c r="P563" i="2" s="1"/>
  <c r="N493" i="2"/>
  <c r="P493" i="2" s="1"/>
  <c r="O652" i="2"/>
  <c r="P652" i="2" s="1"/>
  <c r="N47" i="2"/>
  <c r="P47" i="2" s="1"/>
  <c r="N518" i="2"/>
  <c r="P518" i="2" s="1"/>
  <c r="O1073" i="2"/>
  <c r="P1073" i="2" s="1"/>
  <c r="O342" i="2"/>
  <c r="P342" i="2" s="1"/>
  <c r="N846" i="2"/>
  <c r="P846" i="2" s="1"/>
  <c r="N147" i="2"/>
  <c r="P147" i="2" s="1"/>
  <c r="O410" i="2"/>
  <c r="P410" i="2" s="1"/>
  <c r="O472" i="2"/>
  <c r="P472" i="2" s="1"/>
  <c r="O418" i="2"/>
  <c r="P418" i="2" s="1"/>
  <c r="O1045" i="2"/>
  <c r="P1045" i="2" s="1"/>
  <c r="N257" i="2"/>
  <c r="P257" i="2" s="1"/>
  <c r="O50" i="2"/>
  <c r="P50" i="2" s="1"/>
  <c r="O176" i="2"/>
  <c r="P176" i="2" s="1"/>
  <c r="O320" i="2"/>
  <c r="P320" i="2" s="1"/>
  <c r="O531" i="2"/>
  <c r="P531" i="2" s="1"/>
  <c r="N153" i="2"/>
  <c r="P153" i="2" s="1"/>
  <c r="O728" i="2"/>
  <c r="P728" i="2" s="1"/>
  <c r="O722" i="2"/>
  <c r="P722" i="2" s="1"/>
  <c r="N276" i="2"/>
  <c r="P276" i="2" s="1"/>
  <c r="N502" i="2"/>
  <c r="P502" i="2" s="1"/>
  <c r="O798" i="2"/>
  <c r="P798" i="2" s="1"/>
  <c r="N975" i="2"/>
  <c r="P975" i="2" s="1"/>
  <c r="O852" i="2"/>
  <c r="P852" i="2" s="1"/>
  <c r="O706" i="2"/>
  <c r="P706" i="2" s="1"/>
  <c r="O117" i="2"/>
  <c r="P117" i="2" s="1"/>
  <c r="N336" i="2"/>
  <c r="P336" i="2" s="1"/>
  <c r="O540" i="2"/>
  <c r="P540" i="2" s="1"/>
  <c r="O844" i="2"/>
  <c r="P844" i="2" s="1"/>
  <c r="O755" i="2"/>
  <c r="P755" i="2" s="1"/>
  <c r="N897" i="2"/>
  <c r="P897" i="2" s="1"/>
  <c r="O673" i="2"/>
  <c r="P673" i="2" s="1"/>
  <c r="N1105" i="2"/>
  <c r="P1105" i="2" s="1"/>
  <c r="N685" i="2"/>
  <c r="P685" i="2" s="1"/>
  <c r="O363" i="2"/>
  <c r="P363" i="2" s="1"/>
  <c r="O68" i="2"/>
  <c r="P68" i="2" s="1"/>
  <c r="O457" i="2"/>
  <c r="P457" i="2" s="1"/>
  <c r="N466" i="2"/>
  <c r="P466" i="2" s="1"/>
  <c r="O356" i="2"/>
  <c r="P356" i="2" s="1"/>
  <c r="O53" i="2"/>
  <c r="P53" i="2" s="1"/>
  <c r="O21" i="2"/>
  <c r="P21" i="2" s="1"/>
  <c r="O394" i="2"/>
  <c r="P394" i="2" s="1"/>
  <c r="O327" i="2"/>
  <c r="P327" i="2" s="1"/>
  <c r="O716" i="2"/>
  <c r="P716" i="2" s="1"/>
  <c r="O992" i="2"/>
  <c r="P992" i="2" s="1"/>
  <c r="O39" i="2"/>
  <c r="P39" i="2" s="1"/>
  <c r="N63" i="2"/>
  <c r="P63" i="2" s="1"/>
  <c r="N455" i="2"/>
  <c r="P455" i="2" s="1"/>
  <c r="O302" i="2"/>
  <c r="P302" i="2" s="1"/>
  <c r="O594" i="2"/>
  <c r="P594" i="2" s="1"/>
  <c r="O570" i="2"/>
  <c r="P570" i="2" s="1"/>
  <c r="O761" i="2"/>
  <c r="P761" i="2" s="1"/>
  <c r="O713" i="2"/>
  <c r="P713" i="2" s="1"/>
  <c r="O1016" i="2"/>
  <c r="P1016" i="2" s="1"/>
  <c r="O991" i="2"/>
  <c r="P991" i="2" s="1"/>
  <c r="O181" i="2"/>
  <c r="P181" i="2" s="1"/>
  <c r="N213" i="2"/>
  <c r="P213" i="2" s="1"/>
  <c r="N210" i="2"/>
  <c r="P210" i="2" s="1"/>
  <c r="N339" i="2"/>
  <c r="P339" i="2" s="1"/>
  <c r="O217" i="2"/>
  <c r="P217" i="2" s="1"/>
  <c r="N803" i="2"/>
  <c r="P803" i="2" s="1"/>
  <c r="O1000" i="2"/>
  <c r="P1000" i="2" s="1"/>
  <c r="O625" i="2"/>
  <c r="P625" i="2" s="1"/>
  <c r="N285" i="2"/>
  <c r="P285" i="2" s="1"/>
  <c r="O814" i="2"/>
  <c r="P814" i="2" s="1"/>
  <c r="O545" i="2"/>
  <c r="P545" i="2" s="1"/>
  <c r="N59" i="2"/>
  <c r="P59" i="2" s="1"/>
  <c r="N442" i="2"/>
  <c r="P442" i="2" s="1"/>
  <c r="N826" i="2"/>
  <c r="P826" i="2" s="1"/>
  <c r="N900" i="2"/>
  <c r="P900" i="2" s="1"/>
  <c r="O777" i="2"/>
  <c r="P777" i="2" s="1"/>
  <c r="O1030" i="2"/>
  <c r="P1030" i="2" s="1"/>
  <c r="O1069" i="2"/>
  <c r="P1069" i="2" s="1"/>
  <c r="O933" i="2"/>
  <c r="P933" i="2" s="1"/>
  <c r="O468" i="2"/>
  <c r="P468" i="2" s="1"/>
  <c r="O444" i="2"/>
  <c r="P444" i="2" s="1"/>
  <c r="O849" i="2"/>
  <c r="P849" i="2" s="1"/>
  <c r="O473" i="2"/>
  <c r="P473" i="2" s="1"/>
  <c r="O1052" i="2"/>
  <c r="P1052" i="2" s="1"/>
  <c r="N963" i="2"/>
  <c r="P963" i="2" s="1"/>
  <c r="O969" i="2"/>
  <c r="P969" i="2" s="1"/>
  <c r="O373" i="2"/>
  <c r="P373" i="2" s="1"/>
  <c r="N1034" i="2"/>
  <c r="P1034" i="2" s="1"/>
  <c r="N170" i="2"/>
  <c r="P170" i="2" s="1"/>
  <c r="N29" i="2"/>
  <c r="P29" i="2" s="1"/>
  <c r="O655" i="2"/>
  <c r="P655" i="2" s="1"/>
  <c r="O640" i="2"/>
  <c r="P640" i="2" s="1"/>
  <c r="N135" i="2"/>
  <c r="P135" i="2" s="1"/>
  <c r="O513" i="2"/>
  <c r="P513" i="2" s="1"/>
  <c r="N380" i="2"/>
  <c r="P380" i="2" s="1"/>
  <c r="O941" i="2"/>
  <c r="P941" i="2" s="1"/>
  <c r="O1117" i="2"/>
  <c r="P1117" i="2" s="1"/>
  <c r="O78" i="2"/>
  <c r="P78" i="2" s="1"/>
  <c r="O357" i="2"/>
  <c r="P357" i="2" s="1"/>
  <c r="O420" i="2"/>
  <c r="P420" i="2" s="1"/>
  <c r="O587" i="2"/>
  <c r="P587" i="2" s="1"/>
  <c r="O683" i="2"/>
  <c r="P683" i="2" s="1"/>
  <c r="N80" i="2"/>
  <c r="P80" i="2" s="1"/>
  <c r="O585" i="2"/>
  <c r="P585" i="2" s="1"/>
  <c r="O599" i="2"/>
  <c r="P599" i="2" s="1"/>
  <c r="O885" i="2"/>
  <c r="P885" i="2" s="1"/>
  <c r="O977" i="2"/>
  <c r="P977" i="2" s="1"/>
  <c r="N876" i="2"/>
  <c r="P876" i="2" s="1"/>
  <c r="N419" i="2"/>
  <c r="P419" i="2" s="1"/>
  <c r="O561" i="2"/>
  <c r="P561" i="2" s="1"/>
  <c r="O593" i="2"/>
  <c r="P593" i="2" s="1"/>
  <c r="N828" i="2"/>
  <c r="P828" i="2" s="1"/>
  <c r="N757" i="2"/>
  <c r="P757" i="2" s="1"/>
  <c r="N808" i="2"/>
  <c r="P808" i="2" s="1"/>
  <c r="O736" i="2"/>
  <c r="P736" i="2" s="1"/>
  <c r="N95" i="2"/>
  <c r="P95" i="2" s="1"/>
  <c r="O749" i="2"/>
  <c r="P749" i="2" s="1"/>
  <c r="O871" i="2"/>
  <c r="P871" i="2" s="1"/>
  <c r="O837" i="2"/>
  <c r="P837" i="2" s="1"/>
  <c r="N859" i="2"/>
  <c r="P859" i="2" s="1"/>
  <c r="O27" i="2"/>
  <c r="P27" i="2" s="1"/>
  <c r="N453" i="2"/>
  <c r="P453" i="2" s="1"/>
  <c r="N800" i="2"/>
  <c r="P800" i="2" s="1"/>
  <c r="O1021" i="2"/>
  <c r="P1021" i="2" s="1"/>
  <c r="N888" i="2"/>
  <c r="P888" i="2" s="1"/>
  <c r="O33" i="2"/>
  <c r="P33" i="2" s="1"/>
  <c r="N352" i="2"/>
  <c r="P352" i="2" s="1"/>
  <c r="O398" i="2"/>
  <c r="P398" i="2" s="1"/>
  <c r="N290" i="2"/>
  <c r="P290" i="2" s="1"/>
  <c r="N759" i="2"/>
  <c r="P759" i="2" s="1"/>
  <c r="O704" i="2"/>
  <c r="P704" i="2" s="1"/>
  <c r="N980" i="2"/>
  <c r="P980" i="2" s="1"/>
  <c r="O415" i="2"/>
  <c r="P415" i="2" s="1"/>
  <c r="O498" i="2"/>
  <c r="P498" i="2" s="1"/>
  <c r="O381" i="2"/>
  <c r="P381" i="2" s="1"/>
  <c r="N122" i="2"/>
  <c r="P122" i="2" s="1"/>
  <c r="N263" i="2"/>
  <c r="P263" i="2" s="1"/>
  <c r="O629" i="2"/>
  <c r="P629" i="2" s="1"/>
  <c r="O772" i="2"/>
  <c r="P772" i="2" s="1"/>
  <c r="O57" i="2"/>
  <c r="P57" i="2" s="1"/>
  <c r="N534" i="2"/>
  <c r="P534" i="2" s="1"/>
  <c r="O1004" i="2"/>
  <c r="P1004" i="2" s="1"/>
  <c r="O774" i="2"/>
  <c r="P774" i="2" s="1"/>
  <c r="O1027" i="2"/>
  <c r="P1027" i="2" s="1"/>
  <c r="N258" i="2"/>
  <c r="P258" i="2" s="1"/>
  <c r="O643" i="2"/>
  <c r="P643" i="2" s="1"/>
  <c r="O644" i="2"/>
  <c r="P644" i="2" s="1"/>
  <c r="N950" i="2"/>
  <c r="P950" i="2" s="1"/>
  <c r="O679" i="2"/>
  <c r="P679" i="2" s="1"/>
  <c r="O1108" i="2"/>
  <c r="P1108" i="2" s="1"/>
  <c r="O847" i="2"/>
  <c r="P847" i="2" s="1"/>
  <c r="N278" i="2"/>
  <c r="P278" i="2" s="1"/>
  <c r="O477" i="2"/>
  <c r="P477" i="2" s="1"/>
  <c r="O603" i="2"/>
  <c r="P603" i="2" s="1"/>
  <c r="O747" i="2"/>
  <c r="P747" i="2" s="1"/>
  <c r="O497" i="2"/>
  <c r="P497" i="2" s="1"/>
  <c r="O843" i="2"/>
  <c r="P843" i="2" s="1"/>
  <c r="O807" i="2"/>
  <c r="P807" i="2" s="1"/>
  <c r="O810" i="2"/>
  <c r="P810" i="2" s="1"/>
  <c r="N778" i="2"/>
  <c r="P778" i="2" s="1"/>
  <c r="N1088" i="2"/>
  <c r="P1088" i="2" s="1"/>
  <c r="O641" i="2"/>
  <c r="P641" i="2" s="1"/>
  <c r="O908" i="2"/>
  <c r="P908" i="2" s="1"/>
  <c r="O110" i="2"/>
  <c r="P110" i="2" s="1"/>
  <c r="O42" i="2"/>
  <c r="P42" i="2" s="1"/>
  <c r="O364" i="2"/>
  <c r="P364" i="2" s="1"/>
  <c r="N333" i="2"/>
  <c r="P333" i="2" s="1"/>
  <c r="O350" i="2"/>
  <c r="P350" i="2" s="1"/>
  <c r="N219" i="2"/>
  <c r="P219" i="2" s="1"/>
  <c r="O305" i="2"/>
  <c r="P305" i="2" s="1"/>
  <c r="N318" i="2"/>
  <c r="P318" i="2" s="1"/>
  <c r="O494" i="2"/>
  <c r="P494" i="2" s="1"/>
  <c r="N609" i="2"/>
  <c r="P609" i="2" s="1"/>
  <c r="O832" i="2"/>
  <c r="P832" i="2" s="1"/>
  <c r="O1003" i="2"/>
  <c r="P1003" i="2" s="1"/>
  <c r="O938" i="2"/>
  <c r="P938" i="2" s="1"/>
  <c r="O1090" i="2"/>
  <c r="P1090" i="2" s="1"/>
  <c r="N361" i="2"/>
  <c r="P361" i="2" s="1"/>
  <c r="O1120" i="2"/>
  <c r="P1120" i="2" s="1"/>
  <c r="O670" i="2"/>
  <c r="P670" i="2" s="1"/>
  <c r="N768" i="2"/>
  <c r="P768" i="2" s="1"/>
  <c r="O60" i="2"/>
  <c r="P60" i="2" s="1"/>
  <c r="O510" i="2"/>
  <c r="P510" i="2" s="1"/>
  <c r="O509" i="2"/>
  <c r="P509" i="2" s="1"/>
  <c r="O835" i="2"/>
  <c r="P835" i="2" s="1"/>
  <c r="O1015" i="2"/>
  <c r="P1015" i="2" s="1"/>
  <c r="O1057" i="2"/>
  <c r="P1057" i="2" s="1"/>
  <c r="O620" i="2"/>
  <c r="P620" i="2" s="1"/>
  <c r="N730" i="2"/>
  <c r="P730" i="2" s="1"/>
  <c r="O205" i="2"/>
  <c r="P205" i="2" s="1"/>
  <c r="O740" i="2"/>
  <c r="P740" i="2" s="1"/>
  <c r="O831" i="2"/>
  <c r="P831" i="2" s="1"/>
  <c r="O674" i="2"/>
  <c r="P674" i="2" s="1"/>
  <c r="O700" i="2"/>
  <c r="P700" i="2" s="1"/>
  <c r="N769" i="2"/>
  <c r="P769" i="2" s="1"/>
  <c r="O519" i="2"/>
  <c r="P519" i="2" s="1"/>
  <c r="O784" i="2"/>
  <c r="P784" i="2" s="1"/>
  <c r="N904" i="2"/>
  <c r="P904" i="2" s="1"/>
  <c r="O647" i="2"/>
  <c r="P647" i="2" s="1"/>
  <c r="O77" i="2"/>
  <c r="P77" i="2" s="1"/>
  <c r="N293" i="2"/>
  <c r="P293" i="2" s="1"/>
  <c r="O1024" i="2"/>
  <c r="P1024" i="2" s="1"/>
  <c r="N582" i="2"/>
  <c r="P582" i="2" s="1"/>
  <c r="N161" i="2"/>
  <c r="P161" i="2" s="1"/>
  <c r="O215" i="2"/>
  <c r="P215" i="2" s="1"/>
  <c r="O18" i="2"/>
  <c r="P18" i="2" s="1"/>
  <c r="N272" i="2"/>
  <c r="P272" i="2" s="1"/>
  <c r="O697" i="2"/>
  <c r="P697" i="2" s="1"/>
  <c r="O203" i="2"/>
  <c r="P203" i="2" s="1"/>
  <c r="O619" i="2"/>
  <c r="P619" i="2" s="1"/>
  <c r="O573" i="2"/>
  <c r="P573" i="2" s="1"/>
  <c r="O739" i="2"/>
  <c r="P739" i="2" s="1"/>
  <c r="N575" i="2"/>
  <c r="P575" i="2" s="1"/>
  <c r="O433" i="2"/>
  <c r="P433" i="2" s="1"/>
  <c r="O426" i="2"/>
  <c r="P426" i="2" s="1"/>
  <c r="N393" i="2"/>
  <c r="P393" i="2" s="1"/>
  <c r="N544" i="2"/>
  <c r="P544" i="2" s="1"/>
  <c r="N541" i="2"/>
  <c r="P541" i="2" s="1"/>
  <c r="N797" i="2"/>
  <c r="P797" i="2" s="1"/>
  <c r="O266" i="2"/>
  <c r="P266" i="2" s="1"/>
  <c r="O89" i="2"/>
  <c r="P89" i="2" s="1"/>
  <c r="N968" i="2"/>
  <c r="P968" i="2" s="1"/>
  <c r="O616" i="2"/>
  <c r="P616" i="2" s="1"/>
  <c r="N517" i="2"/>
  <c r="P517" i="2" s="1"/>
  <c r="N591" i="2"/>
  <c r="P591" i="2" s="1"/>
  <c r="O271" i="2"/>
  <c r="P271" i="2" s="1"/>
  <c r="O725" i="2"/>
  <c r="P725" i="2" s="1"/>
  <c r="O1049" i="2"/>
  <c r="P1049" i="2" s="1"/>
  <c r="O330" i="2"/>
  <c r="P330" i="2" s="1"/>
  <c r="O24" i="2"/>
  <c r="P24" i="2" s="1"/>
  <c r="O424" i="2"/>
  <c r="P424" i="2" s="1"/>
  <c r="O429" i="2"/>
  <c r="P429" i="2" s="1"/>
  <c r="O581" i="2"/>
  <c r="P581" i="2" s="1"/>
  <c r="O988" i="2"/>
  <c r="P988" i="2" s="1"/>
  <c r="N929" i="2"/>
  <c r="P929" i="2" s="1"/>
  <c r="N137" i="2"/>
  <c r="P137" i="2" s="1"/>
  <c r="O483" i="2"/>
  <c r="P483" i="2" s="1"/>
  <c r="N791" i="2"/>
  <c r="P791" i="2" s="1"/>
  <c r="O702" i="2"/>
  <c r="P702" i="2" s="1"/>
  <c r="N869" i="2"/>
  <c r="P869" i="2" s="1"/>
  <c r="N842" i="2"/>
  <c r="P842" i="2" s="1"/>
  <c r="N105" i="2"/>
  <c r="P105" i="2" s="1"/>
  <c r="O430" i="2"/>
  <c r="P430" i="2" s="1"/>
  <c r="O1081" i="2"/>
  <c r="P1081" i="2" s="1"/>
  <c r="O565" i="2"/>
  <c r="P565" i="2" s="1"/>
  <c r="O1084" i="2"/>
  <c r="P1084" i="2" s="1"/>
  <c r="N1099" i="2"/>
  <c r="P1099" i="2" s="1"/>
  <c r="O454" i="2"/>
  <c r="P454" i="2" s="1"/>
  <c r="O763" i="2"/>
  <c r="P763" i="2" s="1"/>
  <c r="O906" i="2"/>
  <c r="P906" i="2" s="1"/>
  <c r="O1054" i="2"/>
  <c r="P1054" i="2" s="1"/>
  <c r="N840" i="2"/>
  <c r="P840" i="2" s="1"/>
  <c r="N387" i="2"/>
  <c r="P387" i="2" s="1"/>
  <c r="O527" i="2"/>
  <c r="P527" i="2" s="1"/>
  <c r="N306" i="2"/>
  <c r="P306" i="2" s="1"/>
  <c r="N766" i="2"/>
  <c r="P766" i="2" s="1"/>
  <c r="O337" i="2"/>
  <c r="P337" i="2" s="1"/>
  <c r="O254" i="2"/>
  <c r="P254" i="2" s="1"/>
  <c r="N812" i="2"/>
  <c r="P812" i="2" s="1"/>
  <c r="O829" i="2"/>
  <c r="P829" i="2" s="1"/>
  <c r="O995" i="2"/>
  <c r="P995" i="2" s="1"/>
  <c r="O819" i="2"/>
  <c r="P819" i="2" s="1"/>
  <c r="N196" i="2"/>
  <c r="P196" i="2" s="1"/>
  <c r="O650" i="2"/>
  <c r="P650" i="2" s="1"/>
  <c r="O269" i="2"/>
  <c r="P269" i="2" s="1"/>
  <c r="N30" i="2"/>
  <c r="P30" i="2" s="1"/>
  <c r="N490" i="2"/>
  <c r="P490" i="2" s="1"/>
  <c r="N439" i="2"/>
  <c r="P439" i="2" s="1"/>
  <c r="O959" i="2"/>
  <c r="P959" i="2" s="1"/>
  <c r="N45" i="2"/>
  <c r="P45" i="2" s="1"/>
  <c r="O372" i="2"/>
  <c r="P372" i="2" s="1"/>
  <c r="N107" i="2"/>
  <c r="P107" i="2" s="1"/>
  <c r="N945" i="2"/>
  <c r="P945" i="2" s="1"/>
  <c r="O744" i="2"/>
  <c r="P744" i="2" s="1"/>
  <c r="N637" i="2"/>
  <c r="P637" i="2" s="1"/>
  <c r="N15" i="2"/>
  <c r="P15" i="2" s="1"/>
  <c r="N279" i="2"/>
  <c r="P279" i="2" s="1"/>
  <c r="N362" i="2"/>
  <c r="P362" i="2" s="1"/>
  <c r="O503" i="2"/>
  <c r="P503" i="2" s="1"/>
  <c r="N520" i="2"/>
  <c r="P520" i="2" s="1"/>
  <c r="O790" i="2"/>
  <c r="P790" i="2" s="1"/>
  <c r="N894" i="2"/>
  <c r="P894" i="2" s="1"/>
  <c r="O997" i="2"/>
  <c r="P997" i="2" s="1"/>
  <c r="N576" i="2"/>
  <c r="P576" i="2" s="1"/>
  <c r="O309" i="2"/>
  <c r="P309" i="2" s="1"/>
  <c r="N62" i="2"/>
  <c r="P62" i="2" s="1"/>
  <c r="N92" i="2"/>
  <c r="P92" i="2" s="1"/>
  <c r="O376" i="2"/>
  <c r="P376" i="2" s="1"/>
  <c r="O528" i="2"/>
  <c r="P528" i="2" s="1"/>
  <c r="O796" i="2"/>
  <c r="P796" i="2" s="1"/>
  <c r="O891" i="2"/>
  <c r="P891" i="2" s="1"/>
  <c r="O916" i="2"/>
  <c r="P916" i="2" s="1"/>
  <c r="N238" i="2"/>
  <c r="P238" i="2" s="1"/>
  <c r="O626" i="2"/>
  <c r="P626" i="2" s="1"/>
  <c r="O65" i="2"/>
  <c r="P65" i="2" s="1"/>
  <c r="O146" i="2"/>
  <c r="P146" i="2" s="1"/>
  <c r="O253" i="2"/>
  <c r="P253" i="2" s="1"/>
  <c r="O390" i="2"/>
  <c r="P390" i="2" s="1"/>
  <c r="O411" i="2"/>
  <c r="P411" i="2" s="1"/>
  <c r="N547" i="2"/>
  <c r="P547" i="2" s="1"/>
  <c r="N532" i="2"/>
  <c r="P532" i="2" s="1"/>
  <c r="N601" i="2"/>
  <c r="P601" i="2" s="1"/>
  <c r="O773" i="2"/>
  <c r="P773" i="2" s="1"/>
  <c r="O1040" i="2"/>
  <c r="P1040" i="2" s="1"/>
  <c r="O1009" i="2"/>
  <c r="P1009" i="2" s="1"/>
  <c r="O789" i="2"/>
  <c r="P789" i="2" s="1"/>
  <c r="O665" i="2"/>
  <c r="P665" i="2" s="1"/>
  <c r="N715" i="2"/>
  <c r="P715" i="2" s="1"/>
  <c r="O560" i="2"/>
  <c r="P560" i="2" s="1"/>
  <c r="N90" i="2"/>
  <c r="P90" i="2" s="1"/>
  <c r="O1012" i="2"/>
  <c r="P1012" i="2" s="1"/>
  <c r="O569" i="2"/>
  <c r="P569" i="2" s="1"/>
  <c r="O694" i="2"/>
  <c r="P694" i="2" s="1"/>
  <c r="O119" i="2"/>
  <c r="P119" i="2" s="1"/>
  <c r="O664" i="2"/>
  <c r="P664" i="2" s="1"/>
  <c r="N881" i="2"/>
  <c r="P881" i="2" s="1"/>
  <c r="O36" i="2"/>
  <c r="P36" i="2" s="1"/>
  <c r="O402" i="2"/>
  <c r="P402" i="2" s="1"/>
  <c r="O695" i="2"/>
  <c r="P695" i="2" s="1"/>
  <c r="O920" i="2"/>
  <c r="P920" i="2" s="1"/>
  <c r="O816" i="2"/>
  <c r="P816" i="2" s="1"/>
  <c r="O1051" i="2"/>
  <c r="P1051" i="2" s="1"/>
  <c r="N973" i="2"/>
  <c r="P973" i="2" s="1"/>
  <c r="O668" i="2"/>
  <c r="P668" i="2" s="1"/>
  <c r="N588" i="2"/>
  <c r="P588" i="2" s="1"/>
  <c r="N152" i="2"/>
  <c r="P152" i="2" s="1"/>
  <c r="N99" i="2"/>
  <c r="P99" i="2" s="1"/>
  <c r="O102" i="2"/>
  <c r="P102" i="2" s="1"/>
  <c r="O168" i="2"/>
  <c r="P168" i="2" s="1"/>
  <c r="N121" i="2"/>
  <c r="P121" i="2" s="1"/>
  <c r="O495" i="2"/>
  <c r="P495" i="2" s="1"/>
  <c r="N229" i="2"/>
  <c r="P229" i="2" s="1"/>
  <c r="O417" i="2"/>
  <c r="P417" i="2" s="1"/>
  <c r="O432" i="2"/>
  <c r="P432" i="2" s="1"/>
  <c r="N663" i="2"/>
  <c r="P663" i="2" s="1"/>
  <c r="O868" i="2"/>
  <c r="P868" i="2" s="1"/>
  <c r="O946" i="2"/>
  <c r="P946" i="2" s="1"/>
  <c r="O653" i="2"/>
  <c r="P653" i="2" s="1"/>
  <c r="O143" i="2"/>
  <c r="P143" i="2" s="1"/>
  <c r="N140" i="2"/>
  <c r="P140" i="2" s="1"/>
  <c r="N74" i="2"/>
  <c r="P74" i="2" s="1"/>
  <c r="O197" i="2"/>
  <c r="P197" i="2" s="1"/>
  <c r="N223" i="2"/>
  <c r="P223" i="2" s="1"/>
  <c r="O1115" i="2"/>
  <c r="P1115" i="2" s="1"/>
  <c r="N974" i="2"/>
  <c r="P974" i="2" s="1"/>
  <c r="N956" i="2"/>
  <c r="P956" i="2" s="1"/>
  <c r="N709" i="2"/>
  <c r="P709" i="2" s="1"/>
  <c r="O84" i="2"/>
  <c r="P84" i="2" s="1"/>
  <c r="N422" i="2"/>
  <c r="P422" i="2" s="1"/>
  <c r="N3" i="2"/>
  <c r="P3" i="2" s="1"/>
  <c r="O289" i="2"/>
  <c r="P289" i="2" s="1"/>
  <c r="O463" i="2"/>
  <c r="P463" i="2" s="1"/>
  <c r="P546" i="2"/>
  <c r="N508" i="2"/>
  <c r="P508" i="2" s="1"/>
  <c r="N779" i="2"/>
  <c r="P779" i="2" s="1"/>
  <c r="O820" i="2"/>
  <c r="P820" i="2" s="1"/>
  <c r="O731" i="2"/>
  <c r="P731" i="2" s="1"/>
  <c r="O686" i="2"/>
  <c r="P686" i="2" s="1"/>
  <c r="O659" i="2"/>
  <c r="P659" i="2" s="1"/>
  <c r="N212" i="2"/>
  <c r="P212" i="2" s="1"/>
  <c r="N149" i="2"/>
  <c r="P149" i="2" s="1"/>
  <c r="N87" i="2"/>
  <c r="P87" i="2" s="1"/>
  <c r="N232" i="2"/>
  <c r="P232" i="2" s="1"/>
  <c r="N282" i="2"/>
  <c r="P282" i="2" s="1"/>
  <c r="O407" i="2"/>
  <c r="P407" i="2" s="1"/>
  <c r="O408" i="2"/>
  <c r="P408" i="2" s="1"/>
  <c r="O1064" i="2"/>
  <c r="P1064" i="2" s="1"/>
  <c r="O1006" i="2"/>
  <c r="P1006" i="2" s="1"/>
  <c r="O902" i="2"/>
  <c r="P902" i="2" s="1"/>
  <c r="O1063" i="2"/>
  <c r="P1063" i="2" s="1"/>
  <c r="O98" i="2"/>
  <c r="P98" i="2" s="1"/>
  <c r="N241" i="2"/>
  <c r="P241" i="2" s="1"/>
  <c r="O1111" i="2"/>
  <c r="P1111" i="2" s="1"/>
  <c r="N675" i="2"/>
  <c r="P675" i="2" s="1"/>
  <c r="N228" i="2"/>
  <c r="P228" i="2" s="1"/>
  <c r="O1067" i="2"/>
  <c r="P1067" i="2" s="1"/>
  <c r="N1119" i="2"/>
  <c r="P1119" i="2" s="1"/>
  <c r="N34" i="2"/>
  <c r="P34" i="2" s="1"/>
  <c r="O385" i="2"/>
  <c r="P385" i="2" s="1"/>
  <c r="N696" i="2"/>
  <c r="P696" i="2" s="1"/>
  <c r="N806" i="2"/>
  <c r="P806" i="2" s="1"/>
  <c r="O934" i="2"/>
  <c r="P934" i="2" s="1"/>
  <c r="O1028" i="2"/>
  <c r="P1028" i="2" s="1"/>
  <c r="N805" i="2"/>
  <c r="P805" i="2" s="1"/>
  <c r="N56" i="2"/>
  <c r="P56" i="2" s="1"/>
  <c r="N1086" i="2"/>
  <c r="P1086" i="2" s="1"/>
  <c r="O193" i="2"/>
  <c r="P193" i="2" s="1"/>
  <c r="O397" i="2"/>
  <c r="P397" i="2" s="1"/>
  <c r="N211" i="2"/>
  <c r="P211" i="2" s="1"/>
  <c r="O930" i="2"/>
  <c r="P930" i="2" s="1"/>
  <c r="N978" i="2"/>
  <c r="P978" i="2" s="1"/>
  <c r="O671" i="2"/>
  <c r="P671" i="2" s="1"/>
  <c r="N104" i="2"/>
  <c r="P104" i="2" s="1"/>
  <c r="O134" i="2"/>
  <c r="P134" i="2" s="1"/>
  <c r="O918" i="2"/>
  <c r="P918" i="2" s="1"/>
  <c r="N88" i="2"/>
  <c r="P88" i="2" s="1"/>
  <c r="N151" i="2"/>
  <c r="P151" i="2" s="1"/>
  <c r="O752" i="2"/>
  <c r="P752" i="2" s="1"/>
  <c r="O737" i="2"/>
  <c r="P737" i="2" s="1"/>
  <c r="O867" i="2"/>
  <c r="P867" i="2" s="1"/>
  <c r="N895" i="2"/>
  <c r="P895" i="2" s="1"/>
  <c r="O786" i="2"/>
  <c r="P786" i="2" s="1"/>
  <c r="N1043" i="2"/>
  <c r="P1043" i="2" s="1"/>
  <c r="N132" i="2"/>
  <c r="P132" i="2" s="1"/>
  <c r="N448" i="2"/>
  <c r="P448" i="2" s="1"/>
  <c r="N125" i="2"/>
  <c r="P125" i="2" s="1"/>
  <c r="N32" i="2"/>
  <c r="P32" i="2" s="1"/>
  <c r="N533" i="2"/>
  <c r="P533" i="2" s="1"/>
  <c r="N247" i="2"/>
  <c r="P247" i="2" s="1"/>
  <c r="O451" i="2"/>
  <c r="P451" i="2" s="1"/>
  <c r="O504" i="2"/>
  <c r="P504" i="2" s="1"/>
  <c r="O396" i="2"/>
  <c r="P396" i="2" s="1"/>
  <c r="N514" i="2"/>
  <c r="P514" i="2" s="1"/>
  <c r="O719" i="2"/>
  <c r="P719" i="2" s="1"/>
  <c r="N913" i="2"/>
  <c r="P913" i="2" s="1"/>
  <c r="N1104" i="2"/>
  <c r="P1104" i="2" s="1"/>
  <c r="N496" i="2"/>
  <c r="P496" i="2" s="1"/>
  <c r="N178" i="2"/>
  <c r="P178" i="2" s="1"/>
  <c r="O1110" i="2"/>
  <c r="P1110" i="2" s="1"/>
  <c r="N691" i="2"/>
  <c r="P691" i="2" s="1"/>
  <c r="N554" i="2"/>
  <c r="P554" i="2" s="1"/>
  <c r="N202" i="2"/>
  <c r="P202" i="2" s="1"/>
  <c r="O300" i="2"/>
  <c r="P300" i="2" s="1"/>
  <c r="N986" i="2"/>
  <c r="P986" i="2" s="1"/>
  <c r="O926" i="2"/>
  <c r="P926" i="2" s="1"/>
  <c r="O951" i="2"/>
  <c r="P951" i="2" s="1"/>
  <c r="O165" i="2"/>
  <c r="P165" i="2" s="1"/>
  <c r="N214" i="2"/>
  <c r="P214" i="2" s="1"/>
  <c r="O434" i="2"/>
  <c r="P434" i="2" s="1"/>
  <c r="O507" i="2"/>
  <c r="P507" i="2" s="1"/>
  <c r="O54" i="2"/>
  <c r="P54" i="2" s="1"/>
  <c r="N360" i="2"/>
  <c r="P360" i="2" s="1"/>
  <c r="O375" i="2"/>
  <c r="P375" i="2" s="1"/>
  <c r="N294" i="2"/>
  <c r="P294" i="2" s="1"/>
  <c r="O597" i="2"/>
  <c r="P597" i="2" s="1"/>
  <c r="O866" i="2"/>
  <c r="P866" i="2" s="1"/>
  <c r="O896" i="2"/>
  <c r="P896" i="2" s="1"/>
  <c r="O1025" i="2"/>
  <c r="P1025" i="2" s="1"/>
  <c r="O919" i="2"/>
  <c r="P919" i="2" s="1"/>
  <c r="N1013" i="2"/>
  <c r="P1013" i="2" s="1"/>
  <c r="N1091" i="2"/>
  <c r="P1091" i="2" s="1"/>
  <c r="O1118" i="2"/>
  <c r="P1118" i="2" s="1"/>
  <c r="N530" i="2"/>
  <c r="P530" i="2" s="1"/>
  <c r="N155" i="2"/>
  <c r="P155" i="2" s="1"/>
  <c r="N549" i="2"/>
  <c r="P549" i="2" s="1"/>
  <c r="O189" i="2"/>
  <c r="P189" i="2" s="1"/>
  <c r="O198" i="2"/>
  <c r="P198" i="2" s="1"/>
  <c r="O141" i="2"/>
  <c r="P141" i="2" s="1"/>
  <c r="N291" i="2"/>
  <c r="P291" i="2" s="1"/>
  <c r="O209" i="2"/>
  <c r="P209" i="2" s="1"/>
  <c r="O343" i="2"/>
  <c r="P343" i="2" s="1"/>
  <c r="O400" i="2"/>
  <c r="P400" i="2" s="1"/>
  <c r="N651" i="2"/>
  <c r="P651" i="2" s="1"/>
  <c r="N666" i="2"/>
  <c r="P666" i="2" s="1"/>
  <c r="O883" i="2"/>
  <c r="P883" i="2" s="1"/>
  <c r="O857" i="2"/>
  <c r="P857" i="2" s="1"/>
  <c r="N813" i="2"/>
  <c r="P813" i="2" s="1"/>
  <c r="N917" i="2"/>
  <c r="P917" i="2" s="1"/>
  <c r="N1075" i="2"/>
  <c r="P1075" i="2" s="1"/>
  <c r="O623" i="2"/>
  <c r="P623" i="2" s="1"/>
  <c r="O486" i="2"/>
  <c r="P486" i="2" s="1"/>
  <c r="N475" i="2"/>
  <c r="P475" i="2" s="1"/>
  <c r="N948" i="2"/>
  <c r="P948" i="2" s="1"/>
  <c r="N628" i="2"/>
  <c r="P628" i="2" s="1"/>
  <c r="O86" i="2"/>
  <c r="P86" i="2" s="1"/>
  <c r="O224" i="2"/>
  <c r="P224" i="2" s="1"/>
  <c r="N676" i="2"/>
  <c r="P676" i="2" s="1"/>
  <c r="O299" i="2"/>
  <c r="P299" i="2" s="1"/>
  <c r="O69" i="2"/>
  <c r="P69" i="2" s="1"/>
  <c r="P351" i="2"/>
  <c r="O370" i="2"/>
  <c r="P370" i="2" s="1"/>
  <c r="O501" i="2"/>
  <c r="P501" i="2" s="1"/>
  <c r="O366" i="2"/>
  <c r="P366" i="2" s="1"/>
  <c r="N538" i="2"/>
  <c r="P538" i="2" s="1"/>
  <c r="O981" i="2"/>
  <c r="P981" i="2" s="1"/>
  <c r="O996" i="2"/>
  <c r="P996" i="2" s="1"/>
  <c r="N160" i="2"/>
  <c r="P160" i="2" s="1"/>
  <c r="O635" i="2"/>
  <c r="P635" i="2" s="1"/>
  <c r="O71" i="2"/>
  <c r="P71" i="2" s="1"/>
  <c r="N345" i="2"/>
  <c r="P345" i="2" s="1"/>
  <c r="O108" i="2"/>
  <c r="P108" i="2" s="1"/>
  <c r="N115" i="2"/>
  <c r="P115" i="2" s="1"/>
  <c r="O445" i="2"/>
  <c r="P445" i="2" s="1"/>
  <c r="O579" i="2"/>
  <c r="P579" i="2" s="1"/>
  <c r="N550" i="2"/>
  <c r="P550" i="2" s="1"/>
  <c r="N785" i="2"/>
  <c r="P785" i="2" s="1"/>
  <c r="O607" i="2"/>
  <c r="P607" i="2" s="1"/>
  <c r="O801" i="2"/>
  <c r="P801" i="2" s="1"/>
  <c r="N537" i="2"/>
  <c r="P537" i="2" s="1"/>
  <c r="O994" i="2"/>
  <c r="P994" i="2" s="1"/>
  <c r="O928" i="2"/>
  <c r="P928" i="2" s="1"/>
  <c r="N942" i="2"/>
  <c r="P942" i="2" s="1"/>
  <c r="N120" i="2"/>
  <c r="P120" i="2" s="1"/>
  <c r="N128" i="2"/>
  <c r="P128" i="2" s="1"/>
  <c r="O450" i="2"/>
  <c r="P450" i="2" s="1"/>
  <c r="O447" i="2"/>
  <c r="P447" i="2" s="1"/>
  <c r="N589" i="2"/>
  <c r="P589" i="2" s="1"/>
  <c r="O500" i="2"/>
  <c r="P500" i="2" s="1"/>
  <c r="N788" i="2"/>
  <c r="P788" i="2" s="1"/>
  <c r="O998" i="2"/>
  <c r="P998" i="2" s="1"/>
  <c r="O646" i="2"/>
  <c r="P646" i="2" s="1"/>
  <c r="O164" i="2"/>
  <c r="P164" i="2" s="1"/>
  <c r="N568" i="2"/>
  <c r="P568" i="2" s="1"/>
  <c r="N872" i="2"/>
  <c r="P872" i="2" s="1"/>
  <c r="O386" i="2"/>
  <c r="P386" i="2" s="1"/>
  <c r="N382" i="2"/>
  <c r="P382" i="2" s="1"/>
  <c r="O218" i="2"/>
  <c r="P218" i="2" s="1"/>
  <c r="O171" i="2"/>
  <c r="P171" i="2" s="1"/>
  <c r="N672" i="2"/>
  <c r="P672" i="2" s="1"/>
  <c r="O912" i="2"/>
  <c r="P912" i="2" s="1"/>
  <c r="O1002" i="2"/>
  <c r="P1002" i="2" s="1"/>
  <c r="O1074" i="2"/>
  <c r="P1074" i="2" s="1"/>
  <c r="O1017" i="2"/>
  <c r="P1017" i="2" s="1"/>
  <c r="N649" i="2"/>
  <c r="P649" i="2" s="1"/>
  <c r="O167" i="2"/>
  <c r="P167" i="2" s="1"/>
  <c r="N564" i="2"/>
  <c r="P564" i="2" s="1"/>
  <c r="N172" i="2"/>
  <c r="P172" i="2" s="1"/>
  <c r="N111" i="2"/>
  <c r="P111" i="2" s="1"/>
  <c r="N267" i="2"/>
  <c r="P267" i="2" s="1"/>
  <c r="O436" i="2"/>
  <c r="P436" i="2" s="1"/>
  <c r="N562" i="2"/>
  <c r="P562" i="2" s="1"/>
  <c r="O692" i="2"/>
  <c r="P692" i="2" s="1"/>
  <c r="N681" i="2"/>
  <c r="P681" i="2" s="1"/>
  <c r="O804" i="2"/>
  <c r="P804" i="2" s="1"/>
  <c r="O1010" i="2"/>
  <c r="P1010" i="2" s="1"/>
  <c r="O910" i="2"/>
  <c r="P910" i="2" s="1"/>
  <c r="O824" i="2"/>
  <c r="P824" i="2" s="1"/>
  <c r="O1078" i="2"/>
  <c r="P1078" i="2" s="1"/>
  <c r="O113" i="2"/>
  <c r="P113" i="2" s="1"/>
  <c r="N781" i="2"/>
  <c r="P781" i="2" s="1"/>
  <c r="O169" i="2"/>
  <c r="P169" i="2" s="1"/>
  <c r="O227" i="2"/>
  <c r="P227" i="2" s="1"/>
  <c r="O611" i="2"/>
  <c r="P611" i="2" s="1"/>
  <c r="O1050" i="2"/>
  <c r="P1050" i="2" s="1"/>
  <c r="N123" i="2"/>
  <c r="P123" i="2" s="1"/>
  <c r="N283" i="2"/>
  <c r="P283" i="2" s="1"/>
  <c r="O431" i="2"/>
  <c r="P431" i="2" s="1"/>
  <c r="O734" i="2"/>
  <c r="P734" i="2" s="1"/>
  <c r="N939" i="2"/>
  <c r="P939" i="2" s="1"/>
  <c r="O870" i="2"/>
  <c r="P870" i="2" s="1"/>
  <c r="O855" i="2"/>
  <c r="P855" i="2" s="1"/>
  <c r="N952" i="2"/>
  <c r="P952" i="2" s="1"/>
  <c r="O1102" i="2"/>
  <c r="P1102" i="2" s="1"/>
  <c r="O590" i="2"/>
  <c r="P590" i="2" s="1"/>
  <c r="N521" i="2"/>
  <c r="P521" i="2" s="1"/>
  <c r="O48" i="2"/>
  <c r="P48" i="2" s="1"/>
  <c r="N52" i="2"/>
  <c r="P52" i="2" s="1"/>
  <c r="N43" i="2"/>
  <c r="P43" i="2" s="1"/>
  <c r="O221" i="2"/>
  <c r="P221" i="2" s="1"/>
  <c r="O399" i="2"/>
  <c r="P399" i="2" s="1"/>
  <c r="O617" i="2"/>
  <c r="P617" i="2" s="1"/>
  <c r="N645" i="2"/>
  <c r="P645" i="2" s="1"/>
  <c r="N746" i="2"/>
  <c r="P746" i="2" s="1"/>
  <c r="N944" i="2"/>
  <c r="P944" i="2" s="1"/>
  <c r="N1085" i="2"/>
  <c r="P1085" i="2" s="1"/>
  <c r="N220" i="2"/>
  <c r="P220" i="2" s="1"/>
  <c r="N661" i="2"/>
  <c r="P661" i="2" s="1"/>
  <c r="O216" i="2"/>
  <c r="P216" i="2" s="1"/>
  <c r="O174" i="2"/>
  <c r="P174" i="2" s="1"/>
  <c r="O313" i="2"/>
  <c r="P313" i="2" s="1"/>
  <c r="N255" i="2"/>
  <c r="P255" i="2" s="1"/>
  <c r="O492" i="2"/>
  <c r="P492" i="2" s="1"/>
  <c r="N374" i="2"/>
  <c r="P374" i="2" s="1"/>
  <c r="N437" i="2"/>
  <c r="P437" i="2" s="1"/>
  <c r="O491" i="2"/>
  <c r="P491" i="2" s="1"/>
  <c r="N687" i="2"/>
  <c r="P687" i="2" s="1"/>
  <c r="N957" i="2"/>
  <c r="P957" i="2" s="1"/>
  <c r="N862" i="2"/>
  <c r="P862" i="2" s="1"/>
  <c r="O821" i="2"/>
  <c r="P821" i="2" s="1"/>
  <c r="O574" i="2"/>
  <c r="P574" i="2" s="1"/>
  <c r="O580" i="2"/>
  <c r="P580" i="2" s="1"/>
  <c r="O742" i="2"/>
  <c r="P742" i="2" s="1"/>
  <c r="N732" i="2"/>
  <c r="P732" i="2" s="1"/>
  <c r="N756" i="2"/>
  <c r="O756" i="2"/>
  <c r="N392" i="2"/>
  <c r="P392" i="2" s="1"/>
  <c r="N480" i="2"/>
  <c r="P480" i="2" s="1"/>
  <c r="N449" i="2"/>
  <c r="P449" i="2" s="1"/>
  <c r="O369" i="2"/>
  <c r="P369" i="2" s="1"/>
  <c r="O707" i="2"/>
  <c r="P707" i="2" s="1"/>
  <c r="N794" i="2"/>
  <c r="P794" i="2" s="1"/>
  <c r="O848" i="2"/>
  <c r="P848" i="2" s="1"/>
  <c r="O935" i="2"/>
  <c r="P935" i="2" s="1"/>
  <c r="N989" i="2"/>
  <c r="P989" i="2" s="1"/>
  <c r="N880" i="2"/>
  <c r="P880" i="2" s="1"/>
  <c r="N931" i="2"/>
  <c r="P931" i="2" s="1"/>
  <c r="N584" i="2"/>
  <c r="O584" i="2"/>
  <c r="N404" i="2"/>
  <c r="P404" i="2" s="1"/>
  <c r="O633" i="2"/>
  <c r="P633" i="2" s="1"/>
  <c r="O743" i="2"/>
  <c r="P743" i="2" s="1"/>
  <c r="N836" i="2"/>
  <c r="P836" i="2" s="1"/>
  <c r="O642" i="2"/>
  <c r="P642" i="2" s="1"/>
  <c r="O964" i="2"/>
  <c r="P964" i="2" s="1"/>
  <c r="N863" i="2"/>
  <c r="P863" i="2" s="1"/>
  <c r="N505" i="2"/>
  <c r="P505" i="2" s="1"/>
  <c r="O921" i="2"/>
  <c r="P921" i="2" s="1"/>
  <c r="N658" i="2"/>
  <c r="P658" i="2" s="1"/>
  <c r="O596" i="2"/>
  <c r="P596" i="2" s="1"/>
  <c r="O101" i="2"/>
  <c r="P101" i="2" s="1"/>
  <c r="O194" i="2"/>
  <c r="P194" i="2" s="1"/>
  <c r="O470" i="2"/>
  <c r="P470" i="2" s="1"/>
  <c r="N103" i="2"/>
  <c r="P103" i="2" s="1"/>
  <c r="N163" i="2"/>
  <c r="P163" i="2" s="1"/>
  <c r="O409" i="2"/>
  <c r="P409" i="2" s="1"/>
  <c r="O297" i="2"/>
  <c r="P297" i="2" s="1"/>
  <c r="O856" i="2"/>
  <c r="P856" i="2" s="1"/>
  <c r="O873" i="2"/>
  <c r="P873" i="2" s="1"/>
  <c r="O1053" i="2"/>
  <c r="P1053" i="2" s="1"/>
  <c r="N965" i="2"/>
  <c r="P965" i="2" s="1"/>
  <c r="O303" i="2"/>
  <c r="P303" i="2" s="1"/>
  <c r="N614" i="2"/>
  <c r="P614" i="2" s="1"/>
  <c r="N515" i="2"/>
  <c r="P515" i="2" s="1"/>
  <c r="N377" i="2"/>
  <c r="P377" i="2" s="1"/>
  <c r="O126" i="2"/>
  <c r="P126" i="2" s="1"/>
  <c r="N112" i="2"/>
  <c r="P112" i="2" s="1"/>
  <c r="N4" i="2"/>
  <c r="P4" i="2" s="1"/>
  <c r="N7" i="2"/>
  <c r="P7" i="2" s="1"/>
  <c r="N335" i="2"/>
  <c r="P335" i="2" s="1"/>
  <c r="N334" i="2"/>
  <c r="P334" i="2" s="1"/>
  <c r="N316" i="2"/>
  <c r="P316" i="2" s="1"/>
  <c r="O925" i="2"/>
  <c r="P925" i="2" s="1"/>
  <c r="O1060" i="2"/>
  <c r="P1060" i="2" s="1"/>
  <c r="O943" i="2"/>
  <c r="P943" i="2" s="1"/>
  <c r="O718" i="2"/>
  <c r="P718" i="2" s="1"/>
  <c r="N83" i="2"/>
  <c r="P83" i="2" s="1"/>
  <c r="N1096" i="2"/>
  <c r="P1096" i="2" s="1"/>
  <c r="N724" i="2"/>
  <c r="P724" i="2" s="1"/>
  <c r="O191" i="2"/>
  <c r="P191" i="2" s="1"/>
  <c r="N1112" i="2"/>
  <c r="P1112" i="2" s="1"/>
  <c r="O971" i="2"/>
  <c r="P971" i="2" s="1"/>
  <c r="O365" i="2"/>
  <c r="P365" i="2" s="1"/>
  <c r="O180" i="2"/>
  <c r="P180" i="2" s="1"/>
  <c r="N31" i="2"/>
  <c r="P31" i="2" s="1"/>
  <c r="N270" i="2"/>
  <c r="P270" i="2" s="1"/>
  <c r="O367" i="2"/>
  <c r="P367" i="2" s="1"/>
  <c r="N452" i="2"/>
  <c r="P452" i="2" s="1"/>
  <c r="N678" i="2"/>
  <c r="P678" i="2" s="1"/>
  <c r="O1001" i="2"/>
  <c r="P1001" i="2" s="1"/>
  <c r="N972" i="2"/>
  <c r="P972" i="2" s="1"/>
  <c r="N860" i="2"/>
  <c r="P860" i="2" s="1"/>
  <c r="O586" i="2"/>
  <c r="P586" i="2" s="1"/>
  <c r="N598" i="2"/>
  <c r="P598" i="2" s="1"/>
  <c r="P682" i="2"/>
  <c r="P315" i="2"/>
  <c r="N782" i="2"/>
  <c r="P782" i="2" s="1"/>
  <c r="O489" i="2"/>
  <c r="P489" i="2" s="1"/>
  <c r="O469" i="2"/>
  <c r="P469" i="2" s="1"/>
  <c r="O347" i="2"/>
  <c r="P347" i="2" s="1"/>
  <c r="N535" i="2"/>
  <c r="P535" i="2" s="1"/>
  <c r="O838" i="2"/>
  <c r="P838" i="2" s="1"/>
  <c r="N879" i="2"/>
  <c r="P879" i="2" s="1"/>
  <c r="N983" i="2"/>
  <c r="P983" i="2" s="1"/>
  <c r="N566" i="2"/>
  <c r="P566" i="2" s="1"/>
  <c r="O188" i="2"/>
  <c r="P188" i="2" s="1"/>
  <c r="N634" i="2"/>
  <c r="P634" i="2" s="1"/>
  <c r="O51" i="2"/>
  <c r="P51" i="2" s="1"/>
  <c r="O252" i="2"/>
  <c r="P252" i="2" s="1"/>
  <c r="N40" i="2"/>
  <c r="P40" i="2" s="1"/>
  <c r="N195" i="2"/>
  <c r="P195" i="2" s="1"/>
  <c r="N106" i="2"/>
  <c r="P106" i="2" s="1"/>
  <c r="N243" i="2"/>
  <c r="P243" i="2" s="1"/>
  <c r="O331" i="2"/>
  <c r="P331" i="2" s="1"/>
  <c r="O277" i="2"/>
  <c r="P277" i="2" s="1"/>
  <c r="N654" i="2"/>
  <c r="P654" i="2" s="1"/>
  <c r="O889" i="2"/>
  <c r="P889" i="2" s="1"/>
  <c r="N962" i="2"/>
  <c r="P962" i="2" s="1"/>
  <c r="N960" i="2"/>
  <c r="P960" i="2" s="1"/>
  <c r="O1008" i="2"/>
  <c r="P1008" i="2" s="1"/>
  <c r="N1107" i="2"/>
  <c r="P1107" i="2" s="1"/>
  <c r="N979" i="2"/>
  <c r="P979" i="2" s="1"/>
  <c r="O662" i="2"/>
  <c r="P662" i="2" s="1"/>
  <c r="N605" i="2"/>
  <c r="P605" i="2" s="1"/>
  <c r="N512" i="2"/>
  <c r="P512" i="2" s="1"/>
  <c r="N524" i="2"/>
  <c r="P524" i="2" s="1"/>
  <c r="N721" i="2"/>
  <c r="P721" i="2" s="1"/>
  <c r="O592" i="2"/>
  <c r="P592" i="2" s="1"/>
  <c r="N341" i="2"/>
  <c r="P341" i="2" s="1"/>
  <c r="O892" i="2"/>
  <c r="P892" i="2" s="1"/>
  <c r="O157" i="2"/>
  <c r="N157" i="2"/>
  <c r="N233" i="2"/>
  <c r="O233" i="2"/>
  <c r="O338" i="2"/>
  <c r="N338" i="2"/>
  <c r="O235" i="2"/>
  <c r="P235" i="2" s="1"/>
  <c r="O648" i="2"/>
  <c r="P648" i="2" s="1"/>
  <c r="N1031" i="2"/>
  <c r="P1031" i="2" s="1"/>
  <c r="N572" i="2"/>
  <c r="O572" i="2"/>
  <c r="N631" i="2"/>
  <c r="P631" i="2" s="1"/>
  <c r="O261" i="2"/>
  <c r="P261" i="2" s="1"/>
  <c r="N37" i="2"/>
  <c r="P37" i="2" s="1"/>
  <c r="N79" i="2"/>
  <c r="P79" i="2" s="1"/>
  <c r="N10" i="2"/>
  <c r="P10" i="2" s="1"/>
  <c r="O355" i="2"/>
  <c r="P355" i="2" s="1"/>
  <c r="N898" i="2"/>
  <c r="P898" i="2" s="1"/>
  <c r="O937" i="2"/>
  <c r="P937" i="2" s="1"/>
  <c r="N839" i="2"/>
  <c r="P839" i="2" s="1"/>
  <c r="O893" i="2"/>
  <c r="P893" i="2" s="1"/>
  <c r="O1103" i="2"/>
  <c r="P1103" i="2" s="1"/>
  <c r="N578" i="2"/>
  <c r="O578" i="2"/>
  <c r="N326" i="2"/>
  <c r="O326" i="2"/>
  <c r="N1089" i="2"/>
  <c r="P1089" i="2" s="1"/>
  <c r="N865" i="2"/>
  <c r="P865" i="2" s="1"/>
  <c r="N548" i="2"/>
  <c r="P548" i="2" s="1"/>
  <c r="N878" i="2"/>
  <c r="P878" i="2" s="1"/>
  <c r="N602" i="2"/>
  <c r="O602" i="2"/>
  <c r="O344" i="2"/>
  <c r="N344" i="2"/>
  <c r="N38" i="2"/>
  <c r="P38" i="2" s="1"/>
  <c r="N539" i="2"/>
  <c r="P539" i="2" s="1"/>
  <c r="N899" i="2"/>
  <c r="P899" i="2" s="1"/>
  <c r="O1114" i="2"/>
  <c r="N1114" i="2"/>
  <c r="N966" i="2"/>
  <c r="P966" i="2" s="1"/>
  <c r="N273" i="2"/>
  <c r="P273" i="2" s="1"/>
  <c r="N49" i="2"/>
  <c r="P49" i="2" s="1"/>
  <c r="N91" i="2"/>
  <c r="P91" i="2" s="1"/>
  <c r="N22" i="2"/>
  <c r="P22" i="2" s="1"/>
  <c r="N265" i="2"/>
  <c r="P265" i="2" s="1"/>
  <c r="O391" i="2"/>
  <c r="P391" i="2" s="1"/>
  <c r="O340" i="2"/>
  <c r="P340" i="2" s="1"/>
  <c r="N383" i="2"/>
  <c r="P383" i="2" s="1"/>
  <c r="O516" i="2"/>
  <c r="P516" i="2" s="1"/>
  <c r="N329" i="2"/>
  <c r="P329" i="2" s="1"/>
  <c r="O608" i="2"/>
  <c r="P608" i="2" s="1"/>
  <c r="P613" i="2"/>
  <c r="N815" i="2"/>
  <c r="P815" i="2" s="1"/>
  <c r="N699" i="2"/>
  <c r="P699" i="2" s="1"/>
  <c r="O627" i="2"/>
  <c r="P627" i="2" s="1"/>
  <c r="O932" i="2"/>
  <c r="P932" i="2" s="1"/>
  <c r="O890" i="2"/>
  <c r="P890" i="2" s="1"/>
  <c r="O1071" i="2"/>
  <c r="P1071" i="2" s="1"/>
  <c r="O190" i="2"/>
  <c r="N190" i="2"/>
  <c r="O748" i="2"/>
  <c r="P748" i="2" s="1"/>
  <c r="N712" i="2"/>
  <c r="P712" i="2" s="1"/>
  <c r="N35" i="2"/>
  <c r="P35" i="2" s="1"/>
  <c r="N953" i="2"/>
  <c r="P953" i="2" s="1"/>
  <c r="N1092" i="2"/>
  <c r="P1092" i="2" s="1"/>
  <c r="N292" i="2"/>
  <c r="P292" i="2" s="1"/>
  <c r="O555" i="2"/>
  <c r="P555" i="2" s="1"/>
  <c r="P711" i="2"/>
  <c r="N907" i="2"/>
  <c r="P907" i="2" s="1"/>
  <c r="N827" i="2"/>
  <c r="P827" i="2" s="1"/>
  <c r="O954" i="2"/>
  <c r="P954" i="2" s="1"/>
  <c r="O1083" i="2"/>
  <c r="P1083" i="2" s="1"/>
  <c r="O166" i="2"/>
  <c r="N166" i="2"/>
  <c r="O359" i="2"/>
  <c r="N359" i="2"/>
  <c r="O542" i="2"/>
  <c r="P542" i="2" s="1"/>
  <c r="N1007" i="2"/>
  <c r="P1007" i="2" s="1"/>
  <c r="O234" i="2"/>
  <c r="P234" i="2" s="1"/>
  <c r="N1055" i="2"/>
  <c r="P1055" i="2" s="1"/>
  <c r="O1080" i="2"/>
  <c r="P1080" i="2" s="1"/>
  <c r="O1014" i="2"/>
  <c r="P1014" i="2" s="1"/>
  <c r="O914" i="2"/>
  <c r="P914" i="2" s="1"/>
  <c r="N556" i="2"/>
  <c r="P556" i="2" s="1"/>
  <c r="O636" i="2"/>
  <c r="P636" i="2" s="1"/>
  <c r="N100" i="2"/>
  <c r="P100" i="2" s="1"/>
  <c r="O274" i="2"/>
  <c r="P274" i="2" s="1"/>
  <c r="O295" i="2"/>
  <c r="P295" i="2" s="1"/>
  <c r="N187" i="2"/>
  <c r="P187" i="2" s="1"/>
  <c r="N250" i="2"/>
  <c r="P250" i="2" s="1"/>
  <c r="O328" i="2"/>
  <c r="P328" i="2" s="1"/>
  <c r="O551" i="2"/>
  <c r="P551" i="2" s="1"/>
  <c r="N776" i="2"/>
  <c r="P776" i="2" s="1"/>
  <c r="O818" i="2"/>
  <c r="P818" i="2" s="1"/>
  <c r="O770" i="2"/>
  <c r="P770" i="2" s="1"/>
  <c r="O817" i="2"/>
  <c r="P817" i="2" s="1"/>
  <c r="O1065" i="2"/>
  <c r="P1065" i="2" s="1"/>
  <c r="O1109" i="2"/>
  <c r="P1109" i="2" s="1"/>
  <c r="O1032" i="2"/>
  <c r="P1032" i="2" s="1"/>
  <c r="N474" i="2"/>
  <c r="O474" i="2"/>
  <c r="O131" i="2"/>
  <c r="P131" i="2" s="1"/>
  <c r="N1093" i="2"/>
  <c r="O1093" i="2"/>
  <c r="O621" i="2"/>
  <c r="P621" i="2" s="1"/>
  <c r="O624" i="2"/>
  <c r="P624" i="2" s="1"/>
  <c r="N657" i="2"/>
  <c r="P657" i="2" s="1"/>
  <c r="N875" i="2"/>
  <c r="P875" i="2" s="1"/>
  <c r="N557" i="2"/>
  <c r="P557" i="2" s="1"/>
  <c r="O192" i="2"/>
  <c r="P192" i="2" s="1"/>
  <c r="N109" i="2"/>
  <c r="P109" i="2" s="1"/>
  <c r="N19" i="2"/>
  <c r="P19" i="2" s="1"/>
  <c r="O325" i="2"/>
  <c r="P325" i="2" s="1"/>
  <c r="O173" i="2"/>
  <c r="P173" i="2" s="1"/>
  <c r="O307" i="2"/>
  <c r="P307" i="2" s="1"/>
  <c r="N571" i="2"/>
  <c r="P571" i="2" s="1"/>
  <c r="N765" i="2"/>
  <c r="P765" i="2" s="1"/>
  <c r="O1106" i="2"/>
  <c r="P1106" i="2" s="1"/>
  <c r="N967" i="2"/>
  <c r="P967" i="2" s="1"/>
  <c r="N16" i="2"/>
  <c r="P16" i="2" s="1"/>
  <c r="N124" i="2"/>
  <c r="P124" i="2" s="1"/>
  <c r="N82" i="2"/>
  <c r="P82" i="2" s="1"/>
  <c r="O877" i="2"/>
  <c r="P877" i="2" s="1"/>
  <c r="O536" i="2"/>
  <c r="P536" i="2" s="1"/>
  <c r="N28" i="2"/>
  <c r="P28" i="2" s="1"/>
  <c r="O138" i="2"/>
  <c r="P138" i="2" s="1"/>
  <c r="N94" i="2"/>
  <c r="P94" i="2" s="1"/>
  <c r="O319" i="2"/>
  <c r="P319" i="2" s="1"/>
  <c r="N705" i="2"/>
  <c r="P705" i="2" s="1"/>
  <c r="O901" i="2"/>
  <c r="P901" i="2" s="1"/>
  <c r="O845" i="2"/>
  <c r="P845" i="2" s="1"/>
  <c r="O984" i="2"/>
  <c r="P984" i="2" s="1"/>
  <c r="O314" i="2"/>
  <c r="P314" i="2" s="1"/>
  <c r="N25" i="2"/>
  <c r="P25" i="2" s="1"/>
  <c r="N97" i="2"/>
  <c r="P97" i="2" s="1"/>
  <c r="N154" i="2"/>
  <c r="P154" i="2" s="1"/>
  <c r="N70" i="2"/>
  <c r="P70" i="2" s="1"/>
  <c r="O301" i="2"/>
  <c r="P301" i="2" s="1"/>
  <c r="O268" i="2"/>
  <c r="P268" i="2" s="1"/>
  <c r="O185" i="2"/>
  <c r="P185" i="2" s="1"/>
  <c r="O322" i="2"/>
  <c r="P322" i="2" s="1"/>
  <c r="O259" i="2"/>
  <c r="P259" i="2" s="1"/>
  <c r="N286" i="2"/>
  <c r="P286" i="2" s="1"/>
  <c r="N262" i="2"/>
  <c r="P262" i="2" s="1"/>
  <c r="N298" i="2"/>
  <c r="P298" i="2" s="1"/>
  <c r="N260" i="2"/>
  <c r="P260" i="2" s="1"/>
  <c r="N323" i="2"/>
  <c r="P323" i="2" s="1"/>
  <c r="N416" i="2"/>
  <c r="P416" i="2" s="1"/>
  <c r="N349" i="2"/>
  <c r="P349" i="2" s="1"/>
  <c r="N413" i="2"/>
  <c r="P413" i="2" s="1"/>
  <c r="O522" i="2"/>
  <c r="P522" i="2" s="1"/>
  <c r="O476" i="2"/>
  <c r="P476" i="2" s="1"/>
  <c r="N371" i="2"/>
  <c r="P371" i="2" s="1"/>
  <c r="O630" i="2"/>
  <c r="P630" i="2" s="1"/>
  <c r="N639" i="2"/>
  <c r="P639" i="2" s="1"/>
  <c r="N618" i="2"/>
  <c r="P618" i="2" s="1"/>
  <c r="O552" i="2"/>
  <c r="P552" i="2" s="1"/>
  <c r="O750" i="2"/>
  <c r="N750" i="2"/>
  <c r="O830" i="2"/>
  <c r="P830" i="2" s="1"/>
  <c r="O851" i="2"/>
  <c r="P851" i="2" s="1"/>
  <c r="O947" i="2"/>
  <c r="P947" i="2" s="1"/>
  <c r="N753" i="2"/>
  <c r="P753" i="2" s="1"/>
  <c r="O1038" i="2"/>
  <c r="P1038" i="2" s="1"/>
  <c r="O1094" i="2"/>
  <c r="P1094" i="2" s="1"/>
  <c r="O955" i="2"/>
  <c r="P955" i="2" s="1"/>
  <c r="O961" i="2"/>
  <c r="P961" i="2" s="1"/>
  <c r="O1059" i="2"/>
  <c r="P1059" i="2" s="1"/>
  <c r="N231" i="2"/>
  <c r="P231" i="2" s="1"/>
  <c r="O1005" i="2"/>
  <c r="P1005" i="2" s="1"/>
  <c r="O982" i="2"/>
  <c r="P982" i="2" s="1"/>
  <c r="O1035" i="2"/>
  <c r="P1035" i="2" s="1"/>
  <c r="N428" i="2"/>
  <c r="P428" i="2" s="1"/>
  <c r="N425" i="2"/>
  <c r="P425" i="2" s="1"/>
  <c r="N482" i="2"/>
  <c r="P482" i="2" s="1"/>
  <c r="O467" i="2"/>
  <c r="P467" i="2" s="1"/>
  <c r="O669" i="2"/>
  <c r="P669" i="2" s="1"/>
  <c r="O762" i="2"/>
  <c r="N762" i="2"/>
  <c r="N833" i="2"/>
  <c r="P833" i="2" s="1"/>
  <c r="N741" i="2"/>
  <c r="P741" i="2" s="1"/>
  <c r="N854" i="2"/>
  <c r="P854" i="2" s="1"/>
  <c r="O684" i="2"/>
  <c r="P684" i="2" s="1"/>
  <c r="P1046" i="2"/>
  <c r="O1068" i="2"/>
  <c r="P1068" i="2" s="1"/>
  <c r="N985" i="2"/>
  <c r="P985" i="2" s="1"/>
  <c r="P150" i="2"/>
  <c r="N64" i="2"/>
  <c r="P64" i="2" s="1"/>
  <c r="N136" i="2"/>
  <c r="P136" i="2" s="1"/>
  <c r="N55" i="2"/>
  <c r="P55" i="2" s="1"/>
  <c r="N127" i="2"/>
  <c r="P127" i="2" s="1"/>
  <c r="O230" i="2"/>
  <c r="P230" i="2" s="1"/>
  <c r="N280" i="2"/>
  <c r="P280" i="2" s="1"/>
  <c r="O311" i="2"/>
  <c r="P311" i="2" s="1"/>
  <c r="O403" i="2"/>
  <c r="P403" i="2" s="1"/>
  <c r="N346" i="2"/>
  <c r="P346" i="2" s="1"/>
  <c r="N310" i="2"/>
  <c r="P310" i="2" s="1"/>
  <c r="N464" i="2"/>
  <c r="O464" i="2"/>
  <c r="O358" i="2"/>
  <c r="P358" i="2" s="1"/>
  <c r="N484" i="2"/>
  <c r="P484" i="2" s="1"/>
  <c r="O487" i="2"/>
  <c r="P487" i="2" s="1"/>
  <c r="O660" i="2"/>
  <c r="P660" i="2" s="1"/>
  <c r="N710" i="2"/>
  <c r="P710" i="2" s="1"/>
  <c r="N949" i="2"/>
  <c r="P949" i="2" s="1"/>
  <c r="O1023" i="2"/>
  <c r="P1023" i="2" s="1"/>
  <c r="O1077" i="2"/>
  <c r="P1077" i="2" s="1"/>
  <c r="O923" i="2"/>
  <c r="P923" i="2" s="1"/>
  <c r="O993" i="2"/>
  <c r="P993" i="2" s="1"/>
  <c r="N440" i="2"/>
  <c r="P440" i="2" s="1"/>
  <c r="O701" i="2"/>
  <c r="P701" i="2" s="1"/>
  <c r="N690" i="2"/>
  <c r="P690" i="2" s="1"/>
  <c r="P1070" i="2"/>
  <c r="N1116" i="2"/>
  <c r="P1116" i="2" s="1"/>
  <c r="N76" i="2"/>
  <c r="P76" i="2" s="1"/>
  <c r="N67" i="2"/>
  <c r="P67" i="2" s="1"/>
  <c r="N145" i="2"/>
  <c r="P145" i="2" s="1"/>
  <c r="N199" i="2"/>
  <c r="P199" i="2" s="1"/>
  <c r="N583" i="2"/>
  <c r="P583" i="2" s="1"/>
  <c r="N600" i="2"/>
  <c r="P600" i="2" s="1"/>
  <c r="N708" i="2"/>
  <c r="P708" i="2" s="1"/>
  <c r="N729" i="2"/>
  <c r="P729" i="2" s="1"/>
  <c r="O922" i="2"/>
  <c r="P922" i="2" s="1"/>
  <c r="O940" i="2"/>
  <c r="N940" i="2"/>
  <c r="N970" i="2"/>
  <c r="P970" i="2" s="1"/>
  <c r="O1097" i="2"/>
  <c r="P1097" i="2" s="1"/>
  <c r="O1041" i="2"/>
  <c r="P1041" i="2" s="1"/>
  <c r="P1082" i="2"/>
  <c r="O990" i="2"/>
  <c r="P990" i="2" s="1"/>
  <c r="O1062" i="2"/>
  <c r="P1062" i="2" s="1"/>
  <c r="O1011" i="2"/>
  <c r="P1011" i="2" s="1"/>
  <c r="O1100" i="2"/>
  <c r="P1100" i="2" s="1"/>
  <c r="N1095" i="2"/>
  <c r="P1095" i="2" s="1"/>
  <c r="N61" i="2"/>
  <c r="P61" i="2" s="1"/>
  <c r="N133" i="2"/>
  <c r="P133" i="2" s="1"/>
  <c r="N488" i="2"/>
  <c r="O488" i="2"/>
  <c r="N175" i="2"/>
  <c r="P175" i="2" s="1"/>
  <c r="N717" i="2"/>
  <c r="P717" i="2" s="1"/>
  <c r="O958" i="2"/>
  <c r="N958" i="2"/>
  <c r="O427" i="2"/>
  <c r="P427" i="2" s="1"/>
  <c r="O976" i="2"/>
  <c r="N976" i="2"/>
  <c r="O1029" i="2"/>
  <c r="P1029" i="2" s="1"/>
  <c r="O999" i="2"/>
  <c r="P999" i="2" s="1"/>
  <c r="N1098" i="2"/>
  <c r="P1098" i="2" s="1"/>
  <c r="N73" i="2"/>
  <c r="P73" i="2" s="1"/>
  <c r="N142" i="2"/>
  <c r="P142" i="2" s="1"/>
  <c r="P246" i="2"/>
  <c r="N139" i="2"/>
  <c r="P139" i="2" s="1"/>
  <c r="N46" i="2"/>
  <c r="P46" i="2" s="1"/>
  <c r="N118" i="2"/>
  <c r="P118" i="2" s="1"/>
  <c r="N256" i="2"/>
  <c r="P256" i="2" s="1"/>
  <c r="N353" i="2"/>
  <c r="P353" i="2" s="1"/>
  <c r="N389" i="2"/>
  <c r="P389" i="2" s="1"/>
  <c r="N461" i="2"/>
  <c r="P461" i="2" s="1"/>
  <c r="N610" i="2"/>
  <c r="P610" i="2" s="1"/>
  <c r="O726" i="2"/>
  <c r="N726" i="2"/>
  <c r="O1044" i="2"/>
  <c r="P1044" i="2" s="1"/>
  <c r="O479" i="2"/>
  <c r="N479" i="2"/>
  <c r="N714" i="2"/>
  <c r="P714" i="2" s="1"/>
  <c r="O1026" i="2"/>
  <c r="P1026" i="2" s="1"/>
  <c r="N13" i="2"/>
  <c r="P13" i="2" s="1"/>
  <c r="N85" i="2"/>
  <c r="P85" i="2" s="1"/>
  <c r="N148" i="2"/>
  <c r="P148" i="2" s="1"/>
  <c r="N58" i="2"/>
  <c r="P58" i="2" s="1"/>
  <c r="N130" i="2"/>
  <c r="P130" i="2" s="1"/>
  <c r="N401" i="2"/>
  <c r="P401" i="2" s="1"/>
  <c r="N281" i="2"/>
  <c r="P281" i="2" s="1"/>
  <c r="N723" i="2"/>
  <c r="P723" i="2" s="1"/>
  <c r="N595" i="2"/>
  <c r="P595" i="2" s="1"/>
  <c r="O738" i="2"/>
  <c r="N738" i="2"/>
  <c r="O911" i="2"/>
  <c r="N911" i="2"/>
  <c r="O1020" i="2"/>
  <c r="P1020" i="2" s="1"/>
  <c r="O1056" i="2"/>
  <c r="P1056" i="2" s="1"/>
  <c r="O1047" i="2"/>
  <c r="P1047" i="2" s="1"/>
  <c r="N1113" i="2"/>
  <c r="P1113" i="2" s="1"/>
  <c r="O2" i="2"/>
  <c r="P2" i="2" s="1"/>
  <c r="P338" i="2" l="1"/>
  <c r="P750" i="2"/>
  <c r="P344" i="2"/>
  <c r="P326" i="2"/>
  <c r="P233" i="2"/>
  <c r="P479" i="2"/>
  <c r="P584" i="2"/>
  <c r="P157" i="2"/>
  <c r="P911" i="2"/>
  <c r="P602" i="2"/>
  <c r="P756" i="2"/>
  <c r="P572" i="2"/>
  <c r="P1114" i="2"/>
  <c r="P976" i="2"/>
  <c r="P1093" i="2"/>
  <c r="P762" i="2"/>
  <c r="P488" i="2"/>
  <c r="P359" i="2"/>
  <c r="P578" i="2"/>
  <c r="P166" i="2"/>
  <c r="P474" i="2"/>
  <c r="P958" i="2"/>
  <c r="P190" i="2"/>
  <c r="P940" i="2"/>
  <c r="P464" i="2"/>
  <c r="P726" i="2"/>
  <c r="P7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E1" authorId="0" shapeId="0" xr:uid="{FCE7B699-E08A-42E2-91E5-C8006C892600}">
      <text>
        <r>
          <rPr>
            <sz val="9"/>
            <color indexed="81"/>
            <rFont val="Tahoma"/>
            <family val="2"/>
          </rPr>
          <t>1: punto appartenente alla Rete quantitativa
2: punto appartenente alla Rete qualitativa
3: punto appartenente alla Rete quantitativa e alla Rete qualitativa</t>
        </r>
      </text>
    </comment>
    <comment ref="F1" authorId="0" shapeId="0" xr:uid="{13EF45AA-E20C-40E0-9991-34F29BDD342A}">
      <text>
        <r>
          <rPr>
            <sz val="9"/>
            <color indexed="81"/>
            <rFont val="Tahoma"/>
            <family val="2"/>
          </rPr>
          <t>Monitoraggio rete quantitativa. 
1: pozzi superficiali - misure effettuate da ARPA
2: pozzi superficiali - misure effettuate da Gestore
3: pozzi profondi - misure effettuate da ARPA
4: pozzi profondi - misure effettuate da Gestore
5: trasmettitore automatico di livello ARPA
6:trasmettitore automatico di livello Gestore</t>
        </r>
      </text>
    </comment>
    <comment ref="G1" authorId="0" shapeId="0" xr:uid="{14006680-47EA-4C92-93A1-C33536134ED9}">
      <text>
        <r>
          <rPr>
            <sz val="9"/>
            <color indexed="81"/>
            <rFont val="Tahoma"/>
            <family val="2"/>
          </rPr>
          <t>M: attualmente monitorato
N: attualmente non monitorato
S: attualmente monitorato e sostitutivo di un pozzo N - continua la serie dati
C: attualmente monitorato e sostitutivo di un pozzo N - non continua la serie dati</t>
        </r>
      </text>
    </comment>
    <comment ref="K1" authorId="0" shapeId="0" xr:uid="{9D631751-6CF2-4A61-B7DA-218D07EFBDA3}">
      <text>
        <r>
          <rPr>
            <sz val="9"/>
            <color indexed="81"/>
            <rFont val="Tahoma"/>
            <family val="2"/>
          </rPr>
          <t>Corrisponde alla Quota di riferimento misura slm in Sire</t>
        </r>
      </text>
    </comment>
    <comment ref="M1" authorId="0" shapeId="0" xr:uid="{7B358750-D588-4F3D-B625-A2F34C0901C0}">
      <text>
        <r>
          <rPr>
            <sz val="9"/>
            <color indexed="81"/>
            <rFont val="Tahoma"/>
            <family val="2"/>
          </rPr>
          <t xml:space="preserve">corrisponde alla differenza tra QUOTA_MISURA_SLM e QUOTA_PC_SLM
</t>
        </r>
      </text>
    </comment>
    <comment ref="N1" authorId="0" shapeId="0" xr:uid="{D4A61C41-94F2-4B4E-8EC9-24634AAB5614}">
      <text>
        <r>
          <rPr>
            <sz val="9"/>
            <color indexed="81"/>
            <rFont val="Tahoma"/>
            <family val="2"/>
          </rPr>
          <t>Da p.c. 
(fonti: stratigrafie o Catasto)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1A2F05-9E64-44F1-A0BF-7C8F79D33192}" keepAlive="1" name="ThisWorkbookDataModel" description="Modello di dati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E3172CE-6F60-49B9-A895-9178A96E56D8}" name="WorksheetConnection_PIEZOMETRIE!$A$1:$H$1120" type="102" refreshedVersion="7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EZOMETRIEA1H1120"/>
        </x15:connection>
      </ext>
    </extLst>
  </connection>
  <connection id="3" xr16:uid="{FBF43ABB-B79B-4205-B300-C7DDD2A0B45C}" name="WorksheetConnection_PIEZOMETRIE!$C$1:$G$1120" type="102" refreshedVersion="7" minRefreshableVersion="5">
    <extLst>
      <ext xmlns:x15="http://schemas.microsoft.com/office/spreadsheetml/2010/11/main" uri="{DE250136-89BD-433C-8126-D09CA5730AF9}">
        <x15:connection id="Intervallo 1" autoDelete="1">
          <x15:rangePr sourceName="_xlcn.WorksheetConnection_PIEZOMETRIEC1G1120"/>
        </x15:connection>
      </ext>
    </extLst>
  </connection>
  <connection id="4" xr16:uid="{2D7CC472-4AA0-4D90-9B23-EC038708D370}" name="WorksheetConnection_SOGGIACENZA!$A$1:$D$1039" type="102" refreshedVersion="7" minRefreshableVersion="5">
    <extLst>
      <ext xmlns:x15="http://schemas.microsoft.com/office/spreadsheetml/2010/11/main" uri="{DE250136-89BD-433C-8126-D09CA5730AF9}">
        <x15:connection id="Intervallo 2" autoDelete="1">
          <x15:rangePr sourceName="_xlcn.WorksheetConnection_SOGGIACENZAA1D1039"/>
        </x15:connection>
      </ext>
    </extLst>
  </connection>
</connections>
</file>

<file path=xl/sharedStrings.xml><?xml version="1.0" encoding="utf-8"?>
<sst xmlns="http://schemas.openxmlformats.org/spreadsheetml/2006/main" count="7690" uniqueCount="189">
  <si>
    <t>PROVINCIA</t>
  </si>
  <si>
    <t>COMUNE</t>
  </si>
  <si>
    <t>CODICE</t>
  </si>
  <si>
    <t>CODICEWISE</t>
  </si>
  <si>
    <t>RETE</t>
  </si>
  <si>
    <t>QUANTI_ESECUTORE</t>
  </si>
  <si>
    <t>STATO</t>
  </si>
  <si>
    <t>DATA_INIZO</t>
  </si>
  <si>
    <t>X_WGS84</t>
  </si>
  <si>
    <t>Y_WGS84</t>
  </si>
  <si>
    <t>QUOTA_MISURA_SLM (Qr)</t>
  </si>
  <si>
    <t>QUOTA_PC_SLM</t>
  </si>
  <si>
    <t>H_BP</t>
  </si>
  <si>
    <t>PROFONDITà</t>
  </si>
  <si>
    <t>FILTRI_N</t>
  </si>
  <si>
    <t>FILTRI_TOP</t>
  </si>
  <si>
    <t>FILTRI_BOTTOM</t>
  </si>
  <si>
    <t>USO</t>
  </si>
  <si>
    <t>TIPO</t>
  </si>
  <si>
    <t>GWB_2015</t>
  </si>
  <si>
    <t>Codice WISE Corpo idrico</t>
  </si>
  <si>
    <t>Nome Corpo Idrico</t>
  </si>
  <si>
    <t>Area GWB</t>
  </si>
  <si>
    <t>SONDA AUTOMATICA</t>
  </si>
  <si>
    <t>NOTE</t>
  </si>
  <si>
    <t>MI</t>
  </si>
  <si>
    <t>ABBIATEGRASSO</t>
  </si>
  <si>
    <t>PO0150020U0005</t>
  </si>
  <si>
    <t>IT03GWBISSMPTLN_PO0150020U0005</t>
  </si>
  <si>
    <t>N</t>
  </si>
  <si>
    <t>1</t>
  </si>
  <si>
    <t>ALTRO MONITORAGGIO</t>
  </si>
  <si>
    <t>POZZO</t>
  </si>
  <si>
    <t>GWB ISS MPTLN</t>
  </si>
  <si>
    <t>IT03GWBISSMPTLN</t>
  </si>
  <si>
    <t>Corpo idrico sotterraneo superficiale di Media pianura Bacino Ticino - Lambro Nord</t>
  </si>
  <si>
    <t>569146405,5415567</t>
  </si>
  <si>
    <t>PO0150020U0014</t>
  </si>
  <si>
    <t>IT03GWBISSMPTLN_PO0150020U0014</t>
  </si>
  <si>
    <t>M</t>
  </si>
  <si>
    <t>01/01/2006; 1/04/2019 anche quantitativo passa da rete 2 a 3</t>
  </si>
  <si>
    <t>n.d.</t>
  </si>
  <si>
    <t>POTABILE</t>
  </si>
  <si>
    <t>BAREGGIO</t>
  </si>
  <si>
    <t>PO015012NR0072</t>
  </si>
  <si>
    <t>IT03GWBISSMPTLN_PO015012NR0072</t>
  </si>
  <si>
    <t>IRRIGUO</t>
  </si>
  <si>
    <t>BASIGLIO</t>
  </si>
  <si>
    <t>PO0150150U0001</t>
  </si>
  <si>
    <t>IT03GWBISSMPTLN_PO0150150U0001</t>
  </si>
  <si>
    <t>CORNAREDO</t>
  </si>
  <si>
    <t>PO0150870U0001</t>
  </si>
  <si>
    <t>IT03GWBISSMPTLN_PO0150870U0001</t>
  </si>
  <si>
    <t>2</t>
  </si>
  <si>
    <t>MELEGNANO</t>
  </si>
  <si>
    <t>PO0151400R0048</t>
  </si>
  <si>
    <t>IT03GWBISSMPTLN_PO0151400R0048</t>
  </si>
  <si>
    <t>PO015140NR0109</t>
  </si>
  <si>
    <t>IT03GWBISSMPTLN_PO015140NR0109</t>
  </si>
  <si>
    <t>MONITORAGGIO</t>
  </si>
  <si>
    <t>PIEZOMETRO</t>
  </si>
  <si>
    <t>SI</t>
  </si>
  <si>
    <t>MILANO</t>
  </si>
  <si>
    <t>PO015146NU1378</t>
  </si>
  <si>
    <t>IT03GWBISSMPTLN_PO015146NU1378</t>
  </si>
  <si>
    <t>PO015146NU1379</t>
  </si>
  <si>
    <t>IT03GWBISSMPTLN_PO015146NU1379</t>
  </si>
  <si>
    <t>PO015146NU1435</t>
  </si>
  <si>
    <t>IT03GWBISSMPTLN_PO015146NU1435</t>
  </si>
  <si>
    <t>PO015146NU1489</t>
  </si>
  <si>
    <t>IT03GWBISSMPTLN_PO015146NU1489</t>
  </si>
  <si>
    <t>PO015146NU1496</t>
  </si>
  <si>
    <t>IT03GWBISSMPTLN_PO015146NU1496</t>
  </si>
  <si>
    <t>MOTTA VISCONTI</t>
  </si>
  <si>
    <t>PO015151NUP001</t>
  </si>
  <si>
    <t>IT03GWBISSMPTLN_PO015151NUP001</t>
  </si>
  <si>
    <t>PUBBLICO</t>
  </si>
  <si>
    <t>OPERA</t>
  </si>
  <si>
    <t>PO015159NR0012</t>
  </si>
  <si>
    <t>IT03GWBISSMPTLN_PO015159NR0012</t>
  </si>
  <si>
    <t>S</t>
  </si>
  <si>
    <t>3</t>
  </si>
  <si>
    <t>INDUSTRIALE</t>
  </si>
  <si>
    <t>PIEVE EMANUELE</t>
  </si>
  <si>
    <t>PO015173NR0001</t>
  </si>
  <si>
    <t>IT03GWBISSMPTLN_PO015173NR0001</t>
  </si>
  <si>
    <t>ROZZANO</t>
  </si>
  <si>
    <t>PO015189NR0143</t>
  </si>
  <si>
    <t>IT03GWBISSMPTLN_PO015189NR0143</t>
  </si>
  <si>
    <t>SAN DONATO MILANESE</t>
  </si>
  <si>
    <t>PO015192NR0212</t>
  </si>
  <si>
    <t>IT03GWBISSMPTLN_PO015192NR0212</t>
  </si>
  <si>
    <t>SETTIMO MILANESE</t>
  </si>
  <si>
    <t>PO015211NUP001</t>
  </si>
  <si>
    <t>IT03GWBISSMPTLN_PO015211NUP001</t>
  </si>
  <si>
    <t>fino al 2018 misure manuali; successiva transizione a misure con sonde automatiche, i cui dati non sono stati inseriti in quanto non validi</t>
  </si>
  <si>
    <t>VERMEZZO</t>
  </si>
  <si>
    <t>PO0152350U0001</t>
  </si>
  <si>
    <t>IT03GWBISSMPTLN_PO0152350U0001</t>
  </si>
  <si>
    <t>ZIBIDO S. GIACOMO</t>
  </si>
  <si>
    <t>PO015247NR0185</t>
  </si>
  <si>
    <t>IT03GWBISSMPTLN_PO015247NR0185</t>
  </si>
  <si>
    <t>Conteggio di MISURA SOGGIACENZA [m]</t>
  </si>
  <si>
    <t>Etichette di colonna</t>
  </si>
  <si>
    <t>Etichette di riga</t>
  </si>
  <si>
    <t>\</t>
  </si>
  <si>
    <t>Totale complessivo</t>
  </si>
  <si>
    <t>CODICE PUNTO</t>
  </si>
  <si>
    <t>DATA</t>
  </si>
  <si>
    <t>Qr[m s.l.m.]</t>
  </si>
  <si>
    <t>DESCRIZIONE</t>
  </si>
  <si>
    <t>MISURA SOGGIACENZA [m]</t>
  </si>
  <si>
    <t>PIEZOMETRIA [m s.l.m.]</t>
  </si>
  <si>
    <t>1Q_SOGG</t>
  </si>
  <si>
    <t>3Q_SOGG</t>
  </si>
  <si>
    <t>1Q_PIEZO</t>
  </si>
  <si>
    <t>3Q_PIEZO</t>
  </si>
  <si>
    <t>IQR_PIEZO</t>
  </si>
  <si>
    <t>INF</t>
  </si>
  <si>
    <t>SUP</t>
  </si>
  <si>
    <t>OUTLIERS</t>
  </si>
  <si>
    <t>soggiacenza statica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</si>
  <si>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</si>
  <si>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</si>
  <si>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</si>
  <si>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</si>
  <si>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</si>
  <si>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</si>
  <si>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</si>
  <si>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</si>
  <si>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</si>
  <si>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</si>
  <si>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</si>
  <si>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</si>
  <si>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1Q_SOG totale</t>
  </si>
  <si>
    <t>3Q_SOG totale</t>
  </si>
  <si>
    <t>1Q_SOG</t>
  </si>
  <si>
    <t>3Q_SOG</t>
  </si>
  <si>
    <t>ZIBIDO SAN GIACOMO</t>
  </si>
  <si>
    <t>SOGG_2018</t>
  </si>
  <si>
    <t>CONDIZIONE</t>
  </si>
  <si>
    <t>SOPRA</t>
  </si>
  <si>
    <t>Conteggio di CONDIZIONE</t>
  </si>
  <si>
    <t>Anni</t>
  </si>
  <si>
    <t>2019</t>
  </si>
  <si>
    <t>Min di MISURA SOGGIACENZA [m]</t>
  </si>
  <si>
    <t>1Q_SG</t>
  </si>
  <si>
    <t>3Q_SG</t>
  </si>
  <si>
    <t>FASCIA_OSCILLAZIONE</t>
  </si>
  <si>
    <t>15%</t>
  </si>
  <si>
    <t>DIST_FASCIA</t>
  </si>
  <si>
    <t>SOPRA_SOTTO</t>
  </si>
  <si>
    <t>CRITICA</t>
  </si>
  <si>
    <t>ATTENZIONE</t>
  </si>
  <si>
    <t>NORMA</t>
  </si>
  <si>
    <t>DATI_MANCANTI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</si>
  <si>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</si>
  <si>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</si>
  <si>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</si>
  <si>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</si>
  <si>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</si>
  <si>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</si>
  <si>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</si>
  <si>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</si>
  <si>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</si>
  <si>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</si>
  <si>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2020</t>
  </si>
  <si>
    <t>ESCLUSO -&gt;</t>
  </si>
  <si>
    <t>LIVELLO_NEW</t>
  </si>
  <si>
    <t>TOT</t>
  </si>
  <si>
    <t>FREQUENZA MEDIA</t>
  </si>
  <si>
    <t>ANNI CON 12 DATI</t>
  </si>
  <si>
    <t>ANNI SENZA DATI</t>
  </si>
  <si>
    <t>BASSA</t>
  </si>
  <si>
    <t>MEDIA</t>
  </si>
  <si>
    <t>ALTA</t>
  </si>
  <si>
    <t>&lt;01/01/2009</t>
  </si>
  <si>
    <t xml:space="preserve"> --&gt;inter vuoti</t>
  </si>
  <si>
    <t>CONTINUITA'</t>
  </si>
  <si>
    <t>%</t>
  </si>
  <si>
    <t>Data-Ora</t>
  </si>
  <si>
    <t>g</t>
  </si>
  <si>
    <t>m</t>
  </si>
  <si>
    <t>a</t>
  </si>
  <si>
    <t>ora</t>
  </si>
  <si>
    <t>soggiacenza</t>
  </si>
  <si>
    <t>piezometria</t>
  </si>
  <si>
    <t>Media di soggiacenza</t>
  </si>
  <si>
    <t>Media di piezometria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</si>
</sst>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yyyy"/>
    <numFmt numFmtId="165" formatCode="0.000"/>
    <numFmt numFmtId="166" formatCode="dd/mm/yy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000000"/>
      <name val="Arial Narrow"/>
      <family val="2"/>
      <charset val="1"/>
    </font>
    <font>
      <sz val="11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Arial Narrow"/>
      <family val="2"/>
      <charset val="1"/>
    </font>
    <font>
      <sz val="1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  <bgColor rgb="FFC0C0C0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A9A9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theme="4" tint="0.3999755851924192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" fontId="7" fillId="5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4" fontId="7" fillId="5" borderId="1" xfId="0" applyNumberFormat="1" applyFont="1" applyFill="1" applyBorder="1" applyAlignment="1">
      <alignment horizontal="center" vertical="center" wrapText="1"/>
    </xf>
    <xf numFmtId="165" fontId="7" fillId="5" borderId="1" xfId="0" applyNumberFormat="1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horizontal="center" vertical="center" wrapText="1"/>
    </xf>
    <xf numFmtId="49" fontId="9" fillId="5" borderId="1" xfId="2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/>
    </xf>
    <xf numFmtId="0" fontId="0" fillId="0" borderId="2" xfId="0" applyBorder="1"/>
    <xf numFmtId="166" fontId="0" fillId="0" borderId="2" xfId="0" applyNumberFormat="1" applyBorder="1"/>
    <xf numFmtId="14" fontId="12" fillId="0" borderId="0" xfId="0" applyNumberFormat="1" applyFont="1" applyAlignment="1">
      <alignment horizontal="center"/>
    </xf>
    <xf numFmtId="0" fontId="12" fillId="0" borderId="0" xfId="0" applyFont="1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2" xfId="0" applyNumberFormat="1" applyBorder="1"/>
    <xf numFmtId="166" fontId="0" fillId="0" borderId="0" xfId="0" applyNumberFormat="1"/>
    <xf numFmtId="0" fontId="11" fillId="6" borderId="3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14" fontId="0" fillId="0" borderId="0" xfId="0" applyNumberFormat="1"/>
    <xf numFmtId="0" fontId="0" fillId="7" borderId="0" xfId="0" applyFill="1" applyAlignment="1">
      <alignment horizontal="left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0" fontId="0" fillId="0" borderId="1" xfId="0" applyBorder="1"/>
    <xf numFmtId="2" fontId="0" fillId="0" borderId="1" xfId="0" applyNumberFormat="1" applyBorder="1"/>
    <xf numFmtId="0" fontId="12" fillId="7" borderId="4" xfId="0" applyFont="1" applyFill="1" applyBorder="1" applyAlignment="1">
      <alignment horizontal="right"/>
    </xf>
    <xf numFmtId="0" fontId="0" fillId="7" borderId="4" xfId="0" applyFill="1" applyBorder="1"/>
    <xf numFmtId="0" fontId="13" fillId="0" borderId="0" xfId="0" applyFont="1"/>
    <xf numFmtId="0" fontId="12" fillId="7" borderId="0" xfId="0" applyFont="1" applyFill="1"/>
    <xf numFmtId="14" fontId="0" fillId="0" borderId="2" xfId="0" applyNumberFormat="1" applyBorder="1"/>
    <xf numFmtId="14" fontId="0" fillId="8" borderId="0" xfId="0" applyNumberFormat="1" applyFill="1"/>
    <xf numFmtId="0" fontId="0" fillId="8" borderId="0" xfId="0" applyFill="1"/>
    <xf numFmtId="0" fontId="12" fillId="9" borderId="5" xfId="0" applyFont="1" applyFill="1" applyBorder="1"/>
    <xf numFmtId="0" fontId="0" fillId="0" borderId="0" xfId="0" applyAlignment="1">
      <alignment horizontal="left" indent="1"/>
    </xf>
    <xf numFmtId="0" fontId="12" fillId="0" borderId="5" xfId="0" applyFont="1" applyBorder="1"/>
    <xf numFmtId="0" fontId="12" fillId="9" borderId="5" xfId="0" quotePrefix="1" applyFont="1" applyFill="1" applyBorder="1"/>
    <xf numFmtId="0" fontId="15" fillId="7" borderId="0" xfId="0" applyFont="1" applyFill="1"/>
    <xf numFmtId="0" fontId="14" fillId="0" borderId="0" xfId="0" applyFont="1"/>
    <xf numFmtId="0" fontId="14" fillId="0" borderId="0" xfId="0" applyFont="1" applyAlignment="1">
      <alignment horizontal="left"/>
    </xf>
    <xf numFmtId="9" fontId="0" fillId="0" borderId="0" xfId="3" applyFont="1" applyFill="1" applyBorder="1"/>
    <xf numFmtId="0" fontId="12" fillId="9" borderId="0" xfId="0" applyFont="1" applyFill="1"/>
    <xf numFmtId="0" fontId="15" fillId="9" borderId="5" xfId="0" applyFont="1" applyFill="1" applyBorder="1"/>
    <xf numFmtId="0" fontId="0" fillId="10" borderId="0" xfId="0" applyFill="1" applyAlignment="1">
      <alignment horizontal="left"/>
    </xf>
    <xf numFmtId="0" fontId="15" fillId="7" borderId="6" xfId="0" applyFont="1" applyFill="1" applyBorder="1"/>
    <xf numFmtId="0" fontId="15" fillId="9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6" fillId="0" borderId="0" xfId="0" applyFont="1"/>
    <xf numFmtId="0" fontId="15" fillId="0" borderId="0" xfId="0" applyFont="1" applyAlignment="1">
      <alignment horizontal="right"/>
    </xf>
    <xf numFmtId="0" fontId="0" fillId="5" borderId="0" xfId="0" applyFill="1"/>
  </cellXfs>
  <cellStyles count="4">
    <cellStyle name="Normale" xfId="0" builtinId="0"/>
    <cellStyle name="Normale_Acque sotterranee" xfId="2" xr:uid="{7D1C6592-F4B4-49A2-950E-610C50954FF6}"/>
    <cellStyle name="Normale_Foglio1" xfId="1" xr:uid="{7462BD66-09E2-4AA0-B436-3039B5874D33}"/>
    <cellStyle name="Percentuale" xfId="3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</dxfs>
  <tableStyles count="0" defaultTableStyle="TableStyleMedium2" defaultPivotStyle="PivotStyleLight16"/>
  <colors>
    <mruColors>
      <color rgb="FFA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powerPivotData" Target="model/item.data"/><Relationship Id="rId21" Type="http://schemas.openxmlformats.org/officeDocument/2006/relationships/pivotCacheDefinition" Target="pivotCache/pivotCacheDefinition9.xml"/><Relationship Id="rId34" Type="http://schemas.openxmlformats.org/officeDocument/2006/relationships/customXml" Target="../customXml/item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sharedStrings" Target="sharedStrings.xml"/><Relationship Id="rId33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32" Type="http://schemas.openxmlformats.org/officeDocument/2006/relationships/customXml" Target="../customXml/item5.xml"/><Relationship Id="rId37" Type="http://schemas.openxmlformats.org/officeDocument/2006/relationships/customXml" Target="../customXml/item10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1.xml"/><Relationship Id="rId36" Type="http://schemas.openxmlformats.org/officeDocument/2006/relationships/customXml" Target="../customXml/item9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31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theme" Target="theme/theme1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Relationship Id="rId35" Type="http://schemas.openxmlformats.org/officeDocument/2006/relationships/customXml" Target="../customXml/item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Foglio2!$A$2</c:f>
              <c:strCache>
                <c:ptCount val="1"/>
                <c:pt idx="0">
                  <c:v>PO015140NR0109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Foglio2!$B$2:$B$71</c:f>
              <c:numCache>
                <c:formatCode>m/d/yyyy</c:formatCode>
                <c:ptCount val="70"/>
                <c:pt idx="0">
                  <c:v>42082</c:v>
                </c:pt>
                <c:pt idx="1">
                  <c:v>42114</c:v>
                </c:pt>
                <c:pt idx="2">
                  <c:v>42139</c:v>
                </c:pt>
                <c:pt idx="3">
                  <c:v>42170</c:v>
                </c:pt>
                <c:pt idx="4">
                  <c:v>42215</c:v>
                </c:pt>
                <c:pt idx="5">
                  <c:v>42257</c:v>
                </c:pt>
                <c:pt idx="6">
                  <c:v>42290</c:v>
                </c:pt>
                <c:pt idx="7">
                  <c:v>42321</c:v>
                </c:pt>
                <c:pt idx="8">
                  <c:v>42354</c:v>
                </c:pt>
                <c:pt idx="9">
                  <c:v>42384</c:v>
                </c:pt>
                <c:pt idx="10">
                  <c:v>42410</c:v>
                </c:pt>
                <c:pt idx="11">
                  <c:v>42438</c:v>
                </c:pt>
                <c:pt idx="12">
                  <c:v>42467</c:v>
                </c:pt>
                <c:pt idx="13">
                  <c:v>42501</c:v>
                </c:pt>
                <c:pt idx="14">
                  <c:v>42531</c:v>
                </c:pt>
                <c:pt idx="15">
                  <c:v>42559</c:v>
                </c:pt>
                <c:pt idx="16">
                  <c:v>42586</c:v>
                </c:pt>
                <c:pt idx="17">
                  <c:v>42621</c:v>
                </c:pt>
                <c:pt idx="18">
                  <c:v>42650</c:v>
                </c:pt>
                <c:pt idx="19">
                  <c:v>42682</c:v>
                </c:pt>
                <c:pt idx="20">
                  <c:v>42716</c:v>
                </c:pt>
                <c:pt idx="21">
                  <c:v>42751</c:v>
                </c:pt>
                <c:pt idx="22">
                  <c:v>42782</c:v>
                </c:pt>
                <c:pt idx="23">
                  <c:v>42811</c:v>
                </c:pt>
                <c:pt idx="24">
                  <c:v>42843</c:v>
                </c:pt>
                <c:pt idx="25">
                  <c:v>42863</c:v>
                </c:pt>
                <c:pt idx="26">
                  <c:v>42902</c:v>
                </c:pt>
                <c:pt idx="27">
                  <c:v>42929</c:v>
                </c:pt>
                <c:pt idx="28">
                  <c:v>42970</c:v>
                </c:pt>
                <c:pt idx="29">
                  <c:v>42997</c:v>
                </c:pt>
                <c:pt idx="30">
                  <c:v>43009</c:v>
                </c:pt>
                <c:pt idx="31">
                  <c:v>43040</c:v>
                </c:pt>
                <c:pt idx="32">
                  <c:v>43070</c:v>
                </c:pt>
                <c:pt idx="33">
                  <c:v>43101</c:v>
                </c:pt>
                <c:pt idx="34">
                  <c:v>43132</c:v>
                </c:pt>
                <c:pt idx="35">
                  <c:v>43160</c:v>
                </c:pt>
                <c:pt idx="36">
                  <c:v>43191</c:v>
                </c:pt>
                <c:pt idx="37">
                  <c:v>43221</c:v>
                </c:pt>
                <c:pt idx="38">
                  <c:v>43252</c:v>
                </c:pt>
                <c:pt idx="39">
                  <c:v>43282</c:v>
                </c:pt>
                <c:pt idx="40">
                  <c:v>43313</c:v>
                </c:pt>
                <c:pt idx="41">
                  <c:v>43344</c:v>
                </c:pt>
                <c:pt idx="42">
                  <c:v>43374</c:v>
                </c:pt>
                <c:pt idx="43">
                  <c:v>43405</c:v>
                </c:pt>
                <c:pt idx="44">
                  <c:v>43435</c:v>
                </c:pt>
                <c:pt idx="45">
                  <c:v>43466</c:v>
                </c:pt>
                <c:pt idx="46">
                  <c:v>43497</c:v>
                </c:pt>
                <c:pt idx="47">
                  <c:v>43525</c:v>
                </c:pt>
                <c:pt idx="48">
                  <c:v>43556</c:v>
                </c:pt>
                <c:pt idx="49">
                  <c:v>43586</c:v>
                </c:pt>
                <c:pt idx="50">
                  <c:v>43617</c:v>
                </c:pt>
                <c:pt idx="51">
                  <c:v>43647</c:v>
                </c:pt>
                <c:pt idx="52">
                  <c:v>43678</c:v>
                </c:pt>
                <c:pt idx="53">
                  <c:v>43709</c:v>
                </c:pt>
                <c:pt idx="54">
                  <c:v>43739</c:v>
                </c:pt>
                <c:pt idx="55">
                  <c:v>43770</c:v>
                </c:pt>
                <c:pt idx="56">
                  <c:v>43800</c:v>
                </c:pt>
              </c:numCache>
            </c:numRef>
          </c:xVal>
          <c:yVal>
            <c:numRef>
              <c:f>Foglio2!$C$2:$C$71</c:f>
              <c:numCache>
                <c:formatCode>General</c:formatCode>
                <c:ptCount val="70"/>
                <c:pt idx="0">
                  <c:v>82.587000000000003</c:v>
                </c:pt>
                <c:pt idx="1">
                  <c:v>82.706999999999994</c:v>
                </c:pt>
                <c:pt idx="2">
                  <c:v>82.716999999999999</c:v>
                </c:pt>
                <c:pt idx="3">
                  <c:v>83.156999999999996</c:v>
                </c:pt>
                <c:pt idx="4">
                  <c:v>83.427000000000007</c:v>
                </c:pt>
                <c:pt idx="5">
                  <c:v>82.887</c:v>
                </c:pt>
                <c:pt idx="6">
                  <c:v>82.486999999999995</c:v>
                </c:pt>
                <c:pt idx="7">
                  <c:v>82.376999999999995</c:v>
                </c:pt>
                <c:pt idx="8">
                  <c:v>82.277000000000001</c:v>
                </c:pt>
                <c:pt idx="9">
                  <c:v>82.277000000000001</c:v>
                </c:pt>
                <c:pt idx="10">
                  <c:v>82.397000000000006</c:v>
                </c:pt>
                <c:pt idx="11">
                  <c:v>82.867000000000004</c:v>
                </c:pt>
                <c:pt idx="12">
                  <c:v>82.686999999999998</c:v>
                </c:pt>
                <c:pt idx="13">
                  <c:v>82.606999999999999</c:v>
                </c:pt>
                <c:pt idx="14">
                  <c:v>83.587000000000003</c:v>
                </c:pt>
                <c:pt idx="15">
                  <c:v>82.787000000000006</c:v>
                </c:pt>
                <c:pt idx="16">
                  <c:v>82.706999999999994</c:v>
                </c:pt>
                <c:pt idx="17">
                  <c:v>82.596999999999994</c:v>
                </c:pt>
                <c:pt idx="18">
                  <c:v>82.537000000000006</c:v>
                </c:pt>
                <c:pt idx="19">
                  <c:v>82.376999999999995</c:v>
                </c:pt>
                <c:pt idx="20">
                  <c:v>82.427000000000007</c:v>
                </c:pt>
                <c:pt idx="21">
                  <c:v>82.236999999999995</c:v>
                </c:pt>
                <c:pt idx="22">
                  <c:v>82.216999999999999</c:v>
                </c:pt>
                <c:pt idx="23">
                  <c:v>82.167000000000002</c:v>
                </c:pt>
                <c:pt idx="24">
                  <c:v>82.106999999999999</c:v>
                </c:pt>
                <c:pt idx="25">
                  <c:v>82.436999999999998</c:v>
                </c:pt>
                <c:pt idx="26">
                  <c:v>82.216999999999999</c:v>
                </c:pt>
                <c:pt idx="27">
                  <c:v>82.796999999999997</c:v>
                </c:pt>
                <c:pt idx="28">
                  <c:v>81.736999999999995</c:v>
                </c:pt>
                <c:pt idx="29">
                  <c:v>82.397000000000006</c:v>
                </c:pt>
                <c:pt idx="30">
                  <c:v>81.701111111111118</c:v>
                </c:pt>
                <c:pt idx="31">
                  <c:v>81.699866666666637</c:v>
                </c:pt>
                <c:pt idx="32">
                  <c:v>81.476387096774189</c:v>
                </c:pt>
                <c:pt idx="33">
                  <c:v>81.515612903225787</c:v>
                </c:pt>
                <c:pt idx="34">
                  <c:v>81.51124999999999</c:v>
                </c:pt>
                <c:pt idx="35">
                  <c:v>81.93519354838709</c:v>
                </c:pt>
                <c:pt idx="36">
                  <c:v>81.979466666666667</c:v>
                </c:pt>
                <c:pt idx="37">
                  <c:v>82.53406451612905</c:v>
                </c:pt>
                <c:pt idx="38">
                  <c:v>82.328366666666653</c:v>
                </c:pt>
                <c:pt idx="39">
                  <c:v>81.836612903225813</c:v>
                </c:pt>
                <c:pt idx="40">
                  <c:v>81.570806451612924</c:v>
                </c:pt>
                <c:pt idx="41">
                  <c:v>81.58150000000002</c:v>
                </c:pt>
                <c:pt idx="42">
                  <c:v>82.146193548387103</c:v>
                </c:pt>
                <c:pt idx="43">
                  <c:v>82.238166666666672</c:v>
                </c:pt>
                <c:pt idx="44">
                  <c:v>81.94541935483872</c:v>
                </c:pt>
                <c:pt idx="45">
                  <c:v>81.809548387096783</c:v>
                </c:pt>
                <c:pt idx="46">
                  <c:v>81.998821428571432</c:v>
                </c:pt>
                <c:pt idx="47">
                  <c:v>81.51332258064518</c:v>
                </c:pt>
                <c:pt idx="48">
                  <c:v>81.285699999999977</c:v>
                </c:pt>
                <c:pt idx="49">
                  <c:v>81.871967741935478</c:v>
                </c:pt>
                <c:pt idx="50">
                  <c:v>81.356866666666662</c:v>
                </c:pt>
                <c:pt idx="51">
                  <c:v>81.806451612903246</c:v>
                </c:pt>
                <c:pt idx="52">
                  <c:v>81.904580645161289</c:v>
                </c:pt>
                <c:pt idx="53">
                  <c:v>81.807266666666678</c:v>
                </c:pt>
                <c:pt idx="54">
                  <c:v>81.827935483870959</c:v>
                </c:pt>
                <c:pt idx="55">
                  <c:v>82.204233333333335</c:v>
                </c:pt>
                <c:pt idx="56">
                  <c:v>82.519516129032283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79-42C6-B50F-0AF7CEBD7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92959"/>
        <c:axId val="900529519"/>
      </c:scatterChart>
      <c:valAx>
        <c:axId val="867292959"/>
        <c:scaling>
          <c:orientation val="minMax"/>
          <c:max val="43850"/>
          <c:min val="4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28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29519"/>
        <c:crosses val="autoZero"/>
        <c:crossBetween val="midCat"/>
        <c:majorUnit val="300"/>
      </c:valAx>
      <c:valAx>
        <c:axId val="90052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Livello piezometrico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9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SOGGIACENZA!$AB$6</c:f>
              <c:strCache>
                <c:ptCount val="1"/>
                <c:pt idx="0">
                  <c:v>CRITICA</c:v>
                </c:pt>
              </c:strCache>
            </c:strRef>
          </c:tx>
          <c:spPr>
            <a:solidFill>
              <a:srgbClr val="FF0000">
                <a:alpha val="43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SOGGIACENZA!$V$7:$V$18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SOGGIACENZA!$AB$7:$AB$18</c:f>
              <c:numCache>
                <c:formatCode>0%</c:formatCode>
                <c:ptCount val="12"/>
                <c:pt idx="0">
                  <c:v>0.53846153846153844</c:v>
                </c:pt>
                <c:pt idx="1">
                  <c:v>0.46153846153846156</c:v>
                </c:pt>
                <c:pt idx="2">
                  <c:v>0.30769230769230771</c:v>
                </c:pt>
                <c:pt idx="3">
                  <c:v>7.6923076923076927E-2</c:v>
                </c:pt>
                <c:pt idx="4">
                  <c:v>0.23076923076923078</c:v>
                </c:pt>
                <c:pt idx="5">
                  <c:v>0.23076923076923078</c:v>
                </c:pt>
                <c:pt idx="6">
                  <c:v>0.15384615384615385</c:v>
                </c:pt>
                <c:pt idx="7">
                  <c:v>0.23076923076923078</c:v>
                </c:pt>
                <c:pt idx="8">
                  <c:v>0.38461538461538464</c:v>
                </c:pt>
                <c:pt idx="9">
                  <c:v>0.38461538461538464</c:v>
                </c:pt>
                <c:pt idx="10">
                  <c:v>0.23076923076923078</c:v>
                </c:pt>
                <c:pt idx="11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4-4332-9E3B-6906993EECCC}"/>
            </c:ext>
          </c:extLst>
        </c:ser>
        <c:ser>
          <c:idx val="2"/>
          <c:order val="1"/>
          <c:tx>
            <c:strRef>
              <c:f>SOGGIACENZA!$AC$6</c:f>
              <c:strCache>
                <c:ptCount val="1"/>
                <c:pt idx="0">
                  <c:v>ATTENZIONE</c:v>
                </c:pt>
              </c:strCache>
            </c:strRef>
          </c:tx>
          <c:spPr>
            <a:solidFill>
              <a:schemeClr val="accent2">
                <a:alpha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SOGGIACENZA!$V$7:$V$18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SOGGIACENZA!$AC$7:$AC$18</c:f>
              <c:numCache>
                <c:formatCode>0%</c:formatCode>
                <c:ptCount val="12"/>
                <c:pt idx="0">
                  <c:v>0</c:v>
                </c:pt>
                <c:pt idx="1">
                  <c:v>7.6923076923076927E-2</c:v>
                </c:pt>
                <c:pt idx="2">
                  <c:v>7.6923076923076927E-2</c:v>
                </c:pt>
                <c:pt idx="3">
                  <c:v>7.6923076923076927E-2</c:v>
                </c:pt>
                <c:pt idx="4">
                  <c:v>0.23076923076923078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7.6923076923076927E-2</c:v>
                </c:pt>
                <c:pt idx="10">
                  <c:v>7.6923076923076927E-2</c:v>
                </c:pt>
                <c:pt idx="11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E4-4332-9E3B-6906993EECCC}"/>
            </c:ext>
          </c:extLst>
        </c:ser>
        <c:ser>
          <c:idx val="3"/>
          <c:order val="2"/>
          <c:tx>
            <c:strRef>
              <c:f>SOGGIACENZA!$AD$6</c:f>
              <c:strCache>
                <c:ptCount val="1"/>
                <c:pt idx="0">
                  <c:v>NORMA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5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SOGGIACENZA!$V$7:$V$18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SOGGIACENZA!$AD$7:$AD$18</c:f>
              <c:numCache>
                <c:formatCode>0%</c:formatCode>
                <c:ptCount val="12"/>
                <c:pt idx="0">
                  <c:v>0.30769230769230771</c:v>
                </c:pt>
                <c:pt idx="1">
                  <c:v>0.30769230769230771</c:v>
                </c:pt>
                <c:pt idx="2">
                  <c:v>0.38461538461538464</c:v>
                </c:pt>
                <c:pt idx="3">
                  <c:v>0.61538461538461542</c:v>
                </c:pt>
                <c:pt idx="4">
                  <c:v>0.38461538461538464</c:v>
                </c:pt>
                <c:pt idx="5">
                  <c:v>0.30769230769230771</c:v>
                </c:pt>
                <c:pt idx="6">
                  <c:v>0.23076923076923078</c:v>
                </c:pt>
                <c:pt idx="7">
                  <c:v>0.15384615384615385</c:v>
                </c:pt>
                <c:pt idx="8">
                  <c:v>0.38461538461538464</c:v>
                </c:pt>
                <c:pt idx="9">
                  <c:v>0.23076923076923078</c:v>
                </c:pt>
                <c:pt idx="10">
                  <c:v>0.15384615384615385</c:v>
                </c:pt>
                <c:pt idx="11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E4-4332-9E3B-6906993EECCC}"/>
            </c:ext>
          </c:extLst>
        </c:ser>
        <c:ser>
          <c:idx val="4"/>
          <c:order val="3"/>
          <c:tx>
            <c:strRef>
              <c:f>SOGGIACENZA!$AE$6</c:f>
              <c:strCache>
                <c:ptCount val="1"/>
                <c:pt idx="0">
                  <c:v>SOPRA</c:v>
                </c:pt>
              </c:strCache>
            </c:strRef>
          </c:tx>
          <c:spPr>
            <a:solidFill>
              <a:srgbClr val="FFFF00">
                <a:alpha val="18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SOGGIACENZA!$V$7:$V$18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SOGGIACENZA!$AE$7:$AE$18</c:f>
              <c:numCache>
                <c:formatCode>0%</c:formatCode>
                <c:ptCount val="12"/>
                <c:pt idx="0">
                  <c:v>0</c:v>
                </c:pt>
                <c:pt idx="1">
                  <c:v>7.6923076923076927E-2</c:v>
                </c:pt>
                <c:pt idx="2">
                  <c:v>7.6923076923076927E-2</c:v>
                </c:pt>
                <c:pt idx="3">
                  <c:v>7.6923076923076927E-2</c:v>
                </c:pt>
                <c:pt idx="4">
                  <c:v>7.6923076923076927E-2</c:v>
                </c:pt>
                <c:pt idx="5">
                  <c:v>0.23076923076923078</c:v>
                </c:pt>
                <c:pt idx="6">
                  <c:v>0.15384615384615385</c:v>
                </c:pt>
                <c:pt idx="7">
                  <c:v>0.15384615384615385</c:v>
                </c:pt>
                <c:pt idx="8">
                  <c:v>0.15384615384615385</c:v>
                </c:pt>
                <c:pt idx="9">
                  <c:v>0.15384615384615385</c:v>
                </c:pt>
                <c:pt idx="10">
                  <c:v>7.6923076923076927E-2</c:v>
                </c:pt>
                <c:pt idx="11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E4-4332-9E3B-6906993EECCC}"/>
            </c:ext>
          </c:extLst>
        </c:ser>
        <c:ser>
          <c:idx val="5"/>
          <c:order val="4"/>
          <c:tx>
            <c:strRef>
              <c:f>SOGGIACENZA!$AF$6</c:f>
              <c:strCache>
                <c:ptCount val="1"/>
                <c:pt idx="0">
                  <c:v>DATI_MANCANTI</c:v>
                </c:pt>
              </c:strCache>
            </c:strRef>
          </c:tx>
          <c:spPr>
            <a:noFill/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SOGGIACENZA!$V$7:$V$18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SOGGIACENZA!$AF$7:$AF$18</c:f>
              <c:numCache>
                <c:formatCode>0%</c:formatCode>
                <c:ptCount val="12"/>
                <c:pt idx="0">
                  <c:v>0.15384615384615385</c:v>
                </c:pt>
                <c:pt idx="1">
                  <c:v>7.6923076923076927E-2</c:v>
                </c:pt>
                <c:pt idx="2">
                  <c:v>0.15384615384615385</c:v>
                </c:pt>
                <c:pt idx="3">
                  <c:v>0.15384615384615385</c:v>
                </c:pt>
                <c:pt idx="4">
                  <c:v>7.6923076923076927E-2</c:v>
                </c:pt>
                <c:pt idx="5">
                  <c:v>0.23076923076923078</c:v>
                </c:pt>
                <c:pt idx="6">
                  <c:v>0.46153846153846156</c:v>
                </c:pt>
                <c:pt idx="7">
                  <c:v>0.46153846153846156</c:v>
                </c:pt>
                <c:pt idx="8">
                  <c:v>7.6923076923076927E-2</c:v>
                </c:pt>
                <c:pt idx="9">
                  <c:v>0.15384615384615385</c:v>
                </c:pt>
                <c:pt idx="10">
                  <c:v>0.46153846153846156</c:v>
                </c:pt>
                <c:pt idx="11">
                  <c:v>0.46153846153846156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E4-4332-9E3B-6906993EEC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85098328"/>
        <c:axId val="485099312"/>
      </c:barChart>
      <c:catAx>
        <c:axId val="48509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5099312"/>
        <c:crosses val="autoZero"/>
        <c:auto val="1"/>
        <c:lblAlgn val="ctr"/>
        <c:lblOffset val="100"/>
        <c:noMultiLvlLbl val="0"/>
      </c:catAx>
      <c:valAx>
        <c:axId val="485099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509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SOGGIACENZA_v2!$O$25</c:f>
              <c:strCache>
                <c:ptCount val="1"/>
                <c:pt idx="0">
                  <c:v>CRITICA</c:v>
                </c:pt>
              </c:strCache>
            </c:strRef>
          </c:tx>
          <c:spPr>
            <a:solidFill>
              <a:srgbClr val="FF0000">
                <a:alpha val="38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232-4416-B31F-6D9C2C6F91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SOGGIACENZA!$V$7:$V$18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SOGGIACENZA_v2!$S$26:$S$37</c:f>
              <c:numCache>
                <c:formatCode>0%</c:formatCode>
                <c:ptCount val="12"/>
                <c:pt idx="0">
                  <c:v>0.6</c:v>
                </c:pt>
                <c:pt idx="1">
                  <c:v>0.6</c:v>
                </c:pt>
                <c:pt idx="2">
                  <c:v>0.4</c:v>
                </c:pt>
                <c:pt idx="3">
                  <c:v>0</c:v>
                </c:pt>
                <c:pt idx="4">
                  <c:v>0.2</c:v>
                </c:pt>
                <c:pt idx="5">
                  <c:v>0.4</c:v>
                </c:pt>
                <c:pt idx="6">
                  <c:v>0.4</c:v>
                </c:pt>
                <c:pt idx="7">
                  <c:v>0.6</c:v>
                </c:pt>
                <c:pt idx="8">
                  <c:v>0.6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2-4416-B31F-6D9C2C6F916C}"/>
            </c:ext>
          </c:extLst>
        </c:ser>
        <c:ser>
          <c:idx val="2"/>
          <c:order val="1"/>
          <c:tx>
            <c:strRef>
              <c:f>SOGGIACENZA_v2!$P$25</c:f>
              <c:strCache>
                <c:ptCount val="1"/>
                <c:pt idx="0">
                  <c:v>ATTENZIONE</c:v>
                </c:pt>
              </c:strCache>
            </c:strRef>
          </c:tx>
          <c:spPr>
            <a:solidFill>
              <a:schemeClr val="accent2">
                <a:alpha val="51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232-4416-B31F-6D9C2C6F916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232-4416-B31F-6D9C2C6F916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232-4416-B31F-6D9C2C6F916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232-4416-B31F-6D9C2C6F916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232-4416-B31F-6D9C2C6F916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32-4416-B31F-6D9C2C6F916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232-4416-B31F-6D9C2C6F91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SOGGIACENZA!$V$7:$V$18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SOGGIACENZA_v2!$T$26:$T$37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2-4416-B31F-6D9C2C6F916C}"/>
            </c:ext>
          </c:extLst>
        </c:ser>
        <c:ser>
          <c:idx val="3"/>
          <c:order val="2"/>
          <c:tx>
            <c:strRef>
              <c:f>SOGGIACENZA_v2!$Q$25</c:f>
              <c:strCache>
                <c:ptCount val="1"/>
                <c:pt idx="0">
                  <c:v>NORMA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SOGGIACENZA!$V$7:$V$18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SOGGIACENZA_v2!$U$26:$U$37</c:f>
              <c:numCache>
                <c:formatCode>0%</c:formatCode>
                <c:ptCount val="12"/>
                <c:pt idx="0">
                  <c:v>0.4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0.2</c:v>
                </c:pt>
                <c:pt idx="5">
                  <c:v>0.4</c:v>
                </c:pt>
                <c:pt idx="6">
                  <c:v>0.4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32-4416-B31F-6D9C2C6F916C}"/>
            </c:ext>
          </c:extLst>
        </c:ser>
        <c:ser>
          <c:idx val="4"/>
          <c:order val="3"/>
          <c:tx>
            <c:strRef>
              <c:f>SOGGIACENZA_v2!$R$25</c:f>
              <c:strCache>
                <c:ptCount val="1"/>
                <c:pt idx="0">
                  <c:v>SOPRA</c:v>
                </c:pt>
              </c:strCache>
            </c:strRef>
          </c:tx>
          <c:spPr>
            <a:solidFill>
              <a:srgbClr val="FFFF00">
                <a:alpha val="14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232-4416-B31F-6D9C2C6F916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232-4416-B31F-6D9C2C6F916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232-4416-B31F-6D9C2C6F916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232-4416-B31F-6D9C2C6F916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232-4416-B31F-6D9C2C6F91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SOGGIACENZA!$V$7:$V$18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SOGGIACENZA_v2!$V$26:$V$37</c:f>
              <c:numCache>
                <c:formatCode>0%</c:formatCode>
                <c:ptCount val="12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32-4416-B31F-6D9C2C6F916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85098328"/>
        <c:axId val="485099312"/>
      </c:barChart>
      <c:catAx>
        <c:axId val="48509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5099312"/>
        <c:crosses val="autoZero"/>
        <c:auto val="1"/>
        <c:lblAlgn val="ctr"/>
        <c:lblOffset val="100"/>
        <c:noMultiLvlLbl val="0"/>
      </c:catAx>
      <c:valAx>
        <c:axId val="485099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509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807902009970449"/>
          <c:y val="0.13942293926545896"/>
          <c:w val="0.39615858466912424"/>
          <c:h val="0.72115412146908209"/>
        </c:manualLayout>
      </c:layout>
      <c:pieChart>
        <c:varyColors val="1"/>
        <c:ser>
          <c:idx val="0"/>
          <c:order val="0"/>
          <c:tx>
            <c:strRef>
              <c:f>Completezza!$O$21:$O$23</c:f>
              <c:strCache>
                <c:ptCount val="3"/>
                <c:pt idx="0">
                  <c:v>BASSA</c:v>
                </c:pt>
                <c:pt idx="1">
                  <c:v>MEDIA</c:v>
                </c:pt>
                <c:pt idx="2">
                  <c:v>ALTA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63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A80000"/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B3B-416A-B07A-03A7E59361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B3B-416A-B07A-03A7E593615D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3B-416A-B07A-03A7E593615D}"/>
              </c:ext>
            </c:extLst>
          </c:dPt>
          <c:dLbls>
            <c:dLbl>
              <c:idx val="0"/>
              <c:layout>
                <c:manualLayout>
                  <c:x val="-0.14422065058686281"/>
                  <c:y val="3.0491713011398049E-2"/>
                </c:manualLayout>
              </c:layout>
              <c:tx>
                <c:rich>
                  <a:bodyPr/>
                  <a:lstStyle/>
                  <a:p>
                    <a:fld id="{6D03F4D2-F640-4BCA-BA12-D170F976F049}" type="PERCENTAGE">
                      <a:rPr lang="en-US" sz="1400" b="1">
                        <a:solidFill>
                          <a:schemeClr val="bg1"/>
                        </a:solidFill>
                      </a:rPr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B3B-416A-B07A-03A7E593615D}"/>
                </c:ext>
              </c:extLst>
            </c:dLbl>
            <c:dLbl>
              <c:idx val="1"/>
              <c:layout>
                <c:manualLayout>
                  <c:x val="0.12147603319934337"/>
                  <c:y val="-0.2037674136886736"/>
                </c:manualLayout>
              </c:layout>
              <c:tx>
                <c:rich>
                  <a:bodyPr/>
                  <a:lstStyle/>
                  <a:p>
                    <a:fld id="{6FC9F277-3DEB-4F57-8CDE-2AD0ACC010E7}" type="PERCENTAGE">
                      <a:rPr lang="en-US" sz="1400" b="1">
                        <a:solidFill>
                          <a:schemeClr val="bg1"/>
                        </a:solidFill>
                      </a:rPr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B3B-416A-B07A-03A7E593615D}"/>
                </c:ext>
              </c:extLst>
            </c:dLbl>
            <c:dLbl>
              <c:idx val="2"/>
              <c:layout>
                <c:manualLayout>
                  <c:x val="0.11581853913330706"/>
                  <c:y val="0.19740487858598099"/>
                </c:manualLayout>
              </c:layout>
              <c:tx>
                <c:rich>
                  <a:bodyPr/>
                  <a:lstStyle/>
                  <a:p>
                    <a:fld id="{A3F16E3E-9B38-48DD-A93C-F6B6DFB747A8}" type="PERCENTAGE">
                      <a:rPr lang="en-US" sz="1400" b="1">
                        <a:solidFill>
                          <a:schemeClr val="bg1"/>
                        </a:solidFill>
                      </a:rPr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B3B-416A-B07A-03A7E59361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Completezza!$O$21:$O$23</c:f>
              <c:strCache>
                <c:ptCount val="3"/>
                <c:pt idx="0">
                  <c:v>BASSA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Completezza!$Q$21:$Q$23</c:f>
              <c:numCache>
                <c:formatCode>General</c:formatCode>
                <c:ptCount val="3"/>
                <c:pt idx="0">
                  <c:v>41.666666666666671</c:v>
                </c:pt>
                <c:pt idx="1">
                  <c:v>33.333333333333329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B-416A-B07A-03A7E593615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</xdr:row>
      <xdr:rowOff>41275</xdr:rowOff>
    </xdr:from>
    <xdr:to>
      <xdr:col>11</xdr:col>
      <xdr:colOff>9525</xdr:colOff>
      <xdr:row>17</xdr:row>
      <xdr:rowOff>22225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EFDCDF2-E090-4E19-AEEC-76A4DD079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137160</xdr:colOff>
      <xdr:row>19</xdr:row>
      <xdr:rowOff>171450</xdr:rowOff>
    </xdr:from>
    <xdr:to>
      <xdr:col>30</xdr:col>
      <xdr:colOff>297180</xdr:colOff>
      <xdr:row>41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CC1D12F-BC37-4637-8D60-1AC48CEAF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137160</xdr:rowOff>
    </xdr:from>
    <xdr:to>
      <xdr:col>28</xdr:col>
      <xdr:colOff>604158</xdr:colOff>
      <xdr:row>22</xdr:row>
      <xdr:rowOff>13607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FE468C9-98F9-4E43-BA53-EC6B6BC4A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161131</xdr:colOff>
      <xdr:row>20</xdr:row>
      <xdr:rowOff>112713</xdr:rowOff>
    </xdr:from>
    <xdr:to>
      <xdr:col>27</xdr:col>
      <xdr:colOff>160338</xdr:colOff>
      <xdr:row>30</xdr:row>
      <xdr:rowOff>103188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DB7553C-F6FE-4FCB-A736-D875A3D93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37.669653819445" createdVersion="7" refreshedVersion="7" minRefreshableVersion="3" recordCount="1134" xr:uid="{89421F43-46A3-446B-A04F-61A057B6F66C}">
  <cacheSource type="worksheet">
    <worksheetSource ref="A1:G1135" sheet="PO015140NR0109 - SONDA"/>
  </cacheSource>
  <cacheFields count="7">
    <cacheField name="Data-Ora" numFmtId="14">
      <sharedItems containsSemiMixedTypes="0" containsNonDate="0" containsDate="1" containsString="0" minDate="2017-10-14T00:00:00" maxDate="2020-11-22T00:00:00"/>
    </cacheField>
    <cacheField name="g" numFmtId="0">
      <sharedItems containsSemiMixedTypes="0" containsString="0" containsNumber="1" containsInteger="1" minValue="1" maxValue="31"/>
    </cacheField>
    <cacheField name="m" numFmtId="0">
      <sharedItems containsSemiMixedTypes="0" containsString="0" containsNumber="1" containsInteger="1" minValue="1" maxValue="12" count="12">
        <n v="10"/>
        <n v="11"/>
        <n v="12"/>
        <n v="1"/>
        <n v="2"/>
        <n v="3"/>
        <n v="4"/>
        <n v="5"/>
        <n v="6"/>
        <n v="7"/>
        <n v="8"/>
        <n v="9"/>
      </sharedItems>
    </cacheField>
    <cacheField name="a" numFmtId="0">
      <sharedItems containsSemiMixedTypes="0" containsString="0" containsNumber="1" containsInteger="1" minValue="2017" maxValue="2020" count="4">
        <n v="2017"/>
        <n v="2018"/>
        <n v="2019"/>
        <n v="2020"/>
      </sharedItems>
    </cacheField>
    <cacheField name="ora" numFmtId="20">
      <sharedItems containsSemiMixedTypes="0" containsNonDate="0" containsDate="1" containsString="0" minDate="1899-12-30T00:00:00" maxDate="1899-12-31T00:00:00"/>
    </cacheField>
    <cacheField name="soggiacenza" numFmtId="0">
      <sharedItems containsSemiMixedTypes="0" containsString="0" containsNumber="1" minValue="7.5170000000000003" maxValue="9.1140000000000008"/>
    </cacheField>
    <cacheField name="piezometria" numFmtId="0">
      <sharedItems containsSemiMixedTypes="0" containsString="0" containsNumber="1" minValue="81.225999999999999" maxValue="82.823000000000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40.428044560183" createdVersion="7" refreshedVersion="7" minRefreshableVersion="3" recordCount="1119" xr:uid="{DDF807B5-8240-42C2-AC9F-7459604E94F4}">
  <cacheSource type="worksheet">
    <worksheetSource ref="A1:H1120" sheet="PIEZOMETRIE"/>
  </cacheSource>
  <cacheFields count="8">
    <cacheField name="PROVINCIA" numFmtId="0">
      <sharedItems/>
    </cacheField>
    <cacheField name="COMUNE" numFmtId="0">
      <sharedItems/>
    </cacheField>
    <cacheField name="CODICE PUNTO" numFmtId="0">
      <sharedItems count="14">
        <s v="PO0150020U0005"/>
        <s v="PO0150020U0014"/>
        <s v="PO0150150U0001"/>
        <s v="PO0150870U0001"/>
        <s v="PO015140NR0109"/>
        <s v="PO015146NU1378"/>
        <s v="PO015146NU1379"/>
        <s v="PO015146NU1435"/>
        <s v="PO015146NU1489"/>
        <s v="PO015146NU1496"/>
        <s v="PO015173NR0001"/>
        <s v="PO015211NUP001"/>
        <s v="PO0152350U0001"/>
        <s v="PO015247NR0185"/>
      </sharedItems>
    </cacheField>
    <cacheField name="DATA" numFmtId="166">
      <sharedItems containsDate="1" containsMixedTypes="1" minDate="2005-01-01T00:00:00" maxDate="2021-04-24T00:00:00" count="417"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11T00:00:00"/>
        <d v="2012-09-11T00:00:00"/>
        <d v="2012-10-01T00:00:00"/>
        <d v="2012-11-01T00:00:00"/>
        <d v="2012-12-01T00:00:00"/>
        <d v="2013-01-01T00:00:00"/>
        <d v="2013-03-01T00:00:00"/>
        <d v="2013-04-01T00:00:00"/>
        <d v="2013-05-01T00:00:00"/>
        <d v="2013-06-01T00:00:00"/>
        <d v="2013-12-23T00:00:00"/>
        <d v="2014-02-15T00:00:00"/>
        <d v="2014-03-15T00:00:00"/>
        <d v="2014-04-15T00:00:00"/>
        <d v="2014-05-15T00:00:00"/>
        <d v="2014-06-15T00:00:00"/>
        <d v="2014-07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9-01T00:00:00"/>
        <d v="2015-10-10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09-01-15T00:00:00"/>
        <d v="2009-02-15T00:00:00"/>
        <d v="2009-03-15T00:00:00"/>
        <d v="2009-04-15T00:00:00"/>
        <d v="2009-05-15T00:00:00"/>
        <d v="2009-06-15T00:00:00"/>
        <d v="2009-07-15T00:00:00"/>
        <d v="2009-09-15T00:00:00"/>
        <d v="2009-10-15T00:00:00"/>
        <d v="2010-01-01T00:00:00"/>
        <d v="2010-03-01T00:00:00"/>
        <d v="2010-04-01T00:00:00"/>
        <d v="2010-05-01T00:00:00"/>
        <d v="2010-06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9-01T00:00:00"/>
        <d v="2011-10-01T00:00:00"/>
        <d v="2011-11-01T00:00:00"/>
        <d v="2011-12-01T00:00:00"/>
        <d v="2012-08-10T00:00:00"/>
        <d v="2012-09-30T00:00:00"/>
        <d v="2012-10-31T00:00:00"/>
        <d v="2012-12-31T00:00:00"/>
        <d v="2013-01-04T00:00:00"/>
        <d v="2013-02-18T00:00:00"/>
        <d v="2013-03-07T00:00:00"/>
        <d v="2013-05-02T00:00:00"/>
        <d v="2013-09-01T00:00:00"/>
        <d v="2013-10-01T00:00:00"/>
        <d v="2013-11-01T00:00:00"/>
        <d v="2013-12-20T00:00:00"/>
        <d v="2014-01-15T00:00:00"/>
        <d v="2015-08-01T00:00:00"/>
        <d v="2015-10-01T00:00:00"/>
        <d v="2015-11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0-02-01T00:00:00"/>
        <d v="2012-03-17T00:00:00"/>
        <d v="2012-04-17T00:00:00"/>
        <d v="2012-05-17T00:00:00"/>
        <d v="2012-06-17T00:00:00"/>
        <d v="2012-07-17T00:00:00"/>
        <d v="2012-11-30T00:00:00"/>
        <d v="2013-04-18T00:00:00"/>
        <d v="2013-05-14T00:00:00"/>
        <d v="2013-06-19T00:00:00"/>
        <d v="2015-03-19T00:00:00"/>
        <d v="2015-04-20T00:00:00"/>
        <d v="2015-05-15T00:00:00"/>
        <d v="2015-06-15T00:00:00"/>
        <d v="2015-07-30T00:00:00"/>
        <d v="2015-09-10T00:00:00"/>
        <d v="2015-10-13T00:00:00"/>
        <d v="2015-11-13T00:00:00"/>
        <d v="2015-12-16T00:00:00"/>
        <d v="2016-01-15T00:00:00"/>
        <d v="2016-02-10T00:00:00"/>
        <d v="2016-03-09T00:00:00"/>
        <d v="2016-04-07T00:00:00"/>
        <d v="2016-05-11T00:00:00"/>
        <d v="2016-06-10T00:00:00"/>
        <d v="2016-07-08T00:00:00"/>
        <d v="2016-08-04T00:00:00"/>
        <d v="2016-09-08T00:00:00"/>
        <d v="2016-10-07T00:00:00"/>
        <d v="2016-11-08T00:00:00"/>
        <d v="2016-12-12T00:00:00"/>
        <d v="2017-01-16T00:00:00"/>
        <d v="2017-02-16T00:00:00"/>
        <d v="2017-03-17T00:00:00"/>
        <d v="2017-04-18T00:00:00"/>
        <d v="2017-05-08T00:00:00"/>
        <d v="2017-06-16T00:00:00"/>
        <d v="2017-07-13T00:00:00"/>
        <d v="2017-08-23T00:00:00"/>
        <d v="2017-09-19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1-03-02T00:00:00"/>
        <d v="2021-04-19T00:00:00"/>
        <d v="2012-06-19T00:00:00"/>
        <d v="2012-09-19T00:00:00"/>
        <d v="2012-10-19T00:00:00"/>
        <d v="2012-11-19T00:00:00"/>
        <d v="2012-12-16T00:00:00"/>
        <d v="2013-01-11T00:00:00"/>
        <d v="2013-02-11T00:00:00"/>
        <d v="2013-03-11T00:00:00"/>
        <d v="2013-04-11T00:00:00"/>
        <d v="2013-05-30T00:00:00"/>
        <d v="2013-06-25T00:00:00"/>
        <d v="2013-07-20T00:00:00"/>
        <d v="2013-08-30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8-01T00:00:00"/>
        <d v="2015-01-07T00:00:00"/>
        <d v="2015-05-21T00:00:00"/>
        <d v="2015-06-09T00:00:00"/>
        <d v="2015-07-01T00:00:00"/>
        <d v="2015-10-19T00:00:00"/>
        <d v="2015-11-16T00:00:00"/>
        <d v="2016-07-01T00:00:00"/>
        <d v="2017-03-20T00:00:00"/>
        <d v="2017-04-29T00:00:00"/>
        <d v="2017-05-16T00:00:00"/>
        <d v="2017-06-19T00:00:00"/>
        <d v="2017-07-21T00:00:00"/>
        <d v="2017-09-07T00:00:00"/>
        <d v="2017-10-12T00:00:00"/>
        <d v="2017-11-10T00:00:00"/>
        <d v="2017-12-14T00:00:00"/>
        <d v="2018-01-30T00:00:00"/>
        <d v="2018-02-21T00:00:00"/>
        <d v="2018-03-16T00:00:00"/>
        <d v="2018-04-23T00:00:00"/>
        <d v="2018-05-22T00:00:00"/>
        <d v="2018-06-13T00:00:00"/>
        <d v="2018-09-22T00:00:00"/>
        <d v="2018-10-25T00:00:00"/>
        <d v="2019-01-08T00:00:00"/>
        <d v="2019-01-28T00:00:00"/>
        <d v="2019-03-25T00:00:00"/>
        <d v="2019-04-12T00:00:00"/>
        <d v="2019-05-25T00:00:00"/>
        <d v="2019-06-13T00:00:00"/>
        <d v="2019-09-13T00:00:00"/>
        <d v="2019-10-15T00:00:00"/>
        <d v="2019-11-15T00:00:00"/>
        <d v="2019-12-31T00:00:00"/>
        <d v="2020-03-24T00:00:00"/>
        <d v="2020-07-07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4-03T00:00:00"/>
        <d v="2010-07-03T00:00:00"/>
        <d v="2010-08-03T00:00:00"/>
        <d v="2010-09-03T00:00:00"/>
        <d v="2010-10-10T00:00:00"/>
        <d v="2011-08-01T00:00:00"/>
        <d v="2012-08-01T00:00:00"/>
        <d v="2012-09-01T00:00:00"/>
        <d v="2015-01-19T00:00:00"/>
        <d v="2015-02-11T00:00:00"/>
        <d v="2015-04-15T00:00:00"/>
        <d v="2015-05-14T00:00:00"/>
        <d v="2015-06-19T00:00:00"/>
        <d v="2015-10-21T00:00:00"/>
        <d v="2015-11-18T00:00:00"/>
        <d v="2017-03-21T00:00:00"/>
        <d v="2017-06-13T00:00:00"/>
        <d v="2017-09-05T00:00:00"/>
        <d v="2017-12-11T00:00:00"/>
        <d v="2018-01-25T00:00:00"/>
        <d v="2018-03-09T00:00:00"/>
        <d v="2018-09-13T00:00:00"/>
        <d v="2019-03-22T00:00:00"/>
        <d v="2019-06-11T00:00:00"/>
        <d v="2019-09-11T00:00:00"/>
        <d v="2019-10-16T00:00:00"/>
        <d v="2019-11-18T00:00:00"/>
        <d v="2019-12-27T00:00:00"/>
        <d v="2005-11-01T00:00:00"/>
        <d v="2005-12-01T00:00:00"/>
        <d v="2006-01-01T00:00:00"/>
        <d v="2006-02-01T00:00:00"/>
        <d v="2006-03-01T00:00:00"/>
        <d v="2006-04-01T00:00:00"/>
        <s v="\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15-01-21T00:00:00"/>
        <d v="2015-02-19T00:00:00"/>
        <d v="2015-03-18T00:00:00"/>
        <d v="2015-05-25T00:00:00"/>
        <d v="2015-06-18T00:00:00"/>
        <d v="2015-10-28T00:00:00"/>
        <d v="2015-11-25T00:00:00"/>
        <d v="2016-04-13T00:00:00"/>
        <d v="2017-05-19T00:00:00"/>
        <d v="2017-09-06T00:00:00"/>
        <d v="2018-01-31T00:00:00"/>
        <d v="2018-03-14T00:00:00"/>
        <d v="2018-06-15T00:00:00"/>
        <d v="2019-07-18T00:00:00"/>
        <d v="2020-07-06T00:00:00"/>
        <d v="2015-01-20T00:00:00"/>
        <d v="2015-02-23T00:00:00"/>
        <d v="2016-04-28T00:00:00"/>
        <d v="2017-06-14T00:00:00"/>
        <d v="2017-12-13T00:00:00"/>
        <d v="2018-06-14T00:00:00"/>
        <d v="2015-01-22T00:00:00"/>
        <d v="2015-02-26T00:00:00"/>
        <d v="2015-03-25T00:00:00"/>
        <d v="2015-04-21T00:00:00"/>
        <d v="2015-06-25T00:00:00"/>
        <d v="2015-10-23T00:00:00"/>
        <d v="2015-11-23T00:00:00"/>
        <d v="2016-05-03T00:00:00"/>
        <d v="2019-09-12T00:00:00"/>
        <d v="2019-12-30T00:00:00"/>
        <d v="2020-12-17T00:00:00"/>
        <d v="2018-07-18T00:00:00"/>
        <d v="2018-08-23T00:00:00"/>
        <d v="2018-09-26T00:00:00"/>
        <d v="2018-10-26T00:00:00"/>
        <d v="2018-11-21T00:00:00"/>
        <d v="2018-12-13T00:00:00"/>
        <d v="2019-01-14T00:00:00"/>
        <d v="2019-02-15T00:00:00"/>
        <d v="2019-03-13T00:00:00"/>
        <d v="2019-04-19T00:00:00"/>
        <d v="2019-05-14T00:00:00"/>
        <d v="2019-06-05T00:00:00"/>
        <d v="2019-08-29T00:00:00"/>
        <d v="2019-10-29T00:00:00"/>
        <d v="2019-11-20T00:00:00"/>
        <d v="2019-12-10T00:00:00"/>
        <d v="2020-01-14T00:00:00"/>
        <d v="2020-02-10T00:00:00"/>
        <d v="2020-06-11T00:00:00"/>
        <d v="2020-07-24T00:00:00"/>
        <d v="2020-08-27T00:00:00"/>
        <d v="2020-09-16T00:00:00"/>
        <d v="2021-01-19T00:00:00"/>
        <d v="2021-02-17T00:00:00"/>
        <d v="2021-03-25T00:00:00"/>
        <d v="2021-04-23T00:00:00"/>
        <d v="2015-05-05T00:00:00"/>
        <d v="2015-10-15T00:00:00"/>
        <d v="2016-04-20T00:00:00"/>
        <d v="2016-09-30T00:00:00"/>
        <d v="2016-10-19T00:00:00"/>
        <d v="2017-04-13T00:00:00"/>
        <d v="2017-10-19T00:00:00"/>
        <d v="2018-04-04T00:00:00"/>
        <d v="2019-04-10T00:00:00"/>
        <d v="2005-01-01T00:00:00"/>
        <d v="2005-02-01T00:00:00"/>
        <d v="2005-03-01T00:00:00"/>
        <d v="2005-05-01T00:00:00"/>
        <d v="2005-06-01T00:00:00"/>
        <d v="2005-07-01T00:00:00"/>
        <d v="2005-08-01T00:00:00"/>
        <d v="2005-09-01T00:00:00"/>
        <d v="2005-10-01T00:00:00"/>
        <d v="2006-05-01T00:00:00"/>
        <d v="2011-04-11T00:00:00"/>
        <d v="2011-05-11T00:00:00"/>
        <d v="2011-06-11T00:00:00"/>
        <d v="2012-01-18T00:00:00"/>
        <d v="2012-02-18T00:00:00"/>
        <d v="2012-03-18T00:00:00"/>
        <d v="2012-04-18T00:00:00"/>
        <d v="2012-05-18T00:00:00"/>
        <d v="2012-06-18T00:00:00"/>
        <d v="2012-07-18T00:00:00"/>
        <d v="2013-01-20T00:00:00"/>
        <d v="2015-02-27T00:00:00"/>
        <d v="2015-03-31T00:00:00"/>
        <d v="2015-04-30T00:00:00"/>
        <d v="2015-05-29T00:00:00"/>
        <d v="2015-06-30T00:00:00"/>
        <d v="2015-07-31T00:00:00"/>
        <d v="2015-08-31T00:00:00"/>
        <d v="2015-09-30T00:00:00"/>
        <d v="2015-10-31T00:00:00"/>
        <d v="2015-11-30T00:00:00"/>
        <d v="2015-12-31T00:00:00"/>
      </sharedItems>
    </cacheField>
    <cacheField name="Qr[m s.l.m.]" numFmtId="0">
      <sharedItems containsSemiMixedTypes="0" containsString="0" containsNumber="1" minValue="90.346999999999994" maxValue="142.84"/>
    </cacheField>
    <cacheField name="DESCRIZIONE" numFmtId="0">
      <sharedItems/>
    </cacheField>
    <cacheField name="MISURA SOGGIACENZA [m]" numFmtId="0">
      <sharedItems containsSemiMixedTypes="0" containsString="0" containsNumber="1" minValue="0.85" maxValue="19.100000000000001"/>
    </cacheField>
    <cacheField name="PIEZOMETRIA [m s.l.m.]" numFmtId="0">
      <sharedItems containsSemiMixedTypes="0" containsString="0" containsNumber="1" minValue="81.285699999999977" maxValue="139.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cia Pollicino" refreshedDate="44358.682124421299" createdVersion="7" refreshedVersion="7" minRefreshableVersion="3" recordCount="970" xr:uid="{9EB43019-5BA6-42C8-8CD6-A6ADFB6C9A85}">
  <cacheSource type="worksheet">
    <worksheetSource ref="A1:E971" sheet="Completezza"/>
  </cacheSource>
  <cacheFields count="7">
    <cacheField name="CODICE PUNTO" numFmtId="0">
      <sharedItems count="13">
        <s v="PO0150020U0005"/>
        <s v="PO0150150U0001"/>
        <s v="PO0150870U0001"/>
        <s v="PO015140NR0109"/>
        <s v="PO015146NU1378"/>
        <s v="PO015146NU1379"/>
        <s v="PO015146NU1435"/>
        <s v="PO015146NU1489"/>
        <s v="PO015146NU1496"/>
        <s v="PO015173NR0001"/>
        <s v="PO015211NUP001"/>
        <s v="PO0152350U0001"/>
        <s v="PO015247NR0185"/>
      </sharedItems>
    </cacheField>
    <cacheField name="DATA" numFmtId="0">
      <sharedItems containsSemiMixedTypes="0" containsNonDate="0" containsDate="1" containsString="0" minDate="2009-01-01T00:00:00" maxDate="2020-01-01T00:00:00" count="338"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11T00:00:00"/>
        <d v="2012-09-11T00:00:00"/>
        <d v="2012-10-01T00:00:00"/>
        <d v="2012-11-01T00:00:00"/>
        <d v="2012-12-01T00:00:00"/>
        <d v="2013-01-01T00:00:00"/>
        <d v="2013-03-01T00:00:00"/>
        <d v="2013-04-01T00:00:00"/>
        <d v="2013-05-01T00:00:00"/>
        <d v="2013-06-01T00:00:00"/>
        <d v="2013-12-23T00:00:00"/>
        <d v="2014-02-15T00:00:00"/>
        <d v="2014-03-15T00:00:00"/>
        <d v="2014-04-15T00:00:00"/>
        <d v="2014-05-15T00:00:00"/>
        <d v="2014-06-15T00:00:00"/>
        <d v="2014-07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9-01T00:00:00"/>
        <d v="2015-10-10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09-02-15T00:00:00"/>
        <d v="2009-03-15T00:00:00"/>
        <d v="2009-04-15T00:00:00"/>
        <d v="2009-05-15T00:00:00"/>
        <d v="2009-06-15T00:00:00"/>
        <d v="2009-07-15T00:00:00"/>
        <d v="2009-09-15T00:00:00"/>
        <d v="2009-10-15T00:00:00"/>
        <d v="2010-01-01T00:00:00"/>
        <d v="2010-03-01T00:00:00"/>
        <d v="2010-04-01T00:00:00"/>
        <d v="2010-05-01T00:00:00"/>
        <d v="2010-06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9-01T00:00:00"/>
        <d v="2011-10-01T00:00:00"/>
        <d v="2011-11-01T00:00:00"/>
        <d v="2011-12-01T00:00:00"/>
        <d v="2012-08-10T00:00:00"/>
        <d v="2012-09-30T00:00:00"/>
        <d v="2012-10-31T00:00:00"/>
        <d v="2012-12-31T00:00:00"/>
        <d v="2013-01-04T00:00:00"/>
        <d v="2013-02-18T00:00:00"/>
        <d v="2013-03-07T00:00:00"/>
        <d v="2013-05-02T00:00:00"/>
        <d v="2013-09-01T00:00:00"/>
        <d v="2013-10-01T00:00:00"/>
        <d v="2013-12-20T00:00:00"/>
        <d v="2014-01-15T00:00:00"/>
        <d v="2015-08-01T00:00:00"/>
        <d v="2015-10-01T00:00:00"/>
        <d v="2015-11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09-01-15T00:00:00"/>
        <d v="2010-02-01T00:00:00"/>
        <d v="2012-03-17T00:00:00"/>
        <d v="2012-04-17T00:00:00"/>
        <d v="2012-05-17T00:00:00"/>
        <d v="2012-06-17T00:00:00"/>
        <d v="2012-07-17T00:00:00"/>
        <d v="2012-11-30T00:00:00"/>
        <d v="2013-04-18T00:00:00"/>
        <d v="2013-05-14T00:00:00"/>
        <d v="2013-06-19T00:00:00"/>
        <d v="2013-11-01T00:00:00"/>
        <d v="2015-03-19T00:00:00"/>
        <d v="2015-04-20T00:00:00"/>
        <d v="2015-05-15T00:00:00"/>
        <d v="2015-06-15T00:00:00"/>
        <d v="2015-07-30T00:00:00"/>
        <d v="2015-09-10T00:00:00"/>
        <d v="2015-10-13T00:00:00"/>
        <d v="2015-11-13T00:00:00"/>
        <d v="2015-12-16T00:00:00"/>
        <d v="2016-01-15T00:00:00"/>
        <d v="2016-02-10T00:00:00"/>
        <d v="2016-03-09T00:00:00"/>
        <d v="2016-04-07T00:00:00"/>
        <d v="2016-05-11T00:00:00"/>
        <d v="2016-06-10T00:00:00"/>
        <d v="2016-07-08T00:00:00"/>
        <d v="2016-08-04T00:00:00"/>
        <d v="2016-09-08T00:00:00"/>
        <d v="2016-10-07T00:00:00"/>
        <d v="2016-11-08T00:00:00"/>
        <d v="2016-12-12T00:00:00"/>
        <d v="2017-01-16T00:00:00"/>
        <d v="2017-02-16T00:00:00"/>
        <d v="2017-03-17T00:00:00"/>
        <d v="2017-04-18T00:00:00"/>
        <d v="2017-05-08T00:00:00"/>
        <d v="2017-06-16T00:00:00"/>
        <d v="2017-07-13T00:00:00"/>
        <d v="2017-08-23T00:00:00"/>
        <d v="2017-09-19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12-06-19T00:00:00"/>
        <d v="2012-09-19T00:00:00"/>
        <d v="2012-10-19T00:00:00"/>
        <d v="2012-11-19T00:00:00"/>
        <d v="2012-12-16T00:00:00"/>
        <d v="2013-01-11T00:00:00"/>
        <d v="2013-02-11T00:00:00"/>
        <d v="2013-03-11T00:00:00"/>
        <d v="2013-04-11T00:00:00"/>
        <d v="2013-05-30T00:00:00"/>
        <d v="2013-06-25T00:00:00"/>
        <d v="2013-07-20T00:00:00"/>
        <d v="2013-08-30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8-01T00:00:00"/>
        <d v="2015-01-07T00:00:00"/>
        <d v="2015-05-21T00:00:00"/>
        <d v="2015-06-09T00:00:00"/>
        <d v="2015-07-01T00:00:00"/>
        <d v="2015-10-19T00:00:00"/>
        <d v="2015-11-16T00:00:00"/>
        <d v="2016-07-01T00:00:00"/>
        <d v="2017-03-20T00:00:00"/>
        <d v="2017-04-29T00:00:00"/>
        <d v="2017-05-16T00:00:00"/>
        <d v="2017-06-19T00:00:00"/>
        <d v="2017-07-21T00:00:00"/>
        <d v="2017-09-07T00:00:00"/>
        <d v="2017-11-10T00:00:00"/>
        <d v="2017-12-14T00:00:00"/>
        <d v="2018-01-30T00:00:00"/>
        <d v="2018-02-21T00:00:00"/>
        <d v="2018-03-16T00:00:00"/>
        <d v="2018-04-23T00:00:00"/>
        <d v="2018-05-22T00:00:00"/>
        <d v="2018-06-13T00:00:00"/>
        <d v="2018-09-22T00:00:00"/>
        <d v="2018-10-25T00:00:00"/>
        <d v="2019-01-08T00:00:00"/>
        <d v="2019-02-28T00:00:00"/>
        <d v="2019-03-25T00:00:00"/>
        <d v="2019-04-12T00:00:00"/>
        <d v="2019-05-25T00:00:00"/>
        <d v="2019-06-13T00:00:00"/>
        <d v="2019-09-13T00:00:00"/>
        <d v="2019-10-15T00:00:00"/>
        <d v="2019-12-3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4-03T00:00:00"/>
        <d v="2010-07-03T00:00:00"/>
        <d v="2010-08-03T00:00:00"/>
        <d v="2010-09-03T00:00:00"/>
        <d v="2010-10-10T00:00:00"/>
        <d v="2011-08-01T00:00:00"/>
        <d v="2012-08-01T00:00:00"/>
        <d v="2012-09-01T00:00:00"/>
        <d v="2015-01-19T00:00:00"/>
        <d v="2015-02-11T00:00:00"/>
        <d v="2015-04-15T00:00:00"/>
        <d v="2015-05-14T00:00:00"/>
        <d v="2015-06-19T00:00:00"/>
        <d v="2015-10-21T00:00:00"/>
        <d v="2015-11-18T00:00:00"/>
        <d v="2017-03-21T00:00:00"/>
        <d v="2017-06-13T00:00:00"/>
        <d v="2017-09-05T00:00:00"/>
        <d v="2017-10-12T00:00:00"/>
        <d v="2017-12-11T00:00:00"/>
        <d v="2018-01-25T00:00:00"/>
        <d v="2018-03-09T00:00:00"/>
        <d v="2018-09-13T00:00:00"/>
        <d v="2019-03-22T00:00:00"/>
        <d v="2019-06-11T00:00:00"/>
        <d v="2019-09-11T00:00:00"/>
        <d v="2019-10-16T00:00:00"/>
        <d v="2019-11-18T00:00:00"/>
        <d v="2019-12-27T00:00:00"/>
        <d v="2015-01-21T00:00:00"/>
        <d v="2015-02-19T00:00:00"/>
        <d v="2015-03-18T00:00:00"/>
        <d v="2015-05-25T00:00:00"/>
        <d v="2015-06-18T00:00:00"/>
        <d v="2015-10-28T00:00:00"/>
        <d v="2015-11-25T00:00:00"/>
        <d v="2016-04-13T00:00:00"/>
        <d v="2017-05-19T00:00:00"/>
        <d v="2017-09-06T00:00:00"/>
        <d v="2018-01-31T00:00:00"/>
        <d v="2018-03-14T00:00:00"/>
        <d v="2018-06-15T00:00:00"/>
        <d v="2019-07-18T00:00:00"/>
        <d v="2019-11-15T00:00:00"/>
        <d v="2015-01-20T00:00:00"/>
        <d v="2015-02-23T00:00:00"/>
        <d v="2016-04-28T00:00:00"/>
        <d v="2017-06-14T00:00:00"/>
        <d v="2017-12-13T00:00:00"/>
        <d v="2018-06-14T00:00:00"/>
        <d v="2015-01-22T00:00:00"/>
        <d v="2015-02-26T00:00:00"/>
        <d v="2015-03-25T00:00:00"/>
        <d v="2015-04-21T00:00:00"/>
        <d v="2015-06-25T00:00:00"/>
        <d v="2015-10-23T00:00:00"/>
        <d v="2015-11-23T00:00:00"/>
        <d v="2016-04-03T00:00:00"/>
        <d v="2019-01-28T00:00:00"/>
        <d v="2019-09-12T00:00:00"/>
        <d v="2019-12-30T00:00:00"/>
        <d v="2018-07-18T00:00:00"/>
        <d v="2018-08-23T00:00:00"/>
        <d v="2018-09-26T00:00:00"/>
        <d v="2018-10-26T00:00:00"/>
        <d v="2018-11-21T00:00:00"/>
        <d v="2018-12-13T00:00:00"/>
        <d v="2019-02-15T00:00:00"/>
        <d v="2019-03-13T00:00:00"/>
        <d v="2019-04-19T00:00:00"/>
        <d v="2019-05-14T00:00:00"/>
        <d v="2019-06-05T00:00:00"/>
        <d v="2019-08-29T00:00:00"/>
        <d v="2019-10-29T00:00:00"/>
        <d v="2019-11-20T00:00:00"/>
        <d v="2019-12-10T00:00:00"/>
        <d v="2015-05-05T00:00:00"/>
        <d v="2015-10-15T00:00:00"/>
        <d v="2016-04-20T00:00:00"/>
        <d v="2016-09-30T00:00:00"/>
        <d v="2016-10-19T00:00:00"/>
        <d v="2017-04-13T00:00:00"/>
        <d v="2019-04-10T00:00:00"/>
        <d v="2011-04-11T00:00:00"/>
        <d v="2011-05-11T00:00:00"/>
        <d v="2011-06-11T00:00:00"/>
        <d v="2012-01-18T00:00:00"/>
        <d v="2012-02-18T00:00:00"/>
        <d v="2012-03-18T00:00:00"/>
        <d v="2012-04-18T00:00:00"/>
        <d v="2012-05-18T00:00:00"/>
        <d v="2012-06-18T00:00:00"/>
        <d v="2012-07-18T00:00:00"/>
        <d v="2015-02-27T00:00:00"/>
        <d v="2015-03-31T00:00:00"/>
        <d v="2015-04-30T00:00:00"/>
        <d v="2015-05-29T00:00:00"/>
        <d v="2015-06-30T00:00:00"/>
        <d v="2015-07-31T00:00:00"/>
        <d v="2015-08-31T00:00:00"/>
        <d v="2015-09-30T00:00:00"/>
        <d v="2015-10-31T00:00:00"/>
        <d v="2015-11-30T00:00:00"/>
        <d v="2015-12-31T00:00:00"/>
      </sharedItems>
      <fieldGroup par="6" base="1">
        <rangePr groupBy="months" startDate="2009-01-01T00:00:00" endDate="2020-01-01T00:00:00"/>
        <groupItems count="14">
          <s v="&lt;01/01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0"/>
        </groupItems>
      </fieldGroup>
    </cacheField>
    <cacheField name="Qr[m s.l.m.]" numFmtId="0">
      <sharedItems containsSemiMixedTypes="0" containsString="0" containsNumber="1" minValue="90.346999999999994" maxValue="142.84"/>
    </cacheField>
    <cacheField name="MISURA SOGGIACENZA [m]" numFmtId="0">
      <sharedItems containsSemiMixedTypes="0" containsString="0" containsNumber="1" minValue="0.85" maxValue="9.8699999999999992"/>
    </cacheField>
    <cacheField name="PIEZOMETRIA [m s.l.m.]" numFmtId="0">
      <sharedItems containsSemiMixedTypes="0" containsString="0" containsNumber="1" minValue="81.285699999999977" maxValue="138.75"/>
    </cacheField>
    <cacheField name="Trimestri" numFmtId="0" databaseField="0">
      <fieldGroup base="1">
        <rangePr groupBy="quarters" startDate="2009-01-01T00:00:00" endDate="2020-01-01T00:00:00"/>
        <groupItems count="6">
          <s v="&lt;01/01/2009"/>
          <s v="Trim1"/>
          <s v="Trim2"/>
          <s v="Trim3"/>
          <s v="Trim4"/>
          <s v="&gt;01/01/2020"/>
        </groupItems>
      </fieldGroup>
    </cacheField>
    <cacheField name="Anni" numFmtId="0" databaseField="0">
      <fieldGroup base="1">
        <rangePr groupBy="years" startDate="2009-01-01T00:00:00" endDate="2020-01-01T00:00:00"/>
        <groupItems count="14">
          <s v="&lt;01/01/2009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01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cia Pollicino" refreshedDate="44365.44466296296" createdVersion="7" refreshedVersion="7" minRefreshableVersion="3" recordCount="1038" xr:uid="{A7DF4703-97AB-4EA0-BEBC-493AE3CEAD9F}">
  <cacheSource type="worksheet">
    <worksheetSource ref="A1:D1039" sheet="SOGGIACENZA"/>
  </cacheSource>
  <cacheFields count="6">
    <cacheField name="CODICE PUNTO" numFmtId="0">
      <sharedItems count="13">
        <s v="PO0150020U0005"/>
        <s v="PO0150150U0001"/>
        <s v="PO0150870U0001"/>
        <s v="PO015140NR0109"/>
        <s v="PO015146NU1378"/>
        <s v="PO015146NU1379"/>
        <s v="PO015146NU1435"/>
        <s v="PO015146NU1489"/>
        <s v="PO015146NU1496"/>
        <s v="PO015173NR0001"/>
        <s v="PO015211NUP001"/>
        <s v="PO0152350U0001"/>
        <s v="PO015247NR0185"/>
      </sharedItems>
    </cacheField>
    <cacheField name="DATA" numFmtId="0">
      <sharedItems containsSemiMixedTypes="0" containsNonDate="0" containsDate="1" containsString="0" minDate="2005-01-01T00:00:00" maxDate="2020-01-01T00:00:00" count="382"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11T00:00:00"/>
        <d v="2012-09-11T00:00:00"/>
        <d v="2012-10-01T00:00:00"/>
        <d v="2012-11-01T00:00:00"/>
        <d v="2012-12-01T00:00:00"/>
        <d v="2013-01-01T00:00:00"/>
        <d v="2013-03-01T00:00:00"/>
        <d v="2013-04-01T00:00:00"/>
        <d v="2013-05-01T00:00:00"/>
        <d v="2013-06-01T00:00:00"/>
        <d v="2013-12-23T00:00:00"/>
        <d v="2014-02-15T00:00:00"/>
        <d v="2014-03-15T00:00:00"/>
        <d v="2014-04-15T00:00:00"/>
        <d v="2014-05-15T00:00:00"/>
        <d v="2014-06-15T00:00:00"/>
        <d v="2014-07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9-01T00:00:00"/>
        <d v="2015-10-10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09-02-15T00:00:00"/>
        <d v="2009-03-15T00:00:00"/>
        <d v="2009-04-15T00:00:00"/>
        <d v="2009-05-15T00:00:00"/>
        <d v="2009-06-15T00:00:00"/>
        <d v="2009-07-15T00:00:00"/>
        <d v="2009-09-15T00:00:00"/>
        <d v="2009-10-15T00:00:00"/>
        <d v="2010-01-01T00:00:00"/>
        <d v="2010-03-01T00:00:00"/>
        <d v="2010-04-01T00:00:00"/>
        <d v="2010-05-01T00:00:00"/>
        <d v="2010-06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9-01T00:00:00"/>
        <d v="2011-10-01T00:00:00"/>
        <d v="2011-11-01T00:00:00"/>
        <d v="2011-12-01T00:00:00"/>
        <d v="2012-08-10T00:00:00"/>
        <d v="2012-09-30T00:00:00"/>
        <d v="2012-10-31T00:00:00"/>
        <d v="2012-12-31T00:00:00"/>
        <d v="2013-01-04T00:00:00"/>
        <d v="2013-02-18T00:00:00"/>
        <d v="2013-03-07T00:00:00"/>
        <d v="2013-05-02T00:00:00"/>
        <d v="2013-09-01T00:00:00"/>
        <d v="2013-10-01T00:00:00"/>
        <d v="2013-12-20T00:00:00"/>
        <d v="2014-01-15T00:00:00"/>
        <d v="2015-08-01T00:00:00"/>
        <d v="2015-10-01T00:00:00"/>
        <d v="2015-11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09-01-15T00:00:00"/>
        <d v="2010-02-01T00:00:00"/>
        <d v="2012-03-17T00:00:00"/>
        <d v="2012-04-17T00:00:00"/>
        <d v="2012-05-17T00:00:00"/>
        <d v="2012-06-17T00:00:00"/>
        <d v="2012-07-17T00:00:00"/>
        <d v="2012-11-30T00:00:00"/>
        <d v="2013-04-18T00:00:00"/>
        <d v="2013-05-14T00:00:00"/>
        <d v="2013-06-19T00:00:00"/>
        <d v="2013-11-01T00:00:00"/>
        <d v="2015-03-19T00:00:00"/>
        <d v="2015-04-20T00:00:00"/>
        <d v="2015-05-15T00:00:00"/>
        <d v="2015-06-15T00:00:00"/>
        <d v="2015-07-30T00:00:00"/>
        <d v="2015-09-10T00:00:00"/>
        <d v="2015-10-13T00:00:00"/>
        <d v="2015-11-13T00:00:00"/>
        <d v="2015-12-16T00:00:00"/>
        <d v="2016-01-15T00:00:00"/>
        <d v="2016-02-10T00:00:00"/>
        <d v="2016-03-09T00:00:00"/>
        <d v="2016-04-07T00:00:00"/>
        <d v="2016-05-11T00:00:00"/>
        <d v="2016-06-10T00:00:00"/>
        <d v="2016-07-08T00:00:00"/>
        <d v="2016-08-04T00:00:00"/>
        <d v="2016-09-08T00:00:00"/>
        <d v="2016-10-07T00:00:00"/>
        <d v="2016-11-08T00:00:00"/>
        <d v="2016-12-12T00:00:00"/>
        <d v="2017-01-16T00:00:00"/>
        <d v="2017-02-16T00:00:00"/>
        <d v="2017-03-17T00:00:00"/>
        <d v="2017-04-18T00:00:00"/>
        <d v="2017-05-08T00:00:00"/>
        <d v="2017-06-16T00:00:00"/>
        <d v="2017-07-13T00:00:00"/>
        <d v="2017-08-23T00:00:00"/>
        <d v="2017-09-19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12-06-19T00:00:00"/>
        <d v="2012-09-19T00:00:00"/>
        <d v="2012-10-19T00:00:00"/>
        <d v="2012-11-19T00:00:00"/>
        <d v="2012-12-16T00:00:00"/>
        <d v="2013-01-11T00:00:00"/>
        <d v="2013-02-11T00:00:00"/>
        <d v="2013-03-11T00:00:00"/>
        <d v="2013-04-11T00:00:00"/>
        <d v="2013-05-30T00:00:00"/>
        <d v="2013-06-25T00:00:00"/>
        <d v="2013-07-20T00:00:00"/>
        <d v="2013-08-30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8-01T00:00:00"/>
        <d v="2015-01-07T00:00:00"/>
        <d v="2015-05-21T00:00:00"/>
        <d v="2015-06-09T00:00:00"/>
        <d v="2015-07-01T00:00:00"/>
        <d v="2015-10-19T00:00:00"/>
        <d v="2015-11-16T00:00:00"/>
        <d v="2016-07-01T00:00:00"/>
        <d v="2017-03-20T00:00:00"/>
        <d v="2017-04-29T00:00:00"/>
        <d v="2017-05-16T00:00:00"/>
        <d v="2017-06-19T00:00:00"/>
        <d v="2017-07-21T00:00:00"/>
        <d v="2017-09-07T00:00:00"/>
        <d v="2017-11-10T00:00:00"/>
        <d v="2017-12-14T00:00:00"/>
        <d v="2018-01-30T00:00:00"/>
        <d v="2018-02-21T00:00:00"/>
        <d v="2018-03-16T00:00:00"/>
        <d v="2018-04-23T00:00:00"/>
        <d v="2018-05-22T00:00:00"/>
        <d v="2018-06-13T00:00:00"/>
        <d v="2018-09-22T00:00:00"/>
        <d v="2018-10-25T00:00:00"/>
        <d v="2019-01-08T00:00:00"/>
        <d v="2019-02-28T00:00:00"/>
        <d v="2019-03-25T00:00:00"/>
        <d v="2019-04-12T00:00:00"/>
        <d v="2019-05-25T00:00:00"/>
        <d v="2019-06-13T00:00:00"/>
        <d v="2019-09-13T00:00:00"/>
        <d v="2019-10-15T00:00:00"/>
        <d v="2019-12-3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4-03T00:00:00"/>
        <d v="2010-07-03T00:00:00"/>
        <d v="2010-08-03T00:00:00"/>
        <d v="2010-09-03T00:00:00"/>
        <d v="2010-10-10T00:00:00"/>
        <d v="2011-08-01T00:00:00"/>
        <d v="2012-08-01T00:00:00"/>
        <d v="2012-09-01T00:00:00"/>
        <d v="2015-01-19T00:00:00"/>
        <d v="2015-02-11T00:00:00"/>
        <d v="2015-04-15T00:00:00"/>
        <d v="2015-05-14T00:00:00"/>
        <d v="2015-06-19T00:00:00"/>
        <d v="2015-10-21T00:00:00"/>
        <d v="2015-11-18T00:00:00"/>
        <d v="2017-03-21T00:00:00"/>
        <d v="2017-06-13T00:00:00"/>
        <d v="2017-09-05T00:00:00"/>
        <d v="2017-10-12T00:00:00"/>
        <d v="2017-12-11T00:00:00"/>
        <d v="2018-01-25T00:00:00"/>
        <d v="2018-03-09T00:00:00"/>
        <d v="2018-09-13T00:00:00"/>
        <d v="2019-03-22T00:00:00"/>
        <d v="2019-06-11T00:00:00"/>
        <d v="2019-09-11T00:00:00"/>
        <d v="2019-10-16T00:00:00"/>
        <d v="2019-11-18T00:00:00"/>
        <d v="2019-12-27T00:00:00"/>
        <d v="2015-01-21T00:00:00"/>
        <d v="2015-02-19T00:00:00"/>
        <d v="2015-03-18T00:00:00"/>
        <d v="2015-05-25T00:00:00"/>
        <d v="2015-06-18T00:00:00"/>
        <d v="2015-10-28T00:00:00"/>
        <d v="2015-11-25T00:00:00"/>
        <d v="2016-04-13T00:00:00"/>
        <d v="2017-05-19T00:00:00"/>
        <d v="2017-09-06T00:00:00"/>
        <d v="2018-01-31T00:00:00"/>
        <d v="2018-03-14T00:00:00"/>
        <d v="2018-06-15T00:00:00"/>
        <d v="2019-07-18T00:00:00"/>
        <d v="2019-11-15T00:00:00"/>
        <d v="2015-01-20T00:00:00"/>
        <d v="2015-02-23T00:00:00"/>
        <d v="2016-04-28T00:00:00"/>
        <d v="2017-06-14T00:00:00"/>
        <d v="2017-12-13T00:00:00"/>
        <d v="2018-06-14T00:00:00"/>
        <d v="2015-01-22T00:00:00"/>
        <d v="2015-02-26T00:00:00"/>
        <d v="2015-03-25T00:00:00"/>
        <d v="2015-04-21T00:00:00"/>
        <d v="2015-06-25T00:00:00"/>
        <d v="2015-10-23T00:00:00"/>
        <d v="2015-11-23T00:00:00"/>
        <d v="2016-04-03T00:00:00"/>
        <d v="2019-01-28T00:00:00"/>
        <d v="2019-09-12T00:00:00"/>
        <d v="2019-12-30T00:00:00"/>
        <d v="2018-07-18T00:00:00"/>
        <d v="2018-08-23T00:00:00"/>
        <d v="2018-09-26T00:00:00"/>
        <d v="2018-10-26T00:00:00"/>
        <d v="2018-11-21T00:00:00"/>
        <d v="2018-12-13T00:00:00"/>
        <d v="2019-02-15T00:00:00"/>
        <d v="2019-03-13T00:00:00"/>
        <d v="2019-04-19T00:00:00"/>
        <d v="2019-05-14T00:00:00"/>
        <d v="2019-06-05T00:00:00"/>
        <d v="2019-08-29T00:00:00"/>
        <d v="2019-10-29T00:00:00"/>
        <d v="2019-11-20T00:00:00"/>
        <d v="2019-12-10T00:00:00"/>
        <d v="2015-05-05T00:00:00"/>
        <d v="2015-10-15T00:00:00"/>
        <d v="2016-04-20T00:00:00"/>
        <d v="2016-09-30T00:00:00"/>
        <d v="2016-10-19T00:00:00"/>
        <d v="2017-04-13T00:00:00"/>
        <d v="2019-04-10T00:00:00"/>
        <d v="2011-04-11T00:00:00"/>
        <d v="2011-05-11T00:00:00"/>
        <d v="2011-06-11T00:00:00"/>
        <d v="2012-01-18T00:00:00"/>
        <d v="2012-02-18T00:00:00"/>
        <d v="2012-03-18T00:00:00"/>
        <d v="2012-04-18T00:00:00"/>
        <d v="2012-05-18T00:00:00"/>
        <d v="2012-06-18T00:00:00"/>
        <d v="2012-07-18T00:00:00"/>
        <d v="2015-02-27T00:00:00"/>
        <d v="2015-03-31T00:00:00"/>
        <d v="2015-04-30T00:00:00"/>
        <d v="2015-05-29T00:00:00"/>
        <d v="2015-06-30T00:00:00"/>
        <d v="2015-07-31T00:00:00"/>
        <d v="2015-08-31T00:00:00"/>
        <d v="2015-09-30T00:00:00"/>
        <d v="2015-10-31T00:00:00"/>
        <d v="2015-11-30T00:00:00"/>
        <d v="2015-12-3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6-03-01T00:00:00"/>
        <d v="2006-08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5-01-01T00:00:00"/>
        <d v="2005-02-01T00:00:00"/>
        <d v="2005-03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4-01T00:00:00"/>
        <d v="2006-05-01T00:00:00"/>
        <d v="2006-06-01T00:00:00"/>
        <d v="2006-10-01T00:00:00"/>
        <d v="2006-12-01T00:00:00"/>
      </sharedItems>
      <fieldGroup par="5" base="1">
        <rangePr groupBy="months" startDate="2005-01-01T00:00:00" endDate="2020-01-01T00:00:00"/>
        <groupItems count="14">
          <s v="&lt;01/01/200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0"/>
        </groupItems>
      </fieldGroup>
    </cacheField>
    <cacheField name="Qr[m s.l.m.]" numFmtId="0">
      <sharedItems containsSemiMixedTypes="0" containsString="0" containsNumber="1" minValue="90.346999999999994" maxValue="142.84"/>
    </cacheField>
    <cacheField name="MISURA SOGGIACENZA [m]" numFmtId="0">
      <sharedItems containsSemiMixedTypes="0" containsString="0" containsNumber="1" minValue="0.85" maxValue="9.8699999999999992"/>
    </cacheField>
    <cacheField name="Trimestri" numFmtId="0" databaseField="0">
      <fieldGroup base="1">
        <rangePr groupBy="quarters" startDate="2005-01-01T00:00:00" endDate="2020-01-01T00:00:00"/>
        <groupItems count="6">
          <s v="&lt;01/01/2005"/>
          <s v="Trim1"/>
          <s v="Trim2"/>
          <s v="Trim3"/>
          <s v="Trim4"/>
          <s v="&gt;01/01/2020"/>
        </groupItems>
      </fieldGroup>
    </cacheField>
    <cacheField name="Anni" numFmtId="0" databaseField="0">
      <fieldGroup base="1">
        <rangePr groupBy="years" startDate="2005-01-01T00:00:00" endDate="2020-01-01T00:00:00"/>
        <groupItems count="18">
          <s v="&lt;01/01/2005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01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cia Pollicino" refreshedDate="44365.518202662039" createdVersion="7" refreshedVersion="7" minRefreshableVersion="3" recordCount="169" xr:uid="{C2E19603-35CD-4E1C-A493-0B02F3AC6B49}">
  <cacheSource type="worksheet">
    <worksheetSource ref="I2:Q171" sheet="SOGGIACENZA"/>
  </cacheSource>
  <cacheFields count="9">
    <cacheField name="CODICE" numFmtId="0">
      <sharedItems count="26">
        <s v="PO0150020U0005"/>
        <s v="Jan"/>
        <s v="Feb"/>
        <s v="Mar"/>
        <s v="Apr"/>
        <s v="May"/>
        <s v="Jun"/>
        <s v="Jul"/>
        <s v="Aug"/>
        <s v="Sep"/>
        <s v="Oct"/>
        <s v="Nov"/>
        <s v="Dec"/>
        <s v="PO0150150U0001"/>
        <s v="PO0150870U0001"/>
        <s v="PO015140NR0109"/>
        <s v="PO015146NU1378"/>
        <s v="PO015146NU1379"/>
        <s v="PO015146NU1435"/>
        <s v="PO015146NU1489"/>
        <s v="PO015146NU1496"/>
        <s v="PO015173NR0001"/>
        <s v="PO015211NUP001"/>
        <s v="PO0152350U0001"/>
        <s v="PO015247NR0185"/>
        <s v="Totale complessivo"/>
      </sharedItems>
    </cacheField>
    <cacheField name="1Q_SG" numFmtId="0">
      <sharedItems containsString="0" containsBlank="1" containsNumber="1" minValue="0.92" maxValue="8.7249999999999996"/>
    </cacheField>
    <cacheField name="3Q_SG" numFmtId="0">
      <sharedItems containsString="0" containsBlank="1" containsNumber="1" minValue="1.18" maxValue="9.4750000000000014"/>
    </cacheField>
    <cacheField name="FASCIA_OSCILLAZIONE" numFmtId="0">
      <sharedItems containsString="0" containsBlank="1" containsNumber="1" minValue="0" maxValue="3.2374999999999998"/>
    </cacheField>
    <cacheField name="SOGG_2018" numFmtId="0">
      <sharedItems containsString="0" containsBlank="1" containsNumber="1" minValue="0.96" maxValue="9.3800000000000008"/>
    </cacheField>
    <cacheField name="15%" numFmtId="0">
      <sharedItems containsString="0" containsBlank="1" containsNumber="1" minValue="0" maxValue="0.48562499999999997"/>
    </cacheField>
    <cacheField name="DIST_FASCIA" numFmtId="0">
      <sharedItems containsString="0" containsBlank="1" containsNumber="1" minValue="0" maxValue="9.5912500000000023"/>
    </cacheField>
    <cacheField name="SOPRA_SOTTO" numFmtId="0">
      <sharedItems containsBlank="1"/>
    </cacheField>
    <cacheField name="CONDIZIONE" numFmtId="0">
      <sharedItems containsBlank="1" count="5">
        <m/>
        <s v="CRITICA"/>
        <s v="ATTENZIONE"/>
        <s v="NORMA"/>
        <s v="SOP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cia Pollicino" refreshedDate="44365.55660358796" createdVersion="7" refreshedVersion="7" minRefreshableVersion="3" recordCount="65" xr:uid="{7A99629D-61B5-41D0-B483-F20D856D48C1}">
  <cacheSource type="worksheet">
    <worksheetSource ref="A1:I66" sheet="SOGGIACENZA_v2"/>
  </cacheSource>
  <cacheFields count="9">
    <cacheField name="CODICE" numFmtId="0">
      <sharedItems count="17">
        <s v="PO0150150U0001"/>
        <s v="Jan"/>
        <s v="Feb"/>
        <s v="Mar"/>
        <s v="Apr"/>
        <s v="May"/>
        <s v="Jun"/>
        <s v="Jul"/>
        <s v="Aug"/>
        <s v="Sep"/>
        <s v="Oct"/>
        <s v="Nov"/>
        <s v="Dec"/>
        <s v="PO0150870U0001"/>
        <s v="PO015140NR0109"/>
        <s v="PO015211NUP001"/>
        <s v="PO015247NR0185"/>
      </sharedItems>
    </cacheField>
    <cacheField name="1Q_SG" numFmtId="0">
      <sharedItems containsString="0" containsBlank="1" containsNumber="1" minValue="0.92" maxValue="8.2365645161290324"/>
    </cacheField>
    <cacheField name="3Q_SG" numFmtId="0">
      <sharedItems containsString="0" containsBlank="1" containsNumber="1" minValue="1.18" maxValue="8.649798387096773"/>
    </cacheField>
    <cacheField name="FASCIA_OSCILLAZIONE" numFmtId="0">
      <sharedItems containsSemiMixedTypes="0" containsString="0" containsNumber="1" minValue="0" maxValue="1.87"/>
    </cacheField>
    <cacheField name="SOGG_2018" numFmtId="0">
      <sharedItems containsString="0" containsBlank="1" containsNumber="1" minValue="0.96" maxValue="8.8287500000000012"/>
    </cacheField>
    <cacheField name="15%" numFmtId="0">
      <sharedItems containsSemiMixedTypes="0" containsString="0" containsNumber="1" minValue="0" maxValue="0.28050000000000003"/>
    </cacheField>
    <cacheField name="DIST_FASCIA" numFmtId="0">
      <sharedItems containsSemiMixedTypes="0" containsString="0" containsNumber="1" minValue="0" maxValue="8.7117834677419346"/>
    </cacheField>
    <cacheField name="SOPRA_SOTTO" numFmtId="0">
      <sharedItems containsBlank="1"/>
    </cacheField>
    <cacheField name="CONDIZIONE" numFmtId="0">
      <sharedItems containsBlank="1" count="5">
        <m/>
        <s v="NORMA"/>
        <s v="ATTENZIONE"/>
        <s v="SOPRA"/>
        <s v="CRIT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65.673951157405" backgroundQuery="1" createdVersion="7" refreshedVersion="7" minRefreshableVersion="3" recordCount="0" supportSubquery="1" supportAdvancedDrill="1" xr:uid="{7D0D8A08-74EC-4DA4-B1AA-4990502873BE}">
  <cacheSource type="external" connectionId="1"/>
  <cacheFields count="5">
    <cacheField name="[Intervallo].[CODICE PUNTO].[CODICE PUNTO]" caption="CODICE PUNTO" numFmtId="0" hierarchy="2" level="1">
      <sharedItems count="14">
        <s v="PO0150020U0005"/>
        <s v="PO0150020U0014"/>
        <s v="PO0150150U0001"/>
        <s v="PO0150870U0001"/>
        <s v="PO015140NR0109"/>
        <s v="PO015146NU1378"/>
        <s v="PO015146NU1379"/>
        <s v="PO015146NU1435"/>
        <s v="PO015146NU1489"/>
        <s v="PO015146NU1496"/>
        <s v="PO015173NR0001"/>
        <s v="PO015211NUP001"/>
        <s v="PO0152350U0001"/>
        <s v="PO015247NR0185"/>
      </sharedItems>
    </cacheField>
    <cacheField name="[Measures].[1Q_SOGG]" caption="1Q_SOGG" numFmtId="0" hierarchy="26" level="32767"/>
    <cacheField name="[Measures].[3Q_SOGG]" caption="3Q_SOGG" numFmtId="0" hierarchy="27" level="32767"/>
    <cacheField name="[Measures].[1Q_PIEZO]" caption="1Q_PIEZO" numFmtId="0" hierarchy="28" level="32767"/>
    <cacheField name="[Measures].[3Q_PIEZO]" caption="3Q_PIEZO" numFmtId="0" hierarchy="29" level="32767"/>
  </cacheFields>
  <cacheHierarchies count="36">
    <cacheHierarchy uniqueName="[Intervallo].[PROVINCIA]" caption="PROVINCIA" attribute="1" defaultMemberUniqueName="[Intervallo].[PROVINCIA].[All]" allUniqueName="[Intervallo].[PROVINCIA].[All]" dimensionUniqueName="[Intervallo]" displayFolder="" count="0" memberValueDatatype="130" unbalanced="0"/>
    <cacheHierarchy uniqueName="[Intervallo].[COMUNE]" caption="COMUNE" attribute="1" defaultMemberUniqueName="[Intervallo].[COMUNE].[All]" allUniqueName="[Intervallo].[COMUNE].[All]" dimensionUniqueName="[Intervallo]" displayFolder="" count="0" memberValueDatatype="130" unbalanced="0"/>
    <cacheHierarchy uniqueName="[Intervallo].[CODICE PUNTO]" caption="CODICE PUNTO" attribute="1" defaultMemberUniqueName="[Intervallo].[CODICE PUNTO].[All]" allUniqueName="[Intervallo].[CODICE PUNTO].[All]" dimensionUniqueName="[Intervallo]" displayFolder="" count="2" memberValueDatatype="130" unbalanced="0">
      <fieldsUsage count="2">
        <fieldUsage x="-1"/>
        <fieldUsage x="0"/>
      </fieldsUsage>
    </cacheHierarchy>
    <cacheHierarchy uniqueName="[Intervallo].[DATA]" caption="DATA" attribute="1" defaultMemberUniqueName="[Intervallo].[DATA].[All]" allUniqueName="[Intervallo].[DATA].[All]" dimensionUniqueName="[Intervallo]" displayFolder="" count="0" memberValueDatatype="130" unbalanced="0"/>
    <cacheHierarchy uniqueName="[Intervallo].[Qr[m s.l.m.]]]" caption="Qr[m s.l.m.]" attribute="1" defaultMemberUniqueName="[Intervallo].[Qr[m s.l.m.]]].[All]" allUniqueName="[Intervallo].[Qr[m s.l.m.]]].[All]" dimensionUniqueName="[Intervallo]" displayFolder="" count="0" memberValueDatatype="5" unbalanced="0"/>
    <cacheHierarchy uniqueName="[Intervallo].[DESCRIZIONE]" caption="DESCRIZIONE" attribute="1" defaultMemberUniqueName="[Intervallo].[DESCRIZIONE].[All]" allUniqueName="[Intervallo].[DESCRIZIONE].[All]" dimensionUniqueName="[Intervallo]" displayFolder="" count="0" memberValueDatatype="130" unbalanced="0"/>
    <cacheHierarchy uniqueName="[Intervallo].[MISURA SOGGIACENZA [m]]]" caption="MISURA SOGGIACENZA [m]" attribute="1" defaultMemberUniqueName="[Intervallo].[MISURA SOGGIACENZA [m]]].[All]" allUniqueName="[Intervallo].[MISURA SOGGIACENZA [m]]].[All]" dimensionUniqueName="[Intervallo]" displayFolder="" count="0" memberValueDatatype="5" unbalanced="0"/>
    <cacheHierarchy uniqueName="[Intervallo].[PIEZOMETRIA [m s.l.m.]]]" caption="PIEZOMETRIA [m s.l.m.]" attribute="1" defaultMemberUniqueName="[Intervallo].[PIEZOMETRIA [m s.l.m.]]].[All]" allUniqueName="[Intervallo].[PIEZOMETRIA [m s.l.m.]]].[All]" dimensionUniqueName="[Intervallo]" displayFolder="" count="0" memberValueDatatype="5" unbalanced="0"/>
    <cacheHierarchy uniqueName="[Intervallo 1].[CODICE PUNTO]" caption="CODICE PUNTO" attribute="1" defaultMemberUniqueName="[Intervallo 1].[CODICE PUNTO].[All]" allUniqueName="[Intervallo 1].[CODICE PUNTO].[All]" dimensionUniqueName="[Intervallo 1]" displayFolder="" count="0" memberValueDatatype="130" unbalanced="0"/>
    <cacheHierarchy uniqueName="[Intervallo 1].[DATA]" caption="DATA" attribute="1" time="1" defaultMemberUniqueName="[Intervallo 1].[DATA].[All]" allUniqueName="[Intervallo 1].[DATA].[All]" dimensionUniqueName="[Intervallo 1]" displayFolder="" count="0" memberValueDatatype="7" unbalanced="0"/>
    <cacheHierarchy uniqueName="[Intervallo 1].[Qr[m s.l.m.]]]" caption="Qr[m s.l.m.]" attribute="1" defaultMemberUniqueName="[Intervallo 1].[Qr[m s.l.m.]]].[All]" allUniqueName="[Intervallo 1].[Qr[m s.l.m.]]].[All]" dimensionUniqueName="[Intervallo 1]" displayFolder="" count="0" memberValueDatatype="5" unbalanced="0"/>
    <cacheHierarchy uniqueName="[Intervallo 1].[DESCRIZIONE]" caption="DESCRIZIONE" attribute="1" defaultMemberUniqueName="[Intervallo 1].[DESCRIZIONE].[All]" allUniqueName="[Intervallo 1].[DESCRIZIONE].[All]" dimensionUniqueName="[Intervallo 1]" displayFolder="" count="0" memberValueDatatype="130" unbalanced="0"/>
    <cacheHierarchy uniqueName="[Intervallo 1].[MISURA SOGGIACENZA [m]]]" caption="MISURA SOGGIACENZA [m]" attribute="1" defaultMemberUniqueName="[Intervallo 1].[MISURA SOGGIACENZA [m]]].[All]" allUniqueName="[Intervallo 1].[MISURA SOGGIACENZA [m]]].[All]" dimensionUniqueName="[Intervallo 1]" displayFolder="" count="0" memberValueDatatype="5" unbalanced="0"/>
    <cacheHierarchy uniqueName="[Intervallo 1].[DATA (anno)]" caption="DATA (anno)" attribute="1" defaultMemberUniqueName="[Intervallo 1].[DATA (anno)].[All]" allUniqueName="[Intervallo 1].[DATA (anno)].[All]" dimensionUniqueName="[Intervallo 1]" displayFolder="" count="0" memberValueDatatype="130" unbalanced="0"/>
    <cacheHierarchy uniqueName="[Intervallo 1].[DATA (trimestre)]" caption="DATA (trimestre)" attribute="1" defaultMemberUniqueName="[Intervallo 1].[DATA (trimestre)].[All]" allUniqueName="[Intervallo 1].[DATA (trimestre)].[All]" dimensionUniqueName="[Intervallo 1]" displayFolder="" count="0" memberValueDatatype="130" unbalanced="0"/>
    <cacheHierarchy uniqueName="[Intervallo 1].[DATA (mese)]" caption="DATA (mese)" attribute="1" defaultMemberUniqueName="[Intervallo 1].[DATA (mese)].[All]" allUniqueName="[Intervallo 1].[DATA (mese)].[All]" dimensionUniqueName="[Intervallo 1]" displayFolder="" count="0" memberValueDatatype="130" unbalanced="0"/>
    <cacheHierarchy uniqueName="[Intervallo 2].[CODICE PUNTO]" caption="CODICE PUNTO" attribute="1" defaultMemberUniqueName="[Intervallo 2].[CODICE PUNTO].[All]" allUniqueName="[Intervallo 2].[CODICE PUNTO].[All]" dimensionUniqueName="[Intervallo 2]" displayFolder="" count="0" memberValueDatatype="130" unbalanced="0"/>
    <cacheHierarchy uniqueName="[Intervallo 2].[DATA]" caption="DATA" attribute="1" time="1" defaultMemberUniqueName="[Intervallo 2].[DATA].[All]" allUniqueName="[Intervallo 2].[DATA].[All]" dimensionUniqueName="[Intervallo 2]" displayFolder="" count="0" memberValueDatatype="7" unbalanced="0"/>
    <cacheHierarchy uniqueName="[Intervallo 2].[Qr[m s.l.m.]]]" caption="Qr[m s.l.m.]" attribute="1" defaultMemberUniqueName="[Intervallo 2].[Qr[m s.l.m.]]].[All]" allUniqueName="[Intervallo 2].[Qr[m s.l.m.]]].[All]" dimensionUniqueName="[Intervallo 2]" displayFolder="" count="0" memberValueDatatype="5" unbalanced="0"/>
    <cacheHierarchy uniqueName="[Intervallo 2].[MISURA SOGGIACENZA [m]]]" caption="MISURA SOGGIACENZA [m]" attribute="1" defaultMemberUniqueName="[Intervallo 2].[MISURA SOGGIACENZA [m]]].[All]" allUniqueName="[Intervallo 2].[MISURA SOGGIACENZA [m]]].[All]" dimensionUniqueName="[Intervallo 2]" displayFolder="" count="0" memberValueDatatype="5" unbalanced="0"/>
    <cacheHierarchy uniqueName="[Intervallo 2].[DATA (anno)]" caption="DATA (anno)" attribute="1" defaultMemberUniqueName="[Intervallo 2].[DATA (anno)].[All]" allUniqueName="[Intervallo 2].[DATA (anno)].[All]" dimensionUniqueName="[Intervallo 2]" displayFolder="" count="0" memberValueDatatype="130" unbalanced="0"/>
    <cacheHierarchy uniqueName="[Intervallo 2].[DATA (trimestre)]" caption="DATA (trimestre)" attribute="1" defaultMemberUniqueName="[Intervallo 2].[DATA (trimestre)].[All]" allUniqueName="[Intervallo 2].[DATA (trimestre)].[All]" dimensionUniqueName="[Intervallo 2]" displayFolder="" count="0" memberValueDatatype="130" unbalanced="0"/>
    <cacheHierarchy uniqueName="[Intervallo 2].[DATA (mese)]" caption="DATA (mese)" attribute="1" defaultMemberUniqueName="[Intervallo 2].[DATA (mese)].[All]" allUniqueName="[Intervallo 2].[DATA (mese)].[All]" dimensionUniqueName="[Intervallo 2]" displayFolder="" count="0" memberValueDatatype="130" unbalanced="0"/>
    <cacheHierarchy uniqueName="[Intervallo 1].[DATA (indice mese)]" caption="DATA (indice mese)" attribute="1" defaultMemberUniqueName="[Intervallo 1].[DATA (indice mese)].[All]" allUniqueName="[Intervallo 1].[DATA (indice mese)].[All]" dimensionUniqueName="[Intervallo 1]" displayFolder="" count="0" memberValueDatatype="20" unbalanced="0" hidden="1"/>
    <cacheHierarchy uniqueName="[Intervallo 2].[DATA (indice mese)]" caption="DATA (indice mese)" attribute="1" defaultMemberUniqueName="[Intervallo 2].[DATA (indice mese)].[All]" allUniqueName="[Intervallo 2].[DATA (indice mese)].[All]" dimensionUniqueName="[Intervallo 2]" displayFolder="" count="0" memberValueDatatype="20" unbalanced="0" hidden="1"/>
    <cacheHierarchy uniqueName="[Measures].[Somma di MISURA SOGGIACENZA [m]]]" caption="Somma di MISURA SOGGIACENZA [m]" measure="1" displayFolder="" measureGroup="Intervallo 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1Q_SOGG]" caption="1Q_SOGG" measure="1" displayFolder="" measureGroup="Intervallo" count="0" oneField="1">
      <fieldsUsage count="1">
        <fieldUsage x="1"/>
      </fieldsUsage>
    </cacheHierarchy>
    <cacheHierarchy uniqueName="[Measures].[3Q_SOGG]" caption="3Q_SOGG" measure="1" displayFolder="" measureGroup="Intervallo" count="0" oneField="1">
      <fieldsUsage count="1">
        <fieldUsage x="2"/>
      </fieldsUsage>
    </cacheHierarchy>
    <cacheHierarchy uniqueName="[Measures].[1Q_PIEZO]" caption="1Q_PIEZO" measure="1" displayFolder="" measureGroup="Intervallo" count="0" oneField="1">
      <fieldsUsage count="1">
        <fieldUsage x="3"/>
      </fieldsUsage>
    </cacheHierarchy>
    <cacheHierarchy uniqueName="[Measures].[3Q_PIEZO]" caption="3Q_PIEZO" measure="1" displayFolder="" measureGroup="Intervallo" count="0" oneField="1">
      <fieldsUsage count="1">
        <fieldUsage x="4"/>
      </fieldsUsage>
    </cacheHierarchy>
    <cacheHierarchy uniqueName="[Measures].[1Q_SOG]" caption="1Q_SOG" measure="1" displayFolder="" measureGroup="Intervallo" count="0"/>
    <cacheHierarchy uniqueName="[Measures].[3Q_SOG]" caption="3Q_SOG" measure="1" displayFolder="" measureGroup="Intervallo" count="0"/>
    <cacheHierarchy uniqueName="[Measures].[__XL_Count Intervallo]" caption="__XL_Count Intervallo" measure="1" displayFolder="" measureGroup="Intervallo" count="0" hidden="1"/>
    <cacheHierarchy uniqueName="[Measures].[__XL_Count Intervallo 1]" caption="__XL_Count Intervallo 1" measure="1" displayFolder="" measureGroup="Intervallo 1" count="0" hidden="1"/>
    <cacheHierarchy uniqueName="[Measures].[__XL_Count Intervallo 2]" caption="__XL_Count Intervallo 2" measure="1" displayFolder="" measureGroup="Intervallo 2" count="0" hidden="1"/>
    <cacheHierarchy uniqueName="[Measures].[__No measures defined]" caption="__No measures defined" measure="1" displayFolder="" count="0" hidden="1"/>
  </cacheHierarchies>
  <kpis count="0"/>
  <dimensions count="4">
    <dimension name="Intervallo" uniqueName="[Intervallo]" caption="Intervallo"/>
    <dimension name="Intervallo 1" uniqueName="[Intervallo 1]" caption="Intervallo 1"/>
    <dimension name="Intervallo 2" uniqueName="[Intervallo 2]" caption="Intervallo 2"/>
    <dimension measure="1" name="Measures" uniqueName="[Measures]" caption="Measures"/>
  </dimensions>
  <measureGroups count="3">
    <measureGroup name="Intervallo" caption="Intervallo"/>
    <measureGroup name="Intervallo 1" caption="Intervallo 1"/>
    <measureGroup name="Intervallo 2" caption="Intervallo 2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65.67395196759" backgroundQuery="1" createdVersion="7" refreshedVersion="7" minRefreshableVersion="3" recordCount="0" supportSubquery="1" supportAdvancedDrill="1" xr:uid="{FD6372DC-2C0D-4039-92CA-7B1AEF3F1F4A}">
  <cacheSource type="external" connectionId="1"/>
  <cacheFields count="2">
    <cacheField name="[Intervallo 2].[CODICE PUNTO].[CODICE PUNTO]" caption="CODICE PUNTO" numFmtId="0" hierarchy="16" level="1">
      <sharedItems count="13">
        <s v="PO0150020U0005"/>
        <s v="PO0150150U0001"/>
        <s v="PO0150870U0001"/>
        <s v="PO015140NR0109"/>
        <s v="PO015146NU1378"/>
        <s v="PO015146NU1379"/>
        <s v="PO015146NU1435"/>
        <s v="PO015146NU1489"/>
        <s v="PO015146NU1496"/>
        <s v="PO015173NR0001"/>
        <s v="PO015211NUP001"/>
        <s v="PO0152350U0001"/>
        <s v="PO015247NR0185"/>
      </sharedItems>
    </cacheField>
    <cacheField name="[Intervallo 2].[DATA (mese)].[DATA (mese)]" caption="DATA (mese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36">
    <cacheHierarchy uniqueName="[Intervallo].[PROVINCIA]" caption="PROVINCIA" attribute="1" defaultMemberUniqueName="[Intervallo].[PROVINCIA].[All]" allUniqueName="[Intervallo].[PROVINCIA].[All]" dimensionUniqueName="[Intervallo]" displayFolder="" count="0" memberValueDatatype="130" unbalanced="0"/>
    <cacheHierarchy uniqueName="[Intervallo].[COMUNE]" caption="COMUNE" attribute="1" defaultMemberUniqueName="[Intervallo].[COMUNE].[All]" allUniqueName="[Intervallo].[COMUNE].[All]" dimensionUniqueName="[Intervallo]" displayFolder="" count="0" memberValueDatatype="130" unbalanced="0"/>
    <cacheHierarchy uniqueName="[Intervallo].[CODICE PUNTO]" caption="CODICE PUNTO" attribute="1" defaultMemberUniqueName="[Intervallo].[CODICE PUNTO].[All]" allUniqueName="[Intervallo].[CODICE PUNTO].[All]" dimensionUniqueName="[Intervallo]" displayFolder="" count="0" memberValueDatatype="130" unbalanced="0"/>
    <cacheHierarchy uniqueName="[Intervallo].[DATA]" caption="DATA" attribute="1" defaultMemberUniqueName="[Intervallo].[DATA].[All]" allUniqueName="[Intervallo].[DATA].[All]" dimensionUniqueName="[Intervallo]" displayFolder="" count="0" memberValueDatatype="130" unbalanced="0"/>
    <cacheHierarchy uniqueName="[Intervallo].[Qr[m s.l.m.]]]" caption="Qr[m s.l.m.]" attribute="1" defaultMemberUniqueName="[Intervallo].[Qr[m s.l.m.]]].[All]" allUniqueName="[Intervallo].[Qr[m s.l.m.]]].[All]" dimensionUniqueName="[Intervallo]" displayFolder="" count="0" memberValueDatatype="5" unbalanced="0"/>
    <cacheHierarchy uniqueName="[Intervallo].[DESCRIZIONE]" caption="DESCRIZIONE" attribute="1" defaultMemberUniqueName="[Intervallo].[DESCRIZIONE].[All]" allUniqueName="[Intervallo].[DESCRIZIONE].[All]" dimensionUniqueName="[Intervallo]" displayFolder="" count="0" memberValueDatatype="130" unbalanced="0"/>
    <cacheHierarchy uniqueName="[Intervallo].[MISURA SOGGIACENZA [m]]]" caption="MISURA SOGGIACENZA [m]" attribute="1" defaultMemberUniqueName="[Intervallo].[MISURA SOGGIACENZA [m]]].[All]" allUniqueName="[Intervallo].[MISURA SOGGIACENZA [m]]].[All]" dimensionUniqueName="[Intervallo]" displayFolder="" count="0" memberValueDatatype="5" unbalanced="0"/>
    <cacheHierarchy uniqueName="[Intervallo].[PIEZOMETRIA [m s.l.m.]]]" caption="PIEZOMETRIA [m s.l.m.]" attribute="1" defaultMemberUniqueName="[Intervallo].[PIEZOMETRIA [m s.l.m.]]].[All]" allUniqueName="[Intervallo].[PIEZOMETRIA [m s.l.m.]]].[All]" dimensionUniqueName="[Intervallo]" displayFolder="" count="0" memberValueDatatype="5" unbalanced="0"/>
    <cacheHierarchy uniqueName="[Intervallo 1].[CODICE PUNTO]" caption="CODICE PUNTO" attribute="1" defaultMemberUniqueName="[Intervallo 1].[CODICE PUNTO].[All]" allUniqueName="[Intervallo 1].[CODICE PUNTO].[All]" dimensionUniqueName="[Intervallo 1]" displayFolder="" count="0" memberValueDatatype="130" unbalanced="0"/>
    <cacheHierarchy uniqueName="[Intervallo 1].[DATA]" caption="DATA" attribute="1" time="1" defaultMemberUniqueName="[Intervallo 1].[DATA].[All]" allUniqueName="[Intervallo 1].[DATA].[All]" dimensionUniqueName="[Intervallo 1]" displayFolder="" count="0" memberValueDatatype="7" unbalanced="0"/>
    <cacheHierarchy uniqueName="[Intervallo 1].[Qr[m s.l.m.]]]" caption="Qr[m s.l.m.]" attribute="1" defaultMemberUniqueName="[Intervallo 1].[Qr[m s.l.m.]]].[All]" allUniqueName="[Intervallo 1].[Qr[m s.l.m.]]].[All]" dimensionUniqueName="[Intervallo 1]" displayFolder="" count="0" memberValueDatatype="5" unbalanced="0"/>
    <cacheHierarchy uniqueName="[Intervallo 1].[DESCRIZIONE]" caption="DESCRIZIONE" attribute="1" defaultMemberUniqueName="[Intervallo 1].[DESCRIZIONE].[All]" allUniqueName="[Intervallo 1].[DESCRIZIONE].[All]" dimensionUniqueName="[Intervallo 1]" displayFolder="" count="0" memberValueDatatype="130" unbalanced="0"/>
    <cacheHierarchy uniqueName="[Intervallo 1].[MISURA SOGGIACENZA [m]]]" caption="MISURA SOGGIACENZA [m]" attribute="1" defaultMemberUniqueName="[Intervallo 1].[MISURA SOGGIACENZA [m]]].[All]" allUniqueName="[Intervallo 1].[MISURA SOGGIACENZA [m]]].[All]" dimensionUniqueName="[Intervallo 1]" displayFolder="" count="0" memberValueDatatype="5" unbalanced="0"/>
    <cacheHierarchy uniqueName="[Intervallo 1].[DATA (anno)]" caption="DATA (anno)" attribute="1" defaultMemberUniqueName="[Intervallo 1].[DATA (anno)].[All]" allUniqueName="[Intervallo 1].[DATA (anno)].[All]" dimensionUniqueName="[Intervallo 1]" displayFolder="" count="0" memberValueDatatype="130" unbalanced="0"/>
    <cacheHierarchy uniqueName="[Intervallo 1].[DATA (trimestre)]" caption="DATA (trimestre)" attribute="1" defaultMemberUniqueName="[Intervallo 1].[DATA (trimestre)].[All]" allUniqueName="[Intervallo 1].[DATA (trimestre)].[All]" dimensionUniqueName="[Intervallo 1]" displayFolder="" count="0" memberValueDatatype="130" unbalanced="0"/>
    <cacheHierarchy uniqueName="[Intervallo 1].[DATA (mese)]" caption="DATA (mese)" attribute="1" defaultMemberUniqueName="[Intervallo 1].[DATA (mese)].[All]" allUniqueName="[Intervallo 1].[DATA (mese)].[All]" dimensionUniqueName="[Intervallo 1]" displayFolder="" count="0" memberValueDatatype="130" unbalanced="0"/>
    <cacheHierarchy uniqueName="[Intervallo 2].[CODICE PUNTO]" caption="CODICE PUNTO" attribute="1" defaultMemberUniqueName="[Intervallo 2].[CODICE PUNTO].[All]" allUniqueName="[Intervallo 2].[CODICE PUNTO].[All]" dimensionUniqueName="[Intervallo 2]" displayFolder="" count="2" memberValueDatatype="130" unbalanced="0">
      <fieldsUsage count="2">
        <fieldUsage x="-1"/>
        <fieldUsage x="0"/>
      </fieldsUsage>
    </cacheHierarchy>
    <cacheHierarchy uniqueName="[Intervallo 2].[DATA]" caption="DATA" attribute="1" time="1" defaultMemberUniqueName="[Intervallo 2].[DATA].[All]" allUniqueName="[Intervallo 2].[DATA].[All]" dimensionUniqueName="[Intervallo 2]" displayFolder="" count="0" memberValueDatatype="7" unbalanced="0"/>
    <cacheHierarchy uniqueName="[Intervallo 2].[Qr[m s.l.m.]]]" caption="Qr[m s.l.m.]" attribute="1" defaultMemberUniqueName="[Intervallo 2].[Qr[m s.l.m.]]].[All]" allUniqueName="[Intervallo 2].[Qr[m s.l.m.]]].[All]" dimensionUniqueName="[Intervallo 2]" displayFolder="" count="0" memberValueDatatype="5" unbalanced="0"/>
    <cacheHierarchy uniqueName="[Intervallo 2].[MISURA SOGGIACENZA [m]]]" caption="MISURA SOGGIACENZA [m]" attribute="1" defaultMemberUniqueName="[Intervallo 2].[MISURA SOGGIACENZA [m]]].[All]" allUniqueName="[Intervallo 2].[MISURA SOGGIACENZA [m]]].[All]" dimensionUniqueName="[Intervallo 2]" displayFolder="" count="0" memberValueDatatype="5" unbalanced="0"/>
    <cacheHierarchy uniqueName="[Intervallo 2].[DATA (anno)]" caption="DATA (anno)" attribute="1" defaultMemberUniqueName="[Intervallo 2].[DATA (anno)].[All]" allUniqueName="[Intervallo 2].[DATA (anno)].[All]" dimensionUniqueName="[Intervallo 2]" displayFolder="" count="0" memberValueDatatype="130" unbalanced="0"/>
    <cacheHierarchy uniqueName="[Intervallo 2].[DATA (trimestre)]" caption="DATA (trimestre)" attribute="1" defaultMemberUniqueName="[Intervallo 2].[DATA (trimestre)].[All]" allUniqueName="[Intervallo 2].[DATA (trimestre)].[All]" dimensionUniqueName="[Intervallo 2]" displayFolder="" count="0" memberValueDatatype="130" unbalanced="0"/>
    <cacheHierarchy uniqueName="[Intervallo 2].[DATA (mese)]" caption="DATA (mese)" attribute="1" defaultMemberUniqueName="[Intervallo 2].[DATA (mese)].[All]" allUniqueName="[Intervallo 2].[DATA (mese)].[All]" dimensionUniqueName="[Intervallo 2]" displayFolder="" count="2" memberValueDatatype="130" unbalanced="0">
      <fieldsUsage count="2">
        <fieldUsage x="-1"/>
        <fieldUsage x="1"/>
      </fieldsUsage>
    </cacheHierarchy>
    <cacheHierarchy uniqueName="[Intervallo 1].[DATA (indice mese)]" caption="DATA (indice mese)" attribute="1" defaultMemberUniqueName="[Intervallo 1].[DATA (indice mese)].[All]" allUniqueName="[Intervallo 1].[DATA (indice mese)].[All]" dimensionUniqueName="[Intervallo 1]" displayFolder="" count="0" memberValueDatatype="20" unbalanced="0" hidden="1"/>
    <cacheHierarchy uniqueName="[Intervallo 2].[DATA (indice mese)]" caption="DATA (indice mese)" attribute="1" defaultMemberUniqueName="[Intervallo 2].[DATA (indice mese)].[All]" allUniqueName="[Intervallo 2].[DATA (indice mese)].[All]" dimensionUniqueName="[Intervallo 2]" displayFolder="" count="0" memberValueDatatype="20" unbalanced="0" hidden="1"/>
    <cacheHierarchy uniqueName="[Measures].[Somma di MISURA SOGGIACENZA [m]]]" caption="Somma di MISURA SOGGIACENZA [m]" measure="1" displayFolder="" measureGroup="Intervallo 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1Q_SOGG]" caption="1Q_SOGG" measure="1" displayFolder="" measureGroup="Intervallo" count="0"/>
    <cacheHierarchy uniqueName="[Measures].[3Q_SOGG]" caption="3Q_SOGG" measure="1" displayFolder="" measureGroup="Intervallo" count="0"/>
    <cacheHierarchy uniqueName="[Measures].[1Q_PIEZO]" caption="1Q_PIEZO" measure="1" displayFolder="" measureGroup="Intervallo" count="0"/>
    <cacheHierarchy uniqueName="[Measures].[3Q_PIEZO]" caption="3Q_PIEZO" measure="1" displayFolder="" measureGroup="Intervallo" count="0"/>
    <cacheHierarchy uniqueName="[Measures].[1Q_SOG]" caption="1Q_SOG" measure="1" displayFolder="" measureGroup="Intervallo" count="0"/>
    <cacheHierarchy uniqueName="[Measures].[3Q_SOG]" caption="3Q_SOG" measure="1" displayFolder="" measureGroup="Intervallo" count="0"/>
    <cacheHierarchy uniqueName="[Measures].[__XL_Count Intervallo]" caption="__XL_Count Intervallo" measure="1" displayFolder="" measureGroup="Intervallo" count="0" hidden="1"/>
    <cacheHierarchy uniqueName="[Measures].[__XL_Count Intervallo 1]" caption="__XL_Count Intervallo 1" measure="1" displayFolder="" measureGroup="Intervallo 1" count="0" hidden="1"/>
    <cacheHierarchy uniqueName="[Measures].[__XL_Count Intervallo 2]" caption="__XL_Count Intervallo 2" measure="1" displayFolder="" measureGroup="Intervallo 2" count="0" hidden="1"/>
    <cacheHierarchy uniqueName="[Measures].[__No measures defined]" caption="__No measures defined" measure="1" displayFolder="" count="0" hidden="1"/>
  </cacheHierarchies>
  <kpis count="0"/>
  <dimensions count="4">
    <dimension name="Intervallo" uniqueName="[Intervallo]" caption="Intervallo"/>
    <dimension name="Intervallo 1" uniqueName="[Intervallo 1]" caption="Intervallo 1"/>
    <dimension name="Intervallo 2" uniqueName="[Intervallo 2]" caption="Intervallo 2"/>
    <dimension measure="1" name="Measures" uniqueName="[Measures]" caption="Measures"/>
  </dimensions>
  <measureGroups count="3">
    <measureGroup name="Intervallo" caption="Intervallo"/>
    <measureGroup name="Intervallo 1" caption="Intervallo 1"/>
    <measureGroup name="Intervallo 2" caption="Intervallo 2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65.673952893521" backgroundQuery="1" createdVersion="7" refreshedVersion="7" minRefreshableVersion="3" recordCount="0" supportSubquery="1" supportAdvancedDrill="1" xr:uid="{1DEE9D5A-8EBE-45BB-B8D0-291AFF270F2C}">
  <cacheSource type="external" connectionId="1"/>
  <cacheFields count="4">
    <cacheField name="[Intervallo 1].[CODICE PUNTO].[CODICE PUNTO]" caption="CODICE PUNTO" numFmtId="0" hierarchy="8" level="1">
      <sharedItems count="14">
        <s v="PO0150020U0005"/>
        <s v="PO0150020U0014"/>
        <s v="PO0150150U0001"/>
        <s v="PO0150870U0001"/>
        <s v="PO015140NR0109"/>
        <s v="PO015146NU1378"/>
        <s v="PO015146NU1379"/>
        <s v="PO015146NU1435"/>
        <s v="PO015146NU1489"/>
        <s v="PO015146NU1496"/>
        <s v="PO015173NR0001"/>
        <s v="PO015211NUP001"/>
        <s v="PO0152350U0001"/>
        <s v="PO015247NR0185"/>
      </sharedItems>
    </cacheField>
    <cacheField name="[Intervallo 1].[DATA (mese)].[DATA (mese)]" caption="DATA (mese)" numFmtId="0" hierarchy="15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1Q_SOG]" caption="1Q_SOG" numFmtId="0" hierarchy="30" level="32767"/>
    <cacheField name="[Measures].[3Q_SOG]" caption="3Q_SOG" numFmtId="0" hierarchy="31" level="32767"/>
  </cacheFields>
  <cacheHierarchies count="36">
    <cacheHierarchy uniqueName="[Intervallo].[PROVINCIA]" caption="PROVINCIA" attribute="1" defaultMemberUniqueName="[Intervallo].[PROVINCIA].[All]" allUniqueName="[Intervallo].[PROVINCIA].[All]" dimensionUniqueName="[Intervallo]" displayFolder="" count="0" memberValueDatatype="130" unbalanced="0"/>
    <cacheHierarchy uniqueName="[Intervallo].[COMUNE]" caption="COMUNE" attribute="1" defaultMemberUniqueName="[Intervallo].[COMUNE].[All]" allUniqueName="[Intervallo].[COMUNE].[All]" dimensionUniqueName="[Intervallo]" displayFolder="" count="0" memberValueDatatype="130" unbalanced="0"/>
    <cacheHierarchy uniqueName="[Intervallo].[CODICE PUNTO]" caption="CODICE PUNTO" attribute="1" defaultMemberUniqueName="[Intervallo].[CODICE PUNTO].[All]" allUniqueName="[Intervallo].[CODICE PUNTO].[All]" dimensionUniqueName="[Intervallo]" displayFolder="" count="0" memberValueDatatype="130" unbalanced="0"/>
    <cacheHierarchy uniqueName="[Intervallo].[DATA]" caption="DATA" attribute="1" defaultMemberUniqueName="[Intervallo].[DATA].[All]" allUniqueName="[Intervallo].[DATA].[All]" dimensionUniqueName="[Intervallo]" displayFolder="" count="0" memberValueDatatype="130" unbalanced="0"/>
    <cacheHierarchy uniqueName="[Intervallo].[Qr[m s.l.m.]]]" caption="Qr[m s.l.m.]" attribute="1" defaultMemberUniqueName="[Intervallo].[Qr[m s.l.m.]]].[All]" allUniqueName="[Intervallo].[Qr[m s.l.m.]]].[All]" dimensionUniqueName="[Intervallo]" displayFolder="" count="0" memberValueDatatype="5" unbalanced="0"/>
    <cacheHierarchy uniqueName="[Intervallo].[DESCRIZIONE]" caption="DESCRIZIONE" attribute="1" defaultMemberUniqueName="[Intervallo].[DESCRIZIONE].[All]" allUniqueName="[Intervallo].[DESCRIZIONE].[All]" dimensionUniqueName="[Intervallo]" displayFolder="" count="0" memberValueDatatype="130" unbalanced="0"/>
    <cacheHierarchy uniqueName="[Intervallo].[MISURA SOGGIACENZA [m]]]" caption="MISURA SOGGIACENZA [m]" attribute="1" defaultMemberUniqueName="[Intervallo].[MISURA SOGGIACENZA [m]]].[All]" allUniqueName="[Intervallo].[MISURA SOGGIACENZA [m]]].[All]" dimensionUniqueName="[Intervallo]" displayFolder="" count="0" memberValueDatatype="5" unbalanced="0"/>
    <cacheHierarchy uniqueName="[Intervallo].[PIEZOMETRIA [m s.l.m.]]]" caption="PIEZOMETRIA [m s.l.m.]" attribute="1" defaultMemberUniqueName="[Intervallo].[PIEZOMETRIA [m s.l.m.]]].[All]" allUniqueName="[Intervallo].[PIEZOMETRIA [m s.l.m.]]].[All]" dimensionUniqueName="[Intervallo]" displayFolder="" count="0" memberValueDatatype="5" unbalanced="0"/>
    <cacheHierarchy uniqueName="[Intervallo 1].[CODICE PUNTO]" caption="CODICE PUNTO" attribute="1" defaultMemberUniqueName="[Intervallo 1].[CODICE PUNTO].[All]" allUniqueName="[Intervallo 1].[CODICE PUNTO].[All]" dimensionUniqueName="[Intervallo 1]" displayFolder="" count="2" memberValueDatatype="130" unbalanced="0">
      <fieldsUsage count="2">
        <fieldUsage x="-1"/>
        <fieldUsage x="0"/>
      </fieldsUsage>
    </cacheHierarchy>
    <cacheHierarchy uniqueName="[Intervallo 1].[DATA]" caption="DATA" attribute="1" time="1" defaultMemberUniqueName="[Intervallo 1].[DATA].[All]" allUniqueName="[Intervallo 1].[DATA].[All]" dimensionUniqueName="[Intervallo 1]" displayFolder="" count="0" memberValueDatatype="7" unbalanced="0"/>
    <cacheHierarchy uniqueName="[Intervallo 1].[Qr[m s.l.m.]]]" caption="Qr[m s.l.m.]" attribute="1" defaultMemberUniqueName="[Intervallo 1].[Qr[m s.l.m.]]].[All]" allUniqueName="[Intervallo 1].[Qr[m s.l.m.]]].[All]" dimensionUniqueName="[Intervallo 1]" displayFolder="" count="0" memberValueDatatype="5" unbalanced="0"/>
    <cacheHierarchy uniqueName="[Intervallo 1].[DESCRIZIONE]" caption="DESCRIZIONE" attribute="1" defaultMemberUniqueName="[Intervallo 1].[DESCRIZIONE].[All]" allUniqueName="[Intervallo 1].[DESCRIZIONE].[All]" dimensionUniqueName="[Intervallo 1]" displayFolder="" count="0" memberValueDatatype="130" unbalanced="0"/>
    <cacheHierarchy uniqueName="[Intervallo 1].[MISURA SOGGIACENZA [m]]]" caption="MISURA SOGGIACENZA [m]" attribute="1" defaultMemberUniqueName="[Intervallo 1].[MISURA SOGGIACENZA [m]]].[All]" allUniqueName="[Intervallo 1].[MISURA SOGGIACENZA [m]]].[All]" dimensionUniqueName="[Intervallo 1]" displayFolder="" count="0" memberValueDatatype="5" unbalanced="0"/>
    <cacheHierarchy uniqueName="[Intervallo 1].[DATA (anno)]" caption="DATA (anno)" attribute="1" defaultMemberUniqueName="[Intervallo 1].[DATA (anno)].[All]" allUniqueName="[Intervallo 1].[DATA (anno)].[All]" dimensionUniqueName="[Intervallo 1]" displayFolder="" count="0" memberValueDatatype="130" unbalanced="0"/>
    <cacheHierarchy uniqueName="[Intervallo 1].[DATA (trimestre)]" caption="DATA (trimestre)" attribute="1" defaultMemberUniqueName="[Intervallo 1].[DATA (trimestre)].[All]" allUniqueName="[Intervallo 1].[DATA (trimestre)].[All]" dimensionUniqueName="[Intervallo 1]" displayFolder="" count="0" memberValueDatatype="130" unbalanced="0"/>
    <cacheHierarchy uniqueName="[Intervallo 1].[DATA (mese)]" caption="DATA (mese)" attribute="1" defaultMemberUniqueName="[Intervallo 1].[DATA (mese)].[All]" allUniqueName="[Intervallo 1].[DATA (mese)].[All]" dimensionUniqueName="[Intervallo 1]" displayFolder="" count="2" memberValueDatatype="130" unbalanced="0">
      <fieldsUsage count="2">
        <fieldUsage x="-1"/>
        <fieldUsage x="1"/>
      </fieldsUsage>
    </cacheHierarchy>
    <cacheHierarchy uniqueName="[Intervallo 2].[CODICE PUNTO]" caption="CODICE PUNTO" attribute="1" defaultMemberUniqueName="[Intervallo 2].[CODICE PUNTO].[All]" allUniqueName="[Intervallo 2].[CODICE PUNTO].[All]" dimensionUniqueName="[Intervallo 2]" displayFolder="" count="0" memberValueDatatype="130" unbalanced="0"/>
    <cacheHierarchy uniqueName="[Intervallo 2].[DATA]" caption="DATA" attribute="1" time="1" defaultMemberUniqueName="[Intervallo 2].[DATA].[All]" allUniqueName="[Intervallo 2].[DATA].[All]" dimensionUniqueName="[Intervallo 2]" displayFolder="" count="0" memberValueDatatype="7" unbalanced="0"/>
    <cacheHierarchy uniqueName="[Intervallo 2].[Qr[m s.l.m.]]]" caption="Qr[m s.l.m.]" attribute="1" defaultMemberUniqueName="[Intervallo 2].[Qr[m s.l.m.]]].[All]" allUniqueName="[Intervallo 2].[Qr[m s.l.m.]]].[All]" dimensionUniqueName="[Intervallo 2]" displayFolder="" count="0" memberValueDatatype="5" unbalanced="0"/>
    <cacheHierarchy uniqueName="[Intervallo 2].[MISURA SOGGIACENZA [m]]]" caption="MISURA SOGGIACENZA [m]" attribute="1" defaultMemberUniqueName="[Intervallo 2].[MISURA SOGGIACENZA [m]]].[All]" allUniqueName="[Intervallo 2].[MISURA SOGGIACENZA [m]]].[All]" dimensionUniqueName="[Intervallo 2]" displayFolder="" count="0" memberValueDatatype="5" unbalanced="0"/>
    <cacheHierarchy uniqueName="[Intervallo 2].[DATA (anno)]" caption="DATA (anno)" attribute="1" defaultMemberUniqueName="[Intervallo 2].[DATA (anno)].[All]" allUniqueName="[Intervallo 2].[DATA (anno)].[All]" dimensionUniqueName="[Intervallo 2]" displayFolder="" count="0" memberValueDatatype="130" unbalanced="0"/>
    <cacheHierarchy uniqueName="[Intervallo 2].[DATA (trimestre)]" caption="DATA (trimestre)" attribute="1" defaultMemberUniqueName="[Intervallo 2].[DATA (trimestre)].[All]" allUniqueName="[Intervallo 2].[DATA (trimestre)].[All]" dimensionUniqueName="[Intervallo 2]" displayFolder="" count="0" memberValueDatatype="130" unbalanced="0"/>
    <cacheHierarchy uniqueName="[Intervallo 2].[DATA (mese)]" caption="DATA (mese)" attribute="1" defaultMemberUniqueName="[Intervallo 2].[DATA (mese)].[All]" allUniqueName="[Intervallo 2].[DATA (mese)].[All]" dimensionUniqueName="[Intervallo 2]" displayFolder="" count="0" memberValueDatatype="130" unbalanced="0"/>
    <cacheHierarchy uniqueName="[Intervallo 1].[DATA (indice mese)]" caption="DATA (indice mese)" attribute="1" defaultMemberUniqueName="[Intervallo 1].[DATA (indice mese)].[All]" allUniqueName="[Intervallo 1].[DATA (indice mese)].[All]" dimensionUniqueName="[Intervallo 1]" displayFolder="" count="0" memberValueDatatype="20" unbalanced="0" hidden="1"/>
    <cacheHierarchy uniqueName="[Intervallo 2].[DATA (indice mese)]" caption="DATA (indice mese)" attribute="1" defaultMemberUniqueName="[Intervallo 2].[DATA (indice mese)].[All]" allUniqueName="[Intervallo 2].[DATA (indice mese)].[All]" dimensionUniqueName="[Intervallo 2]" displayFolder="" count="0" memberValueDatatype="20" unbalanced="0" hidden="1"/>
    <cacheHierarchy uniqueName="[Measures].[Somma di MISURA SOGGIACENZA [m]]]" caption="Somma di MISURA SOGGIACENZA [m]" measure="1" displayFolder="" measureGroup="Intervallo 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1Q_SOGG]" caption="1Q_SOGG" measure="1" displayFolder="" measureGroup="Intervallo" count="0"/>
    <cacheHierarchy uniqueName="[Measures].[3Q_SOGG]" caption="3Q_SOGG" measure="1" displayFolder="" measureGroup="Intervallo" count="0"/>
    <cacheHierarchy uniqueName="[Measures].[1Q_PIEZO]" caption="1Q_PIEZO" measure="1" displayFolder="" measureGroup="Intervallo" count="0"/>
    <cacheHierarchy uniqueName="[Measures].[3Q_PIEZO]" caption="3Q_PIEZO" measure="1" displayFolder="" measureGroup="Intervallo" count="0"/>
    <cacheHierarchy uniqueName="[Measures].[1Q_SOG]" caption="1Q_SOG" measure="1" displayFolder="" measureGroup="Intervallo" count="0" oneField="1">
      <fieldsUsage count="1">
        <fieldUsage x="2"/>
      </fieldsUsage>
    </cacheHierarchy>
    <cacheHierarchy uniqueName="[Measures].[3Q_SOG]" caption="3Q_SOG" measure="1" displayFolder="" measureGroup="Intervallo" count="0" oneField="1">
      <fieldsUsage count="1">
        <fieldUsage x="3"/>
      </fieldsUsage>
    </cacheHierarchy>
    <cacheHierarchy uniqueName="[Measures].[__XL_Count Intervallo]" caption="__XL_Count Intervallo" measure="1" displayFolder="" measureGroup="Intervallo" count="0" hidden="1"/>
    <cacheHierarchy uniqueName="[Measures].[__XL_Count Intervallo 1]" caption="__XL_Count Intervallo 1" measure="1" displayFolder="" measureGroup="Intervallo 1" count="0" hidden="1"/>
    <cacheHierarchy uniqueName="[Measures].[__XL_Count Intervallo 2]" caption="__XL_Count Intervallo 2" measure="1" displayFolder="" measureGroup="Intervallo 2" count="0" hidden="1"/>
    <cacheHierarchy uniqueName="[Measures].[__No measures defined]" caption="__No measures defined" measure="1" displayFolder="" count="0" hidden="1"/>
  </cacheHierarchies>
  <kpis count="0"/>
  <dimensions count="4">
    <dimension name="Intervallo" uniqueName="[Intervallo]" caption="Intervallo"/>
    <dimension name="Intervallo 1" uniqueName="[Intervallo 1]" caption="Intervallo 1"/>
    <dimension name="Intervallo 2" uniqueName="[Intervallo 2]" caption="Intervallo 2"/>
    <dimension measure="1" name="Measures" uniqueName="[Measures]" caption="Measures"/>
  </dimensions>
  <measureGroups count="3">
    <measureGroup name="Intervallo" caption="Intervallo"/>
    <measureGroup name="Intervallo 1" caption="Intervallo 1"/>
    <measureGroup name="Intervallo 2" caption="Intervallo 2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4">
  <r>
    <d v="2017-10-14T00:00:00"/>
    <n v="14"/>
    <x v="0"/>
    <x v="0"/>
    <d v="1899-12-30T00:00:00"/>
    <n v="8.6560000000000006"/>
    <n v="81.683999999999997"/>
  </r>
  <r>
    <d v="2017-10-15T00:00:00"/>
    <n v="15"/>
    <x v="0"/>
    <x v="0"/>
    <d v="1899-12-30T00:00:00"/>
    <n v="8.6210000000000004"/>
    <n v="81.719000000000008"/>
  </r>
  <r>
    <d v="2017-10-16T00:00:00"/>
    <n v="16"/>
    <x v="0"/>
    <x v="0"/>
    <d v="1899-12-30T00:00:00"/>
    <n v="8.5419999999999998"/>
    <n v="81.798000000000002"/>
  </r>
  <r>
    <d v="2017-10-17T00:00:00"/>
    <n v="17"/>
    <x v="0"/>
    <x v="0"/>
    <d v="1899-12-30T00:00:00"/>
    <n v="8.51"/>
    <n v="81.83"/>
  </r>
  <r>
    <d v="2017-10-18T00:00:00"/>
    <n v="18"/>
    <x v="0"/>
    <x v="0"/>
    <d v="1899-12-30T00:00:00"/>
    <n v="8.4779999999999998"/>
    <n v="81.862000000000009"/>
  </r>
  <r>
    <d v="2017-10-19T00:00:00"/>
    <n v="19"/>
    <x v="0"/>
    <x v="0"/>
    <d v="1899-12-30T00:00:00"/>
    <n v="8.5009999999999994"/>
    <n v="81.838999999999999"/>
  </r>
  <r>
    <d v="2017-10-20T00:00:00"/>
    <n v="20"/>
    <x v="0"/>
    <x v="0"/>
    <d v="1899-12-30T00:00:00"/>
    <n v="8.4830000000000005"/>
    <n v="81.856999999999999"/>
  </r>
  <r>
    <d v="2017-10-21T00:00:00"/>
    <n v="21"/>
    <x v="0"/>
    <x v="0"/>
    <d v="1899-12-30T00:00:00"/>
    <n v="8.5909999999999993"/>
    <n v="81.749000000000009"/>
  </r>
  <r>
    <d v="2017-10-22T00:00:00"/>
    <n v="22"/>
    <x v="0"/>
    <x v="0"/>
    <d v="1899-12-30T00:00:00"/>
    <n v="8.6"/>
    <n v="81.740000000000009"/>
  </r>
  <r>
    <d v="2017-10-23T00:00:00"/>
    <n v="23"/>
    <x v="0"/>
    <x v="0"/>
    <d v="1899-12-30T00:00:00"/>
    <n v="8.5120000000000005"/>
    <n v="81.828000000000003"/>
  </r>
  <r>
    <d v="2017-10-24T00:00:00"/>
    <n v="24"/>
    <x v="0"/>
    <x v="0"/>
    <d v="1899-12-30T00:00:00"/>
    <n v="8.5869999999999997"/>
    <n v="81.753"/>
  </r>
  <r>
    <d v="2017-10-25T00:00:00"/>
    <n v="25"/>
    <x v="0"/>
    <x v="0"/>
    <d v="1899-12-30T00:00:00"/>
    <n v="8.6530000000000005"/>
    <n v="81.686999999999998"/>
  </r>
  <r>
    <d v="2017-10-26T00:00:00"/>
    <n v="26"/>
    <x v="0"/>
    <x v="0"/>
    <d v="1899-12-30T00:00:00"/>
    <n v="8.67"/>
    <n v="81.67"/>
  </r>
  <r>
    <d v="2017-10-27T00:00:00"/>
    <n v="27"/>
    <x v="0"/>
    <x v="0"/>
    <d v="1899-12-30T00:00:00"/>
    <n v="8.7240000000000002"/>
    <n v="81.616"/>
  </r>
  <r>
    <d v="2017-10-28T00:00:00"/>
    <n v="28"/>
    <x v="0"/>
    <x v="0"/>
    <d v="1899-12-30T00:00:00"/>
    <n v="8.8260000000000005"/>
    <n v="81.51400000000001"/>
  </r>
  <r>
    <d v="2017-10-29T00:00:00"/>
    <n v="29"/>
    <x v="0"/>
    <x v="0"/>
    <d v="1899-12-30T00:00:00"/>
    <n v="8.843"/>
    <n v="81.497"/>
  </r>
  <r>
    <d v="2017-10-30T00:00:00"/>
    <n v="30"/>
    <x v="0"/>
    <x v="0"/>
    <d v="1899-12-30T00:00:00"/>
    <n v="8.8070000000000004"/>
    <n v="81.533000000000001"/>
  </r>
  <r>
    <d v="2017-10-31T00:00:00"/>
    <n v="31"/>
    <x v="0"/>
    <x v="0"/>
    <d v="1899-12-30T00:00:00"/>
    <n v="8.8960000000000008"/>
    <n v="81.444000000000003"/>
  </r>
  <r>
    <d v="2017-11-01T00:00:00"/>
    <n v="1"/>
    <x v="1"/>
    <x v="0"/>
    <d v="1899-12-30T00:00:00"/>
    <n v="8.9290000000000003"/>
    <n v="81.411000000000001"/>
  </r>
  <r>
    <d v="2017-11-02T00:00:00"/>
    <n v="2"/>
    <x v="1"/>
    <x v="0"/>
    <d v="1899-12-30T00:00:00"/>
    <n v="8.8529999999999998"/>
    <n v="81.487000000000009"/>
  </r>
  <r>
    <d v="2017-11-03T00:00:00"/>
    <n v="3"/>
    <x v="1"/>
    <x v="0"/>
    <d v="1899-12-30T00:00:00"/>
    <n v="8.7789999999999999"/>
    <n v="81.561000000000007"/>
  </r>
  <r>
    <d v="2017-11-04T00:00:00"/>
    <n v="4"/>
    <x v="1"/>
    <x v="0"/>
    <d v="1899-12-30T00:00:00"/>
    <n v="8.7829999999999995"/>
    <n v="81.557000000000002"/>
  </r>
  <r>
    <d v="2017-11-05T00:00:00"/>
    <n v="5"/>
    <x v="1"/>
    <x v="0"/>
    <d v="1899-12-30T00:00:00"/>
    <n v="8.7859999999999996"/>
    <n v="81.554000000000002"/>
  </r>
  <r>
    <d v="2017-11-06T00:00:00"/>
    <n v="6"/>
    <x v="1"/>
    <x v="0"/>
    <d v="1899-12-30T00:00:00"/>
    <n v="8.6349999999999998"/>
    <n v="81.704999999999998"/>
  </r>
  <r>
    <d v="2017-11-07T00:00:00"/>
    <n v="7"/>
    <x v="1"/>
    <x v="0"/>
    <d v="1899-12-30T00:00:00"/>
    <n v="8.6389999999999993"/>
    <n v="81.701000000000008"/>
  </r>
  <r>
    <d v="2017-11-08T00:00:00"/>
    <n v="8"/>
    <x v="1"/>
    <x v="0"/>
    <d v="1899-12-30T00:00:00"/>
    <n v="8.68"/>
    <n v="81.66"/>
  </r>
  <r>
    <d v="2017-11-09T00:00:00"/>
    <n v="9"/>
    <x v="1"/>
    <x v="0"/>
    <d v="1899-12-30T00:00:00"/>
    <n v="8.657"/>
    <n v="81.683000000000007"/>
  </r>
  <r>
    <d v="2017-11-10T00:00:00"/>
    <n v="10"/>
    <x v="1"/>
    <x v="0"/>
    <d v="1899-12-30T00:00:00"/>
    <n v="8.6359999999999992"/>
    <n v="81.704000000000008"/>
  </r>
  <r>
    <d v="2017-11-11T00:00:00"/>
    <n v="11"/>
    <x v="1"/>
    <x v="0"/>
    <d v="1899-12-30T00:00:00"/>
    <n v="8.6519999999999992"/>
    <n v="81.688000000000002"/>
  </r>
  <r>
    <d v="2017-11-12T00:00:00"/>
    <n v="12"/>
    <x v="1"/>
    <x v="0"/>
    <d v="1899-12-30T00:00:00"/>
    <n v="8.641"/>
    <n v="81.698999999999998"/>
  </r>
  <r>
    <d v="2017-11-13T00:00:00"/>
    <n v="13"/>
    <x v="1"/>
    <x v="0"/>
    <d v="1899-12-30T00:00:00"/>
    <n v="8.5869999999999997"/>
    <n v="81.753"/>
  </r>
  <r>
    <d v="2017-11-14T00:00:00"/>
    <n v="14"/>
    <x v="1"/>
    <x v="0"/>
    <d v="1899-12-30T00:00:00"/>
    <n v="8.5990000000000002"/>
    <n v="81.741"/>
  </r>
  <r>
    <d v="2017-11-15T00:00:00"/>
    <n v="15"/>
    <x v="1"/>
    <x v="0"/>
    <d v="1899-12-30T00:00:00"/>
    <n v="8.4849999999999994"/>
    <n v="81.855000000000004"/>
  </r>
  <r>
    <d v="2017-11-16T00:00:00"/>
    <n v="16"/>
    <x v="1"/>
    <x v="0"/>
    <d v="1899-12-30T00:00:00"/>
    <n v="8.6880000000000006"/>
    <n v="81.652000000000001"/>
  </r>
  <r>
    <d v="2017-11-17T00:00:00"/>
    <n v="17"/>
    <x v="1"/>
    <x v="0"/>
    <d v="1899-12-30T00:00:00"/>
    <n v="8.7119999999999997"/>
    <n v="81.628"/>
  </r>
  <r>
    <d v="2017-11-18T00:00:00"/>
    <n v="18"/>
    <x v="1"/>
    <x v="0"/>
    <d v="1899-12-30T00:00:00"/>
    <n v="8.6980000000000004"/>
    <n v="81.641999999999996"/>
  </r>
  <r>
    <d v="2017-11-19T00:00:00"/>
    <n v="19"/>
    <x v="1"/>
    <x v="0"/>
    <d v="1899-12-30T00:00:00"/>
    <n v="8.6809999999999992"/>
    <n v="81.659000000000006"/>
  </r>
  <r>
    <d v="2017-11-20T00:00:00"/>
    <n v="20"/>
    <x v="1"/>
    <x v="0"/>
    <d v="1899-12-30T00:00:00"/>
    <n v="8.5909999999999993"/>
    <n v="81.749000000000009"/>
  </r>
  <r>
    <d v="2017-11-21T00:00:00"/>
    <n v="21"/>
    <x v="1"/>
    <x v="0"/>
    <d v="1899-12-30T00:00:00"/>
    <n v="8.58"/>
    <n v="81.760000000000005"/>
  </r>
  <r>
    <d v="2017-11-22T00:00:00"/>
    <n v="22"/>
    <x v="1"/>
    <x v="0"/>
    <d v="1899-12-30T00:00:00"/>
    <n v="8.2420000000000009"/>
    <n v="82.097999999999999"/>
  </r>
  <r>
    <d v="2017-11-23T00:00:00"/>
    <n v="23"/>
    <x v="1"/>
    <x v="0"/>
    <d v="1899-12-30T00:00:00"/>
    <n v="8.4440000000000008"/>
    <n v="81.896000000000001"/>
  </r>
  <r>
    <d v="2017-11-24T00:00:00"/>
    <n v="24"/>
    <x v="1"/>
    <x v="0"/>
    <d v="1899-12-30T00:00:00"/>
    <n v="8.6479999999999997"/>
    <n v="81.692000000000007"/>
  </r>
  <r>
    <d v="2017-11-25T00:00:00"/>
    <n v="25"/>
    <x v="1"/>
    <x v="0"/>
    <d v="1899-12-30T00:00:00"/>
    <n v="8.6910000000000007"/>
    <n v="81.649000000000001"/>
  </r>
  <r>
    <d v="2017-11-26T00:00:00"/>
    <n v="26"/>
    <x v="1"/>
    <x v="0"/>
    <d v="1899-12-30T00:00:00"/>
    <n v="8.4770000000000003"/>
    <n v="81.863"/>
  </r>
  <r>
    <d v="2017-11-27T00:00:00"/>
    <n v="27"/>
    <x v="1"/>
    <x v="0"/>
    <d v="1899-12-30T00:00:00"/>
    <n v="8.5609999999999999"/>
    <n v="81.778999999999996"/>
  </r>
  <r>
    <d v="2017-11-28T00:00:00"/>
    <n v="28"/>
    <x v="1"/>
    <x v="0"/>
    <d v="1899-12-30T00:00:00"/>
    <n v="8.6280000000000001"/>
    <n v="81.712000000000003"/>
  </r>
  <r>
    <d v="2017-11-29T00:00:00"/>
    <n v="29"/>
    <x v="1"/>
    <x v="0"/>
    <d v="1899-12-30T00:00:00"/>
    <n v="8.593"/>
    <n v="81.747"/>
  </r>
  <r>
    <d v="2017-11-30T00:00:00"/>
    <n v="30"/>
    <x v="1"/>
    <x v="0"/>
    <d v="1899-12-30T00:00:00"/>
    <n v="8.6289999999999996"/>
    <n v="81.710999999999999"/>
  </r>
  <r>
    <d v="2017-12-01T00:00:00"/>
    <n v="1"/>
    <x v="2"/>
    <x v="0"/>
    <d v="1899-12-30T00:00:00"/>
    <n v="8.6809999999999992"/>
    <n v="81.659000000000006"/>
  </r>
  <r>
    <d v="2017-12-02T00:00:00"/>
    <n v="2"/>
    <x v="2"/>
    <x v="0"/>
    <d v="1899-12-30T00:00:00"/>
    <n v="8.7449999999999992"/>
    <n v="81.594999999999999"/>
  </r>
  <r>
    <d v="2017-12-03T00:00:00"/>
    <n v="3"/>
    <x v="2"/>
    <x v="0"/>
    <d v="1899-12-30T00:00:00"/>
    <n v="8.7870000000000008"/>
    <n v="81.552999999999997"/>
  </r>
  <r>
    <d v="2017-12-04T00:00:00"/>
    <n v="4"/>
    <x v="2"/>
    <x v="0"/>
    <d v="1899-12-30T00:00:00"/>
    <n v="8.8049999999999997"/>
    <n v="81.534999999999997"/>
  </r>
  <r>
    <d v="2017-12-05T00:00:00"/>
    <n v="5"/>
    <x v="2"/>
    <x v="0"/>
    <d v="1899-12-30T00:00:00"/>
    <n v="8.8320000000000007"/>
    <n v="81.50800000000001"/>
  </r>
  <r>
    <d v="2017-12-06T00:00:00"/>
    <n v="6"/>
    <x v="2"/>
    <x v="0"/>
    <d v="1899-12-30T00:00:00"/>
    <n v="8.85"/>
    <n v="81.490000000000009"/>
  </r>
  <r>
    <d v="2017-12-07T00:00:00"/>
    <n v="7"/>
    <x v="2"/>
    <x v="0"/>
    <d v="1899-12-30T00:00:00"/>
    <n v="8.8369999999999997"/>
    <n v="81.503"/>
  </r>
  <r>
    <d v="2017-12-08T00:00:00"/>
    <n v="8"/>
    <x v="2"/>
    <x v="0"/>
    <d v="1899-12-30T00:00:00"/>
    <n v="8.8059999999999992"/>
    <n v="81.534000000000006"/>
  </r>
  <r>
    <d v="2017-12-09T00:00:00"/>
    <n v="9"/>
    <x v="2"/>
    <x v="0"/>
    <d v="1899-12-30T00:00:00"/>
    <n v="8.7260000000000009"/>
    <n v="81.614000000000004"/>
  </r>
  <r>
    <d v="2017-12-10T00:00:00"/>
    <n v="10"/>
    <x v="2"/>
    <x v="0"/>
    <d v="1899-12-30T00:00:00"/>
    <n v="8.75"/>
    <n v="81.59"/>
  </r>
  <r>
    <d v="2017-12-11T00:00:00"/>
    <n v="11"/>
    <x v="2"/>
    <x v="0"/>
    <d v="1899-12-30T00:00:00"/>
    <n v="8.7100000000000009"/>
    <n v="81.63"/>
  </r>
  <r>
    <d v="2017-12-12T00:00:00"/>
    <n v="12"/>
    <x v="2"/>
    <x v="0"/>
    <d v="1899-12-30T00:00:00"/>
    <n v="8.6340000000000003"/>
    <n v="81.706000000000003"/>
  </r>
  <r>
    <d v="2017-12-13T00:00:00"/>
    <n v="13"/>
    <x v="2"/>
    <x v="0"/>
    <d v="1899-12-30T00:00:00"/>
    <n v="8.843"/>
    <n v="81.497"/>
  </r>
  <r>
    <d v="2017-12-14T00:00:00"/>
    <n v="14"/>
    <x v="2"/>
    <x v="0"/>
    <d v="1899-12-30T00:00:00"/>
    <n v="8.8970000000000002"/>
    <n v="81.442999999999998"/>
  </r>
  <r>
    <d v="2017-12-15T00:00:00"/>
    <n v="15"/>
    <x v="2"/>
    <x v="0"/>
    <d v="1899-12-30T00:00:00"/>
    <n v="8.8550000000000004"/>
    <n v="81.484999999999999"/>
  </r>
  <r>
    <d v="2017-12-16T00:00:00"/>
    <n v="16"/>
    <x v="2"/>
    <x v="0"/>
    <d v="1899-12-30T00:00:00"/>
    <n v="8.8480000000000008"/>
    <n v="81.492000000000004"/>
  </r>
  <r>
    <d v="2017-12-17T00:00:00"/>
    <n v="17"/>
    <x v="2"/>
    <x v="0"/>
    <d v="1899-12-30T00:00:00"/>
    <n v="8.9290000000000003"/>
    <n v="81.411000000000001"/>
  </r>
  <r>
    <d v="2017-12-18T00:00:00"/>
    <n v="18"/>
    <x v="2"/>
    <x v="0"/>
    <d v="1899-12-30T00:00:00"/>
    <n v="8.9760000000000009"/>
    <n v="81.364000000000004"/>
  </r>
  <r>
    <d v="2017-12-19T00:00:00"/>
    <n v="19"/>
    <x v="2"/>
    <x v="0"/>
    <d v="1899-12-30T00:00:00"/>
    <n v="8.9930000000000003"/>
    <n v="81.347000000000008"/>
  </r>
  <r>
    <d v="2017-12-20T00:00:00"/>
    <n v="20"/>
    <x v="2"/>
    <x v="0"/>
    <d v="1899-12-30T00:00:00"/>
    <n v="9.0109999999999992"/>
    <n v="81.329000000000008"/>
  </r>
  <r>
    <d v="2017-12-21T00:00:00"/>
    <n v="21"/>
    <x v="2"/>
    <x v="0"/>
    <d v="1899-12-30T00:00:00"/>
    <n v="9.0009999999999994"/>
    <n v="81.338999999999999"/>
  </r>
  <r>
    <d v="2017-12-22T00:00:00"/>
    <n v="22"/>
    <x v="2"/>
    <x v="0"/>
    <d v="1899-12-30T00:00:00"/>
    <n v="9.0120000000000005"/>
    <n v="81.328000000000003"/>
  </r>
  <r>
    <d v="2017-12-23T00:00:00"/>
    <n v="23"/>
    <x v="2"/>
    <x v="0"/>
    <d v="1899-12-30T00:00:00"/>
    <n v="8.9979999999999993"/>
    <n v="81.341999999999999"/>
  </r>
  <r>
    <d v="2017-12-24T00:00:00"/>
    <n v="24"/>
    <x v="2"/>
    <x v="0"/>
    <d v="1899-12-30T00:00:00"/>
    <n v="9.0060000000000002"/>
    <n v="81.334000000000003"/>
  </r>
  <r>
    <d v="2017-12-25T00:00:00"/>
    <n v="25"/>
    <x v="2"/>
    <x v="0"/>
    <d v="1899-12-30T00:00:00"/>
    <n v="8.9979999999999993"/>
    <n v="81.341999999999999"/>
  </r>
  <r>
    <d v="2017-12-26T00:00:00"/>
    <n v="26"/>
    <x v="2"/>
    <x v="0"/>
    <d v="1899-12-30T00:00:00"/>
    <n v="8.9870000000000001"/>
    <n v="81.353000000000009"/>
  </r>
  <r>
    <d v="2017-12-27T00:00:00"/>
    <n v="27"/>
    <x v="2"/>
    <x v="0"/>
    <d v="1899-12-30T00:00:00"/>
    <n v="8.93"/>
    <n v="81.41"/>
  </r>
  <r>
    <d v="2017-12-28T00:00:00"/>
    <n v="28"/>
    <x v="2"/>
    <x v="0"/>
    <d v="1899-12-30T00:00:00"/>
    <n v="8.7270000000000003"/>
    <n v="81.613"/>
  </r>
  <r>
    <d v="2017-12-29T00:00:00"/>
    <n v="29"/>
    <x v="2"/>
    <x v="0"/>
    <d v="1899-12-30T00:00:00"/>
    <n v="8.7680000000000007"/>
    <n v="81.572000000000003"/>
  </r>
  <r>
    <d v="2017-12-30T00:00:00"/>
    <n v="30"/>
    <x v="2"/>
    <x v="0"/>
    <d v="1899-12-30T00:00:00"/>
    <n v="8.891"/>
    <n v="81.448999999999998"/>
  </r>
  <r>
    <d v="2017-12-31T00:00:00"/>
    <n v="31"/>
    <x v="2"/>
    <x v="0"/>
    <d v="1899-12-30T00:00:00"/>
    <n v="8.9390000000000001"/>
    <n v="81.40100000000001"/>
  </r>
  <r>
    <d v="2018-01-01T00:00:00"/>
    <n v="1"/>
    <x v="3"/>
    <x v="1"/>
    <d v="1899-12-30T00:00:00"/>
    <n v="8.9450000000000003"/>
    <n v="81.39500000000001"/>
  </r>
  <r>
    <d v="2018-01-02T00:00:00"/>
    <n v="2"/>
    <x v="3"/>
    <x v="1"/>
    <d v="1899-12-30T00:00:00"/>
    <n v="8.8230000000000004"/>
    <n v="81.516999999999996"/>
  </r>
  <r>
    <d v="2018-01-03T00:00:00"/>
    <n v="3"/>
    <x v="3"/>
    <x v="1"/>
    <d v="1899-12-30T00:00:00"/>
    <n v="8.8780000000000001"/>
    <n v="81.462000000000003"/>
  </r>
  <r>
    <d v="2018-01-04T00:00:00"/>
    <n v="4"/>
    <x v="3"/>
    <x v="1"/>
    <d v="1899-12-30T00:00:00"/>
    <n v="8.5879999999999992"/>
    <n v="81.75200000000001"/>
  </r>
  <r>
    <d v="2018-01-05T00:00:00"/>
    <n v="5"/>
    <x v="3"/>
    <x v="1"/>
    <d v="1899-12-30T00:00:00"/>
    <n v="8.5239999999999991"/>
    <n v="81.816000000000003"/>
  </r>
  <r>
    <d v="2018-01-06T00:00:00"/>
    <n v="6"/>
    <x v="3"/>
    <x v="1"/>
    <d v="1899-12-30T00:00:00"/>
    <n v="8.77"/>
    <n v="81.570000000000007"/>
  </r>
  <r>
    <d v="2018-01-07T00:00:00"/>
    <n v="7"/>
    <x v="3"/>
    <x v="1"/>
    <d v="1899-12-30T00:00:00"/>
    <n v="8.7409999999999997"/>
    <n v="81.599000000000004"/>
  </r>
  <r>
    <d v="2018-01-08T00:00:00"/>
    <n v="8"/>
    <x v="3"/>
    <x v="1"/>
    <d v="1899-12-30T00:00:00"/>
    <n v="8.8040000000000003"/>
    <n v="81.536000000000001"/>
  </r>
  <r>
    <d v="2018-01-09T00:00:00"/>
    <n v="9"/>
    <x v="3"/>
    <x v="1"/>
    <d v="1899-12-30T00:00:00"/>
    <n v="8.7899999999999991"/>
    <n v="81.550000000000011"/>
  </r>
  <r>
    <d v="2018-01-10T00:00:00"/>
    <n v="10"/>
    <x v="3"/>
    <x v="1"/>
    <d v="1899-12-30T00:00:00"/>
    <n v="8.7859999999999996"/>
    <n v="81.554000000000002"/>
  </r>
  <r>
    <d v="2018-01-11T00:00:00"/>
    <n v="11"/>
    <x v="3"/>
    <x v="1"/>
    <d v="1899-12-30T00:00:00"/>
    <n v="8.7959999999999994"/>
    <n v="81.544000000000011"/>
  </r>
  <r>
    <d v="2018-01-12T00:00:00"/>
    <n v="12"/>
    <x v="3"/>
    <x v="1"/>
    <d v="1899-12-30T00:00:00"/>
    <n v="8.8119999999999994"/>
    <n v="81.528000000000006"/>
  </r>
  <r>
    <d v="2018-01-13T00:00:00"/>
    <n v="13"/>
    <x v="3"/>
    <x v="1"/>
    <d v="1899-12-30T00:00:00"/>
    <n v="8.8680000000000003"/>
    <n v="81.472000000000008"/>
  </r>
  <r>
    <d v="2018-01-14T00:00:00"/>
    <n v="14"/>
    <x v="3"/>
    <x v="1"/>
    <d v="1899-12-30T00:00:00"/>
    <n v="8.8800000000000008"/>
    <n v="81.460000000000008"/>
  </r>
  <r>
    <d v="2018-01-15T00:00:00"/>
    <n v="15"/>
    <x v="3"/>
    <x v="1"/>
    <d v="1899-12-30T00:00:00"/>
    <n v="8.8879999999999999"/>
    <n v="81.451999999999998"/>
  </r>
  <r>
    <d v="2018-01-16T00:00:00"/>
    <n v="16"/>
    <x v="3"/>
    <x v="1"/>
    <d v="1899-12-30T00:00:00"/>
    <n v="8.84"/>
    <n v="81.5"/>
  </r>
  <r>
    <d v="2018-01-17T00:00:00"/>
    <n v="17"/>
    <x v="3"/>
    <x v="1"/>
    <d v="1899-12-30T00:00:00"/>
    <n v="8.6690000000000005"/>
    <n v="81.671000000000006"/>
  </r>
  <r>
    <d v="2018-01-18T00:00:00"/>
    <n v="18"/>
    <x v="3"/>
    <x v="1"/>
    <d v="1899-12-30T00:00:00"/>
    <n v="8.74"/>
    <n v="81.600000000000009"/>
  </r>
  <r>
    <d v="2018-01-19T00:00:00"/>
    <n v="19"/>
    <x v="3"/>
    <x v="1"/>
    <d v="1899-12-30T00:00:00"/>
    <n v="8.7579999999999991"/>
    <n v="81.582000000000008"/>
  </r>
  <r>
    <d v="2018-01-20T00:00:00"/>
    <n v="20"/>
    <x v="3"/>
    <x v="1"/>
    <d v="1899-12-30T00:00:00"/>
    <n v="8.7729999999999997"/>
    <n v="81.567000000000007"/>
  </r>
  <r>
    <d v="2018-01-21T00:00:00"/>
    <n v="21"/>
    <x v="3"/>
    <x v="1"/>
    <d v="1899-12-30T00:00:00"/>
    <n v="8.7799999999999994"/>
    <n v="81.56"/>
  </r>
  <r>
    <d v="2018-01-22T00:00:00"/>
    <n v="22"/>
    <x v="3"/>
    <x v="1"/>
    <d v="1899-12-30T00:00:00"/>
    <n v="8.8109999999999999"/>
    <n v="81.528999999999996"/>
  </r>
  <r>
    <d v="2018-01-23T00:00:00"/>
    <n v="23"/>
    <x v="3"/>
    <x v="1"/>
    <d v="1899-12-30T00:00:00"/>
    <n v="8.8379999999999992"/>
    <n v="81.50200000000001"/>
  </r>
  <r>
    <d v="2018-01-24T00:00:00"/>
    <n v="24"/>
    <x v="3"/>
    <x v="1"/>
    <d v="1899-12-30T00:00:00"/>
    <n v="8.9079999999999995"/>
    <n v="81.432000000000002"/>
  </r>
  <r>
    <d v="2018-01-25T00:00:00"/>
    <n v="25"/>
    <x v="3"/>
    <x v="1"/>
    <d v="1899-12-30T00:00:00"/>
    <n v="8.9160000000000004"/>
    <n v="81.424000000000007"/>
  </r>
  <r>
    <d v="2018-01-26T00:00:00"/>
    <n v="26"/>
    <x v="3"/>
    <x v="1"/>
    <d v="1899-12-30T00:00:00"/>
    <n v="8.7739999999999991"/>
    <n v="81.566000000000003"/>
  </r>
  <r>
    <d v="2018-01-27T00:00:00"/>
    <n v="27"/>
    <x v="3"/>
    <x v="1"/>
    <d v="1899-12-30T00:00:00"/>
    <n v="8.8719999999999999"/>
    <n v="81.468000000000004"/>
  </r>
  <r>
    <d v="2018-01-28T00:00:00"/>
    <n v="28"/>
    <x v="3"/>
    <x v="1"/>
    <d v="1899-12-30T00:00:00"/>
    <n v="8.9309999999999992"/>
    <n v="81.409000000000006"/>
  </r>
  <r>
    <d v="2018-01-29T00:00:00"/>
    <n v="29"/>
    <x v="3"/>
    <x v="1"/>
    <d v="1899-12-30T00:00:00"/>
    <n v="9.0069999999999997"/>
    <n v="81.332999999999998"/>
  </r>
  <r>
    <d v="2018-01-30T00:00:00"/>
    <n v="30"/>
    <x v="3"/>
    <x v="1"/>
    <d v="1899-12-30T00:00:00"/>
    <n v="9.0129999999999999"/>
    <n v="81.326999999999998"/>
  </r>
  <r>
    <d v="2018-01-31T00:00:00"/>
    <n v="31"/>
    <x v="3"/>
    <x v="1"/>
    <d v="1899-12-30T00:00:00"/>
    <n v="9.0329999999999995"/>
    <n v="81.307000000000002"/>
  </r>
  <r>
    <d v="2018-02-01T00:00:00"/>
    <n v="1"/>
    <x v="4"/>
    <x v="1"/>
    <d v="1899-12-30T00:00:00"/>
    <n v="8.8970000000000002"/>
    <n v="81.442999999999998"/>
  </r>
  <r>
    <d v="2018-02-02T00:00:00"/>
    <n v="2"/>
    <x v="4"/>
    <x v="1"/>
    <d v="1899-12-30T00:00:00"/>
    <n v="8.8160000000000007"/>
    <n v="81.524000000000001"/>
  </r>
  <r>
    <d v="2018-02-03T00:00:00"/>
    <n v="3"/>
    <x v="4"/>
    <x v="1"/>
    <d v="1899-12-30T00:00:00"/>
    <n v="8.9049999999999994"/>
    <n v="81.435000000000002"/>
  </r>
  <r>
    <d v="2018-02-04T00:00:00"/>
    <n v="4"/>
    <x v="4"/>
    <x v="1"/>
    <d v="1899-12-30T00:00:00"/>
    <n v="8.9559999999999995"/>
    <n v="81.384"/>
  </r>
  <r>
    <d v="2018-02-05T00:00:00"/>
    <n v="5"/>
    <x v="4"/>
    <x v="1"/>
    <d v="1899-12-30T00:00:00"/>
    <n v="9.0519999999999996"/>
    <n v="81.288000000000011"/>
  </r>
  <r>
    <d v="2018-02-06T00:00:00"/>
    <n v="6"/>
    <x v="4"/>
    <x v="1"/>
    <d v="1899-12-30T00:00:00"/>
    <n v="8.9719999999999995"/>
    <n v="81.368000000000009"/>
  </r>
  <r>
    <d v="2018-02-07T00:00:00"/>
    <n v="7"/>
    <x v="4"/>
    <x v="1"/>
    <d v="1899-12-30T00:00:00"/>
    <n v="8.9079999999999995"/>
    <n v="81.432000000000002"/>
  </r>
  <r>
    <d v="2018-02-08T00:00:00"/>
    <n v="8"/>
    <x v="4"/>
    <x v="1"/>
    <d v="1899-12-30T00:00:00"/>
    <n v="8.8919999999999995"/>
    <n v="81.448000000000008"/>
  </r>
  <r>
    <d v="2018-02-09T00:00:00"/>
    <n v="9"/>
    <x v="4"/>
    <x v="1"/>
    <d v="1899-12-30T00:00:00"/>
    <n v="8.8780000000000001"/>
    <n v="81.462000000000003"/>
  </r>
  <r>
    <d v="2018-02-10T00:00:00"/>
    <n v="10"/>
    <x v="4"/>
    <x v="1"/>
    <d v="1899-12-30T00:00:00"/>
    <n v="8.83"/>
    <n v="81.510000000000005"/>
  </r>
  <r>
    <d v="2018-02-11T00:00:00"/>
    <n v="11"/>
    <x v="4"/>
    <x v="1"/>
    <d v="1899-12-30T00:00:00"/>
    <n v="8.8049999999999997"/>
    <n v="81.534999999999997"/>
  </r>
  <r>
    <d v="2018-02-12T00:00:00"/>
    <n v="12"/>
    <x v="4"/>
    <x v="1"/>
    <d v="1899-12-30T00:00:00"/>
    <n v="8.7850000000000001"/>
    <n v="81.555000000000007"/>
  </r>
  <r>
    <d v="2018-02-13T00:00:00"/>
    <n v="13"/>
    <x v="4"/>
    <x v="1"/>
    <d v="1899-12-30T00:00:00"/>
    <n v="8.7989999999999995"/>
    <n v="81.540999999999997"/>
  </r>
  <r>
    <d v="2018-02-14T00:00:00"/>
    <n v="14"/>
    <x v="4"/>
    <x v="1"/>
    <d v="1899-12-30T00:00:00"/>
    <n v="8.8109999999999999"/>
    <n v="81.528999999999996"/>
  </r>
  <r>
    <d v="2018-02-15T00:00:00"/>
    <n v="15"/>
    <x v="4"/>
    <x v="1"/>
    <d v="1899-12-30T00:00:00"/>
    <n v="8.8510000000000009"/>
    <n v="81.489000000000004"/>
  </r>
  <r>
    <d v="2018-02-16T00:00:00"/>
    <n v="16"/>
    <x v="4"/>
    <x v="1"/>
    <d v="1899-12-30T00:00:00"/>
    <n v="8.8819999999999997"/>
    <n v="81.457999999999998"/>
  </r>
  <r>
    <d v="2018-02-17T00:00:00"/>
    <n v="17"/>
    <x v="4"/>
    <x v="1"/>
    <d v="1899-12-30T00:00:00"/>
    <n v="8.8650000000000002"/>
    <n v="81.475000000000009"/>
  </r>
  <r>
    <d v="2018-02-18T00:00:00"/>
    <n v="18"/>
    <x v="4"/>
    <x v="1"/>
    <d v="1899-12-30T00:00:00"/>
    <n v="8.8460000000000001"/>
    <n v="81.494"/>
  </r>
  <r>
    <d v="2018-02-19T00:00:00"/>
    <n v="19"/>
    <x v="4"/>
    <x v="1"/>
    <d v="1899-12-30T00:00:00"/>
    <n v="8.8670000000000009"/>
    <n v="81.472999999999999"/>
  </r>
  <r>
    <d v="2018-02-20T00:00:00"/>
    <n v="20"/>
    <x v="4"/>
    <x v="1"/>
    <d v="1899-12-30T00:00:00"/>
    <n v="8.8379999999999992"/>
    <n v="81.50200000000001"/>
  </r>
  <r>
    <d v="2018-02-21T00:00:00"/>
    <n v="21"/>
    <x v="4"/>
    <x v="1"/>
    <d v="1899-12-30T00:00:00"/>
    <n v="8.8230000000000004"/>
    <n v="81.516999999999996"/>
  </r>
  <r>
    <d v="2018-02-22T00:00:00"/>
    <n v="22"/>
    <x v="4"/>
    <x v="1"/>
    <d v="1899-12-30T00:00:00"/>
    <n v="8.8350000000000009"/>
    <n v="81.504999999999995"/>
  </r>
  <r>
    <d v="2018-02-23T00:00:00"/>
    <n v="23"/>
    <x v="4"/>
    <x v="1"/>
    <d v="1899-12-30T00:00:00"/>
    <n v="8.6790000000000003"/>
    <n v="81.661000000000001"/>
  </r>
  <r>
    <d v="2018-02-24T00:00:00"/>
    <n v="24"/>
    <x v="4"/>
    <x v="1"/>
    <d v="1899-12-30T00:00:00"/>
    <n v="8.5289999999999999"/>
    <n v="81.811000000000007"/>
  </r>
  <r>
    <d v="2018-02-25T00:00:00"/>
    <n v="25"/>
    <x v="4"/>
    <x v="1"/>
    <d v="1899-12-30T00:00:00"/>
    <n v="8.6370000000000005"/>
    <n v="81.703000000000003"/>
  </r>
  <r>
    <d v="2018-02-26T00:00:00"/>
    <n v="26"/>
    <x v="4"/>
    <x v="1"/>
    <d v="1899-12-30T00:00:00"/>
    <n v="8.7279999999999998"/>
    <n v="81.612000000000009"/>
  </r>
  <r>
    <d v="2018-02-27T00:00:00"/>
    <n v="27"/>
    <x v="4"/>
    <x v="1"/>
    <d v="1899-12-30T00:00:00"/>
    <n v="8.7479999999999993"/>
    <n v="81.591999999999999"/>
  </r>
  <r>
    <d v="2018-02-28T00:00:00"/>
    <n v="28"/>
    <x v="4"/>
    <x v="1"/>
    <d v="1899-12-30T00:00:00"/>
    <n v="8.7710000000000008"/>
    <n v="81.569000000000003"/>
  </r>
  <r>
    <d v="2018-03-01T00:00:00"/>
    <n v="1"/>
    <x v="5"/>
    <x v="1"/>
    <d v="1899-12-30T00:00:00"/>
    <n v="8.82"/>
    <n v="81.52000000000001"/>
  </r>
  <r>
    <d v="2018-03-02T00:00:00"/>
    <n v="2"/>
    <x v="5"/>
    <x v="1"/>
    <d v="1899-12-30T00:00:00"/>
    <n v="8.6959999999999997"/>
    <n v="81.644000000000005"/>
  </r>
  <r>
    <d v="2018-03-03T00:00:00"/>
    <n v="3"/>
    <x v="5"/>
    <x v="1"/>
    <d v="1899-12-30T00:00:00"/>
    <n v="8.7119999999999997"/>
    <n v="81.628"/>
  </r>
  <r>
    <d v="2018-03-04T00:00:00"/>
    <n v="4"/>
    <x v="5"/>
    <x v="1"/>
    <d v="1899-12-30T00:00:00"/>
    <n v="8.7089999999999996"/>
    <n v="81.631"/>
  </r>
  <r>
    <d v="2018-03-05T00:00:00"/>
    <n v="5"/>
    <x v="5"/>
    <x v="1"/>
    <d v="1899-12-30T00:00:00"/>
    <n v="8.8279999999999994"/>
    <n v="81.512"/>
  </r>
  <r>
    <d v="2018-03-06T00:00:00"/>
    <n v="6"/>
    <x v="5"/>
    <x v="1"/>
    <d v="1899-12-30T00:00:00"/>
    <n v="8.8160000000000007"/>
    <n v="81.524000000000001"/>
  </r>
  <r>
    <d v="2018-03-07T00:00:00"/>
    <n v="7"/>
    <x v="5"/>
    <x v="1"/>
    <d v="1899-12-30T00:00:00"/>
    <n v="8.8360000000000003"/>
    <n v="81.504000000000005"/>
  </r>
  <r>
    <d v="2018-03-08T00:00:00"/>
    <n v="8"/>
    <x v="5"/>
    <x v="1"/>
    <d v="1899-12-30T00:00:00"/>
    <n v="8.391"/>
    <n v="81.948999999999998"/>
  </r>
  <r>
    <d v="2018-03-09T00:00:00"/>
    <n v="9"/>
    <x v="5"/>
    <x v="1"/>
    <d v="1899-12-30T00:00:00"/>
    <n v="8.4670000000000005"/>
    <n v="81.873000000000005"/>
  </r>
  <r>
    <d v="2018-03-10T00:00:00"/>
    <n v="10"/>
    <x v="5"/>
    <x v="1"/>
    <d v="1899-12-30T00:00:00"/>
    <n v="8.7539999999999996"/>
    <n v="81.585999999999999"/>
  </r>
  <r>
    <d v="2018-03-11T00:00:00"/>
    <n v="11"/>
    <x v="5"/>
    <x v="1"/>
    <d v="1899-12-30T00:00:00"/>
    <n v="8.7260000000000009"/>
    <n v="81.614000000000004"/>
  </r>
  <r>
    <d v="2018-03-12T00:00:00"/>
    <n v="12"/>
    <x v="5"/>
    <x v="1"/>
    <d v="1899-12-30T00:00:00"/>
    <n v="8.6289999999999996"/>
    <n v="81.710999999999999"/>
  </r>
  <r>
    <d v="2018-03-13T00:00:00"/>
    <n v="13"/>
    <x v="5"/>
    <x v="1"/>
    <d v="1899-12-30T00:00:00"/>
    <n v="8.6120000000000001"/>
    <n v="81.728000000000009"/>
  </r>
  <r>
    <d v="2018-03-14T00:00:00"/>
    <n v="14"/>
    <x v="5"/>
    <x v="1"/>
    <d v="1899-12-30T00:00:00"/>
    <n v="8.6739999999999995"/>
    <n v="81.665999999999997"/>
  </r>
  <r>
    <d v="2018-03-15T00:00:00"/>
    <n v="15"/>
    <x v="5"/>
    <x v="1"/>
    <d v="1899-12-30T00:00:00"/>
    <n v="8.4030000000000005"/>
    <n v="81.936999999999998"/>
  </r>
  <r>
    <d v="2018-03-16T00:00:00"/>
    <n v="16"/>
    <x v="5"/>
    <x v="1"/>
    <d v="1899-12-30T00:00:00"/>
    <n v="8.4120000000000008"/>
    <n v="81.927999999999997"/>
  </r>
  <r>
    <d v="2018-03-17T00:00:00"/>
    <n v="17"/>
    <x v="5"/>
    <x v="1"/>
    <d v="1899-12-30T00:00:00"/>
    <n v="8.5109999999999992"/>
    <n v="81.829000000000008"/>
  </r>
  <r>
    <d v="2018-03-18T00:00:00"/>
    <n v="18"/>
    <x v="5"/>
    <x v="1"/>
    <d v="1899-12-30T00:00:00"/>
    <n v="8.24"/>
    <n v="82.100000000000009"/>
  </r>
  <r>
    <d v="2018-03-19T00:00:00"/>
    <n v="19"/>
    <x v="5"/>
    <x v="1"/>
    <d v="1899-12-30T00:00:00"/>
    <n v="7.9870000000000001"/>
    <n v="82.353000000000009"/>
  </r>
  <r>
    <d v="2018-03-20T00:00:00"/>
    <n v="20"/>
    <x v="5"/>
    <x v="1"/>
    <d v="1899-12-30T00:00:00"/>
    <n v="8.093"/>
    <n v="82.247"/>
  </r>
  <r>
    <d v="2018-03-21T00:00:00"/>
    <n v="21"/>
    <x v="5"/>
    <x v="1"/>
    <d v="1899-12-30T00:00:00"/>
    <n v="8.0990000000000002"/>
    <n v="82.241"/>
  </r>
  <r>
    <d v="2018-03-22T00:00:00"/>
    <n v="22"/>
    <x v="5"/>
    <x v="1"/>
    <d v="1899-12-30T00:00:00"/>
    <n v="8.1709999999999994"/>
    <n v="82.169000000000011"/>
  </r>
  <r>
    <d v="2018-03-23T00:00:00"/>
    <n v="23"/>
    <x v="5"/>
    <x v="1"/>
    <d v="1899-12-30T00:00:00"/>
    <n v="8.0299999999999994"/>
    <n v="82.31"/>
  </r>
  <r>
    <d v="2018-03-24T00:00:00"/>
    <n v="24"/>
    <x v="5"/>
    <x v="1"/>
    <d v="1899-12-30T00:00:00"/>
    <n v="7.9829999999999997"/>
    <n v="82.356999999999999"/>
  </r>
  <r>
    <d v="2018-03-25T00:00:00"/>
    <n v="25"/>
    <x v="5"/>
    <x v="1"/>
    <d v="1899-12-30T00:00:00"/>
    <n v="7.9630000000000001"/>
    <n v="82.37700000000001"/>
  </r>
  <r>
    <d v="2018-03-26T00:00:00"/>
    <n v="26"/>
    <x v="5"/>
    <x v="1"/>
    <d v="1899-12-30T00:00:00"/>
    <n v="7.98"/>
    <n v="82.36"/>
  </r>
  <r>
    <d v="2018-03-27T00:00:00"/>
    <n v="27"/>
    <x v="5"/>
    <x v="1"/>
    <d v="1899-12-30T00:00:00"/>
    <n v="7.9509999999999996"/>
    <n v="82.38900000000001"/>
  </r>
  <r>
    <d v="2018-03-28T00:00:00"/>
    <n v="28"/>
    <x v="5"/>
    <x v="1"/>
    <d v="1899-12-30T00:00:00"/>
    <n v="8.0210000000000008"/>
    <n v="82.319000000000003"/>
  </r>
  <r>
    <d v="2018-03-29T00:00:00"/>
    <n v="29"/>
    <x v="5"/>
    <x v="1"/>
    <d v="1899-12-30T00:00:00"/>
    <n v="8.2420000000000009"/>
    <n v="82.097999999999999"/>
  </r>
  <r>
    <d v="2018-03-30T00:00:00"/>
    <n v="30"/>
    <x v="5"/>
    <x v="1"/>
    <d v="1899-12-30T00:00:00"/>
    <n v="8.3710000000000004"/>
    <n v="81.969000000000008"/>
  </r>
  <r>
    <d v="2018-03-31T00:00:00"/>
    <n v="31"/>
    <x v="5"/>
    <x v="1"/>
    <d v="1899-12-30T00:00:00"/>
    <n v="8.4220000000000006"/>
    <n v="81.918000000000006"/>
  </r>
  <r>
    <d v="2018-04-01T00:00:00"/>
    <n v="1"/>
    <x v="6"/>
    <x v="1"/>
    <d v="1899-12-30T00:00:00"/>
    <n v="8.4969999999999999"/>
    <n v="81.843000000000004"/>
  </r>
  <r>
    <d v="2018-04-02T00:00:00"/>
    <n v="2"/>
    <x v="6"/>
    <x v="1"/>
    <d v="1899-12-30T00:00:00"/>
    <n v="8.6170000000000009"/>
    <n v="81.722999999999999"/>
  </r>
  <r>
    <d v="2018-04-03T00:00:00"/>
    <n v="3"/>
    <x v="6"/>
    <x v="1"/>
    <d v="1899-12-30T00:00:00"/>
    <n v="8.6780000000000008"/>
    <n v="81.662000000000006"/>
  </r>
  <r>
    <d v="2018-04-04T00:00:00"/>
    <n v="4"/>
    <x v="6"/>
    <x v="1"/>
    <d v="1899-12-30T00:00:00"/>
    <n v="8.6660000000000004"/>
    <n v="81.674000000000007"/>
  </r>
  <r>
    <d v="2018-04-05T00:00:00"/>
    <n v="5"/>
    <x v="6"/>
    <x v="1"/>
    <d v="1899-12-30T00:00:00"/>
    <n v="8.5540000000000003"/>
    <n v="81.786000000000001"/>
  </r>
  <r>
    <d v="2018-04-06T00:00:00"/>
    <n v="6"/>
    <x v="6"/>
    <x v="1"/>
    <d v="1899-12-30T00:00:00"/>
    <n v="8.5619999999999994"/>
    <n v="81.778000000000006"/>
  </r>
  <r>
    <d v="2018-04-07T00:00:00"/>
    <n v="7"/>
    <x v="6"/>
    <x v="1"/>
    <d v="1899-12-30T00:00:00"/>
    <n v="8.6419999999999995"/>
    <n v="81.698000000000008"/>
  </r>
  <r>
    <d v="2018-04-08T00:00:00"/>
    <n v="8"/>
    <x v="6"/>
    <x v="1"/>
    <d v="1899-12-30T00:00:00"/>
    <n v="8.6579999999999995"/>
    <n v="81.682000000000002"/>
  </r>
  <r>
    <d v="2018-04-09T00:00:00"/>
    <n v="9"/>
    <x v="6"/>
    <x v="1"/>
    <d v="1899-12-30T00:00:00"/>
    <n v="8.6720000000000006"/>
    <n v="81.668000000000006"/>
  </r>
  <r>
    <d v="2018-04-10T00:00:00"/>
    <n v="10"/>
    <x v="6"/>
    <x v="1"/>
    <d v="1899-12-30T00:00:00"/>
    <n v="8.5449999999999999"/>
    <n v="81.795000000000002"/>
  </r>
  <r>
    <d v="2018-04-11T00:00:00"/>
    <n v="11"/>
    <x v="6"/>
    <x v="1"/>
    <d v="1899-12-30T00:00:00"/>
    <n v="8.5530000000000008"/>
    <n v="81.787000000000006"/>
  </r>
  <r>
    <d v="2018-04-12T00:00:00"/>
    <n v="12"/>
    <x v="6"/>
    <x v="1"/>
    <d v="1899-12-30T00:00:00"/>
    <n v="8.5449999999999999"/>
    <n v="81.795000000000002"/>
  </r>
  <r>
    <d v="2018-04-13T00:00:00"/>
    <n v="13"/>
    <x v="6"/>
    <x v="1"/>
    <d v="1899-12-30T00:00:00"/>
    <n v="8.3759999999999994"/>
    <n v="81.963999999999999"/>
  </r>
  <r>
    <d v="2018-04-14T00:00:00"/>
    <n v="14"/>
    <x v="6"/>
    <x v="1"/>
    <d v="1899-12-30T00:00:00"/>
    <n v="8.3480000000000008"/>
    <n v="81.992000000000004"/>
  </r>
  <r>
    <d v="2018-04-15T00:00:00"/>
    <n v="15"/>
    <x v="6"/>
    <x v="1"/>
    <d v="1899-12-30T00:00:00"/>
    <n v="8.3309999999999995"/>
    <n v="82.009"/>
  </r>
  <r>
    <d v="2018-04-16T00:00:00"/>
    <n v="16"/>
    <x v="6"/>
    <x v="1"/>
    <d v="1899-12-30T00:00:00"/>
    <n v="8.3170000000000002"/>
    <n v="82.022999999999996"/>
  </r>
  <r>
    <d v="2018-04-17T00:00:00"/>
    <n v="17"/>
    <x v="6"/>
    <x v="1"/>
    <d v="1899-12-30T00:00:00"/>
    <n v="8.3350000000000009"/>
    <n v="82.004999999999995"/>
  </r>
  <r>
    <d v="2018-04-18T00:00:00"/>
    <n v="18"/>
    <x v="6"/>
    <x v="1"/>
    <d v="1899-12-30T00:00:00"/>
    <n v="8.3279999999999994"/>
    <n v="82.012"/>
  </r>
  <r>
    <d v="2018-04-19T00:00:00"/>
    <n v="19"/>
    <x v="6"/>
    <x v="1"/>
    <d v="1899-12-30T00:00:00"/>
    <n v="8.4640000000000004"/>
    <n v="81.876000000000005"/>
  </r>
  <r>
    <d v="2018-04-20T00:00:00"/>
    <n v="20"/>
    <x v="6"/>
    <x v="1"/>
    <d v="1899-12-30T00:00:00"/>
    <n v="8.5039999999999996"/>
    <n v="81.835999999999999"/>
  </r>
  <r>
    <d v="2018-04-21T00:00:00"/>
    <n v="21"/>
    <x v="6"/>
    <x v="1"/>
    <d v="1899-12-30T00:00:00"/>
    <n v="8.5060000000000002"/>
    <n v="81.834000000000003"/>
  </r>
  <r>
    <d v="2018-04-22T00:00:00"/>
    <n v="22"/>
    <x v="6"/>
    <x v="1"/>
    <d v="1899-12-30T00:00:00"/>
    <n v="8.5120000000000005"/>
    <n v="81.828000000000003"/>
  </r>
  <r>
    <d v="2018-04-23T00:00:00"/>
    <n v="23"/>
    <x v="6"/>
    <x v="1"/>
    <d v="1899-12-30T00:00:00"/>
    <n v="8.5380000000000003"/>
    <n v="81.802000000000007"/>
  </r>
  <r>
    <d v="2018-04-24T00:00:00"/>
    <n v="24"/>
    <x v="6"/>
    <x v="1"/>
    <d v="1899-12-30T00:00:00"/>
    <n v="8.0449999999999999"/>
    <n v="82.295000000000002"/>
  </r>
  <r>
    <d v="2018-04-25T00:00:00"/>
    <n v="25"/>
    <x v="6"/>
    <x v="1"/>
    <d v="1899-12-30T00:00:00"/>
    <n v="7.7960000000000003"/>
    <n v="82.543999999999997"/>
  </r>
  <r>
    <d v="2018-04-26T00:00:00"/>
    <n v="26"/>
    <x v="6"/>
    <x v="1"/>
    <d v="1899-12-30T00:00:00"/>
    <n v="7.6760000000000002"/>
    <n v="82.664000000000001"/>
  </r>
  <r>
    <d v="2018-04-27T00:00:00"/>
    <n v="27"/>
    <x v="6"/>
    <x v="1"/>
    <d v="1899-12-30T00:00:00"/>
    <n v="7.8150000000000004"/>
    <n v="82.525000000000006"/>
  </r>
  <r>
    <d v="2018-04-28T00:00:00"/>
    <n v="28"/>
    <x v="6"/>
    <x v="1"/>
    <d v="1899-12-30T00:00:00"/>
    <n v="7.9939999999999998"/>
    <n v="82.346000000000004"/>
  </r>
  <r>
    <d v="2018-04-29T00:00:00"/>
    <n v="29"/>
    <x v="6"/>
    <x v="1"/>
    <d v="1899-12-30T00:00:00"/>
    <n v="8.0239999999999991"/>
    <n v="82.316000000000003"/>
  </r>
  <r>
    <d v="2018-04-30T00:00:00"/>
    <n v="30"/>
    <x v="6"/>
    <x v="1"/>
    <d v="1899-12-30T00:00:00"/>
    <n v="7.718"/>
    <n v="82.622"/>
  </r>
  <r>
    <d v="2018-05-01T00:00:00"/>
    <n v="1"/>
    <x v="7"/>
    <x v="1"/>
    <d v="1899-12-30T00:00:00"/>
    <n v="7.8719999999999999"/>
    <n v="82.468000000000004"/>
  </r>
  <r>
    <d v="2018-05-02T00:00:00"/>
    <n v="2"/>
    <x v="7"/>
    <x v="1"/>
    <d v="1899-12-30T00:00:00"/>
    <n v="8.0250000000000004"/>
    <n v="82.314999999999998"/>
  </r>
  <r>
    <d v="2018-05-03T00:00:00"/>
    <n v="3"/>
    <x v="7"/>
    <x v="1"/>
    <d v="1899-12-30T00:00:00"/>
    <n v="8.0410000000000004"/>
    <n v="82.299000000000007"/>
  </r>
  <r>
    <d v="2018-05-04T00:00:00"/>
    <n v="4"/>
    <x v="7"/>
    <x v="1"/>
    <d v="1899-12-30T00:00:00"/>
    <n v="7.923"/>
    <n v="82.417000000000002"/>
  </r>
  <r>
    <d v="2018-05-05T00:00:00"/>
    <n v="5"/>
    <x v="7"/>
    <x v="1"/>
    <d v="1899-12-30T00:00:00"/>
    <n v="7.9640000000000004"/>
    <n v="82.376000000000005"/>
  </r>
  <r>
    <d v="2018-05-06T00:00:00"/>
    <n v="6"/>
    <x v="7"/>
    <x v="1"/>
    <d v="1899-12-30T00:00:00"/>
    <n v="8.0079999999999991"/>
    <n v="82.332000000000008"/>
  </r>
  <r>
    <d v="2018-05-07T00:00:00"/>
    <n v="7"/>
    <x v="7"/>
    <x v="1"/>
    <d v="1899-12-30T00:00:00"/>
    <n v="8.0749999999999993"/>
    <n v="82.265000000000001"/>
  </r>
  <r>
    <d v="2018-05-08T00:00:00"/>
    <n v="8"/>
    <x v="7"/>
    <x v="1"/>
    <d v="1899-12-30T00:00:00"/>
    <n v="7.9980000000000002"/>
    <n v="82.341999999999999"/>
  </r>
  <r>
    <d v="2018-05-09T00:00:00"/>
    <n v="9"/>
    <x v="7"/>
    <x v="1"/>
    <d v="1899-12-30T00:00:00"/>
    <n v="7.7789999999999999"/>
    <n v="82.561000000000007"/>
  </r>
  <r>
    <d v="2018-05-10T00:00:00"/>
    <n v="10"/>
    <x v="7"/>
    <x v="1"/>
    <d v="1899-12-30T00:00:00"/>
    <n v="7.6630000000000003"/>
    <n v="82.677000000000007"/>
  </r>
  <r>
    <d v="2018-05-11T00:00:00"/>
    <n v="11"/>
    <x v="7"/>
    <x v="1"/>
    <d v="1899-12-30T00:00:00"/>
    <n v="7.6369999999999996"/>
    <n v="82.703000000000003"/>
  </r>
  <r>
    <d v="2018-05-12T00:00:00"/>
    <n v="12"/>
    <x v="7"/>
    <x v="1"/>
    <d v="1899-12-30T00:00:00"/>
    <n v="7.6989999999999998"/>
    <n v="82.641000000000005"/>
  </r>
  <r>
    <d v="2018-05-13T00:00:00"/>
    <n v="13"/>
    <x v="7"/>
    <x v="1"/>
    <d v="1899-12-30T00:00:00"/>
    <n v="7.6379999999999999"/>
    <n v="82.701999999999998"/>
  </r>
  <r>
    <d v="2018-05-14T00:00:00"/>
    <n v="14"/>
    <x v="7"/>
    <x v="1"/>
    <d v="1899-12-30T00:00:00"/>
    <n v="7.5650000000000004"/>
    <n v="82.775000000000006"/>
  </r>
  <r>
    <d v="2018-05-15T00:00:00"/>
    <n v="15"/>
    <x v="7"/>
    <x v="1"/>
    <d v="1899-12-30T00:00:00"/>
    <n v="7.6219999999999999"/>
    <n v="82.718000000000004"/>
  </r>
  <r>
    <d v="2018-05-16T00:00:00"/>
    <n v="16"/>
    <x v="7"/>
    <x v="1"/>
    <d v="1899-12-30T00:00:00"/>
    <n v="7.6189999999999998"/>
    <n v="82.721000000000004"/>
  </r>
  <r>
    <d v="2018-05-17T00:00:00"/>
    <n v="17"/>
    <x v="7"/>
    <x v="1"/>
    <d v="1899-12-30T00:00:00"/>
    <n v="7.5910000000000002"/>
    <n v="82.749000000000009"/>
  </r>
  <r>
    <d v="2018-05-18T00:00:00"/>
    <n v="18"/>
    <x v="7"/>
    <x v="1"/>
    <d v="1899-12-30T00:00:00"/>
    <n v="7.5990000000000002"/>
    <n v="82.741"/>
  </r>
  <r>
    <d v="2018-05-19T00:00:00"/>
    <n v="19"/>
    <x v="7"/>
    <x v="1"/>
    <d v="1899-12-30T00:00:00"/>
    <n v="7.766"/>
    <n v="82.573999999999998"/>
  </r>
  <r>
    <d v="2018-05-20T00:00:00"/>
    <n v="20"/>
    <x v="7"/>
    <x v="1"/>
    <d v="1899-12-30T00:00:00"/>
    <n v="7.8710000000000004"/>
    <n v="82.469000000000008"/>
  </r>
  <r>
    <d v="2018-05-21T00:00:00"/>
    <n v="21"/>
    <x v="7"/>
    <x v="1"/>
    <d v="1899-12-30T00:00:00"/>
    <n v="7.657"/>
    <n v="82.683000000000007"/>
  </r>
  <r>
    <d v="2018-05-22T00:00:00"/>
    <n v="22"/>
    <x v="7"/>
    <x v="1"/>
    <d v="1899-12-30T00:00:00"/>
    <n v="7.7409999999999997"/>
    <n v="82.599000000000004"/>
  </r>
  <r>
    <d v="2018-05-23T00:00:00"/>
    <n v="23"/>
    <x v="7"/>
    <x v="1"/>
    <d v="1899-12-30T00:00:00"/>
    <n v="7.8250000000000002"/>
    <n v="82.515000000000001"/>
  </r>
  <r>
    <d v="2018-05-24T00:00:00"/>
    <n v="24"/>
    <x v="7"/>
    <x v="1"/>
    <d v="1899-12-30T00:00:00"/>
    <n v="7.89"/>
    <n v="82.45"/>
  </r>
  <r>
    <d v="2018-05-25T00:00:00"/>
    <n v="25"/>
    <x v="7"/>
    <x v="1"/>
    <d v="1899-12-30T00:00:00"/>
    <n v="7.9210000000000003"/>
    <n v="82.418999999999997"/>
  </r>
  <r>
    <d v="2018-05-26T00:00:00"/>
    <n v="26"/>
    <x v="7"/>
    <x v="1"/>
    <d v="1899-12-30T00:00:00"/>
    <n v="7.915"/>
    <n v="82.424999999999997"/>
  </r>
  <r>
    <d v="2018-05-27T00:00:00"/>
    <n v="27"/>
    <x v="7"/>
    <x v="1"/>
    <d v="1899-12-30T00:00:00"/>
    <n v="7.9630000000000001"/>
    <n v="82.37700000000001"/>
  </r>
  <r>
    <d v="2018-05-28T00:00:00"/>
    <n v="28"/>
    <x v="7"/>
    <x v="1"/>
    <d v="1899-12-30T00:00:00"/>
    <n v="7.7569999999999997"/>
    <n v="82.582999999999998"/>
  </r>
  <r>
    <d v="2018-05-29T00:00:00"/>
    <n v="29"/>
    <x v="7"/>
    <x v="1"/>
    <d v="1899-12-30T00:00:00"/>
    <n v="7.7590000000000003"/>
    <n v="82.581000000000003"/>
  </r>
  <r>
    <d v="2018-05-30T00:00:00"/>
    <n v="30"/>
    <x v="7"/>
    <x v="1"/>
    <d v="1899-12-30T00:00:00"/>
    <n v="7.7560000000000002"/>
    <n v="82.584000000000003"/>
  </r>
  <r>
    <d v="2018-05-31T00:00:00"/>
    <n v="31"/>
    <x v="7"/>
    <x v="1"/>
    <d v="1899-12-30T00:00:00"/>
    <n v="7.8449999999999998"/>
    <n v="82.495000000000005"/>
  </r>
  <r>
    <d v="2018-06-01T00:00:00"/>
    <n v="1"/>
    <x v="8"/>
    <x v="1"/>
    <d v="1899-12-30T00:00:00"/>
    <n v="7.74"/>
    <n v="82.600000000000009"/>
  </r>
  <r>
    <d v="2018-06-02T00:00:00"/>
    <n v="2"/>
    <x v="8"/>
    <x v="1"/>
    <d v="1899-12-30T00:00:00"/>
    <n v="7.726"/>
    <n v="82.614000000000004"/>
  </r>
  <r>
    <d v="2018-06-03T00:00:00"/>
    <n v="3"/>
    <x v="8"/>
    <x v="1"/>
    <d v="1899-12-30T00:00:00"/>
    <n v="7.7320000000000002"/>
    <n v="82.608000000000004"/>
  </r>
  <r>
    <d v="2018-06-04T00:00:00"/>
    <n v="4"/>
    <x v="8"/>
    <x v="1"/>
    <d v="1899-12-30T00:00:00"/>
    <n v="7.7210000000000001"/>
    <n v="82.619"/>
  </r>
  <r>
    <d v="2018-06-05T00:00:00"/>
    <n v="5"/>
    <x v="8"/>
    <x v="1"/>
    <d v="1899-12-30T00:00:00"/>
    <n v="7.617"/>
    <n v="82.722999999999999"/>
  </r>
  <r>
    <d v="2018-06-06T00:00:00"/>
    <n v="6"/>
    <x v="8"/>
    <x v="1"/>
    <d v="1899-12-30T00:00:00"/>
    <n v="7.6559999999999997"/>
    <n v="82.683999999999997"/>
  </r>
  <r>
    <d v="2018-06-07T00:00:00"/>
    <n v="7"/>
    <x v="8"/>
    <x v="1"/>
    <d v="1899-12-30T00:00:00"/>
    <n v="7.702"/>
    <n v="82.638000000000005"/>
  </r>
  <r>
    <d v="2018-06-08T00:00:00"/>
    <n v="8"/>
    <x v="8"/>
    <x v="1"/>
    <d v="1899-12-30T00:00:00"/>
    <n v="7.617"/>
    <n v="82.722999999999999"/>
  </r>
  <r>
    <d v="2018-06-09T00:00:00"/>
    <n v="9"/>
    <x v="8"/>
    <x v="1"/>
    <d v="1899-12-30T00:00:00"/>
    <n v="7.633"/>
    <n v="82.707000000000008"/>
  </r>
  <r>
    <d v="2018-06-10T00:00:00"/>
    <n v="10"/>
    <x v="8"/>
    <x v="1"/>
    <d v="1899-12-30T00:00:00"/>
    <n v="7.6980000000000004"/>
    <n v="82.641999999999996"/>
  </r>
  <r>
    <d v="2018-06-11T00:00:00"/>
    <n v="11"/>
    <x v="8"/>
    <x v="1"/>
    <d v="1899-12-30T00:00:00"/>
    <n v="7.72"/>
    <n v="82.62"/>
  </r>
  <r>
    <d v="2018-06-12T00:00:00"/>
    <n v="12"/>
    <x v="8"/>
    <x v="1"/>
    <d v="1899-12-30T00:00:00"/>
    <n v="7.6349999999999998"/>
    <n v="82.704999999999998"/>
  </r>
  <r>
    <d v="2018-06-13T00:00:00"/>
    <n v="13"/>
    <x v="8"/>
    <x v="1"/>
    <d v="1899-12-30T00:00:00"/>
    <n v="7.58"/>
    <n v="82.76"/>
  </r>
  <r>
    <d v="2018-06-14T00:00:00"/>
    <n v="14"/>
    <x v="8"/>
    <x v="1"/>
    <d v="1899-12-30T00:00:00"/>
    <n v="7.7539999999999996"/>
    <n v="82.585999999999999"/>
  </r>
  <r>
    <d v="2018-06-15T00:00:00"/>
    <n v="15"/>
    <x v="8"/>
    <x v="1"/>
    <d v="1899-12-30T00:00:00"/>
    <n v="8.0679999999999996"/>
    <n v="82.272000000000006"/>
  </r>
  <r>
    <d v="2018-06-16T00:00:00"/>
    <n v="16"/>
    <x v="8"/>
    <x v="1"/>
    <d v="1899-12-30T00:00:00"/>
    <n v="8.1839999999999993"/>
    <n v="82.156000000000006"/>
  </r>
  <r>
    <d v="2018-06-17T00:00:00"/>
    <n v="17"/>
    <x v="8"/>
    <x v="1"/>
    <d v="1899-12-30T00:00:00"/>
    <n v="8.2409999999999997"/>
    <n v="82.099000000000004"/>
  </r>
  <r>
    <d v="2018-06-18T00:00:00"/>
    <n v="18"/>
    <x v="8"/>
    <x v="1"/>
    <d v="1899-12-30T00:00:00"/>
    <n v="8.2829999999999995"/>
    <n v="82.057000000000002"/>
  </r>
  <r>
    <d v="2018-06-19T00:00:00"/>
    <n v="19"/>
    <x v="8"/>
    <x v="1"/>
    <d v="1899-12-30T00:00:00"/>
    <n v="8.3239999999999998"/>
    <n v="82.016000000000005"/>
  </r>
  <r>
    <d v="2018-06-20T00:00:00"/>
    <n v="20"/>
    <x v="8"/>
    <x v="1"/>
    <d v="1899-12-30T00:00:00"/>
    <n v="8.3569999999999993"/>
    <n v="81.983000000000004"/>
  </r>
  <r>
    <d v="2018-06-21T00:00:00"/>
    <n v="21"/>
    <x v="8"/>
    <x v="1"/>
    <d v="1899-12-30T00:00:00"/>
    <n v="8.3680000000000003"/>
    <n v="81.972000000000008"/>
  </r>
  <r>
    <d v="2018-06-22T00:00:00"/>
    <n v="22"/>
    <x v="8"/>
    <x v="1"/>
    <d v="1899-12-30T00:00:00"/>
    <n v="8.3490000000000002"/>
    <n v="81.991"/>
  </r>
  <r>
    <d v="2018-06-23T00:00:00"/>
    <n v="23"/>
    <x v="8"/>
    <x v="1"/>
    <d v="1899-12-30T00:00:00"/>
    <n v="8.3659999999999997"/>
    <n v="81.974000000000004"/>
  </r>
  <r>
    <d v="2018-06-24T00:00:00"/>
    <n v="24"/>
    <x v="8"/>
    <x v="1"/>
    <d v="1899-12-30T00:00:00"/>
    <n v="8.3829999999999991"/>
    <n v="81.957000000000008"/>
  </r>
  <r>
    <d v="2018-06-25T00:00:00"/>
    <n v="25"/>
    <x v="8"/>
    <x v="1"/>
    <d v="1899-12-30T00:00:00"/>
    <n v="8.3680000000000003"/>
    <n v="81.972000000000008"/>
  </r>
  <r>
    <d v="2018-06-26T00:00:00"/>
    <n v="26"/>
    <x v="8"/>
    <x v="1"/>
    <d v="1899-12-30T00:00:00"/>
    <n v="8.3640000000000008"/>
    <n v="81.975999999999999"/>
  </r>
  <r>
    <d v="2018-06-27T00:00:00"/>
    <n v="27"/>
    <x v="8"/>
    <x v="1"/>
    <d v="1899-12-30T00:00:00"/>
    <n v="8.3000000000000007"/>
    <n v="82.04"/>
  </r>
  <r>
    <d v="2018-06-28T00:00:00"/>
    <n v="28"/>
    <x v="8"/>
    <x v="1"/>
    <d v="1899-12-30T00:00:00"/>
    <n v="8.3049999999999997"/>
    <n v="82.034999999999997"/>
  </r>
  <r>
    <d v="2018-06-29T00:00:00"/>
    <n v="29"/>
    <x v="8"/>
    <x v="1"/>
    <d v="1899-12-30T00:00:00"/>
    <n v="8.2780000000000005"/>
    <n v="82.061999999999998"/>
  </r>
  <r>
    <d v="2018-06-30T00:00:00"/>
    <n v="30"/>
    <x v="8"/>
    <x v="1"/>
    <d v="1899-12-30T00:00:00"/>
    <n v="8.2799999999999994"/>
    <n v="82.06"/>
  </r>
  <r>
    <d v="2018-07-01T00:00:00"/>
    <n v="1"/>
    <x v="9"/>
    <x v="1"/>
    <d v="1899-12-30T00:00:00"/>
    <n v="8.2789999999999999"/>
    <n v="82.061000000000007"/>
  </r>
  <r>
    <d v="2018-07-02T00:00:00"/>
    <n v="2"/>
    <x v="9"/>
    <x v="1"/>
    <d v="1899-12-30T00:00:00"/>
    <n v="8.2899999999999991"/>
    <n v="82.050000000000011"/>
  </r>
  <r>
    <d v="2018-07-03T00:00:00"/>
    <n v="3"/>
    <x v="9"/>
    <x v="1"/>
    <d v="1899-12-30T00:00:00"/>
    <n v="8.34"/>
    <n v="82"/>
  </r>
  <r>
    <d v="2018-07-04T00:00:00"/>
    <n v="4"/>
    <x v="9"/>
    <x v="1"/>
    <d v="1899-12-30T00:00:00"/>
    <n v="8.3680000000000003"/>
    <n v="81.972000000000008"/>
  </r>
  <r>
    <d v="2018-07-05T00:00:00"/>
    <n v="5"/>
    <x v="9"/>
    <x v="1"/>
    <d v="1899-12-30T00:00:00"/>
    <n v="8.24"/>
    <n v="82.100000000000009"/>
  </r>
  <r>
    <d v="2018-07-06T00:00:00"/>
    <n v="6"/>
    <x v="9"/>
    <x v="1"/>
    <d v="1899-12-30T00:00:00"/>
    <n v="8.2579999999999991"/>
    <n v="82.082000000000008"/>
  </r>
  <r>
    <d v="2018-07-07T00:00:00"/>
    <n v="7"/>
    <x v="9"/>
    <x v="1"/>
    <d v="1899-12-30T00:00:00"/>
    <n v="8.2509999999999994"/>
    <n v="82.088999999999999"/>
  </r>
  <r>
    <d v="2018-07-08T00:00:00"/>
    <n v="8"/>
    <x v="9"/>
    <x v="1"/>
    <d v="1899-12-30T00:00:00"/>
    <n v="8.2249999999999996"/>
    <n v="82.115000000000009"/>
  </r>
  <r>
    <d v="2018-07-09T00:00:00"/>
    <n v="9"/>
    <x v="9"/>
    <x v="1"/>
    <d v="1899-12-30T00:00:00"/>
    <n v="8.19"/>
    <n v="82.15"/>
  </r>
  <r>
    <d v="2018-07-10T00:00:00"/>
    <n v="10"/>
    <x v="9"/>
    <x v="1"/>
    <d v="1899-12-30T00:00:00"/>
    <n v="8.3089999999999993"/>
    <n v="82.031000000000006"/>
  </r>
  <r>
    <d v="2018-07-11T00:00:00"/>
    <n v="11"/>
    <x v="9"/>
    <x v="1"/>
    <d v="1899-12-30T00:00:00"/>
    <n v="8.5909999999999993"/>
    <n v="81.749000000000009"/>
  </r>
  <r>
    <d v="2018-07-12T00:00:00"/>
    <n v="12"/>
    <x v="9"/>
    <x v="1"/>
    <d v="1899-12-30T00:00:00"/>
    <n v="8.7279999999999998"/>
    <n v="81.612000000000009"/>
  </r>
  <r>
    <d v="2018-07-13T00:00:00"/>
    <n v="13"/>
    <x v="9"/>
    <x v="1"/>
    <d v="1899-12-30T00:00:00"/>
    <n v="8.8070000000000004"/>
    <n v="81.533000000000001"/>
  </r>
  <r>
    <d v="2018-07-14T00:00:00"/>
    <n v="14"/>
    <x v="9"/>
    <x v="1"/>
    <d v="1899-12-30T00:00:00"/>
    <n v="8.6880000000000006"/>
    <n v="81.652000000000001"/>
  </r>
  <r>
    <d v="2018-07-15T00:00:00"/>
    <n v="15"/>
    <x v="9"/>
    <x v="1"/>
    <d v="1899-12-30T00:00:00"/>
    <n v="8.6940000000000008"/>
    <n v="81.646000000000001"/>
  </r>
  <r>
    <d v="2018-07-16T00:00:00"/>
    <n v="16"/>
    <x v="9"/>
    <x v="1"/>
    <d v="1899-12-30T00:00:00"/>
    <n v="8.5820000000000007"/>
    <n v="81.75800000000001"/>
  </r>
  <r>
    <d v="2018-07-17T00:00:00"/>
    <n v="17"/>
    <x v="9"/>
    <x v="1"/>
    <d v="1899-12-30T00:00:00"/>
    <n v="8.5389999999999997"/>
    <n v="81.801000000000002"/>
  </r>
  <r>
    <d v="2018-07-18T00:00:00"/>
    <n v="18"/>
    <x v="9"/>
    <x v="1"/>
    <d v="1899-12-30T00:00:00"/>
    <n v="8.5549999999999997"/>
    <n v="81.784999999999997"/>
  </r>
  <r>
    <d v="2018-07-19T00:00:00"/>
    <n v="19"/>
    <x v="9"/>
    <x v="1"/>
    <d v="1899-12-30T00:00:00"/>
    <n v="8.5549999999999997"/>
    <n v="81.784999999999997"/>
  </r>
  <r>
    <d v="2018-07-20T00:00:00"/>
    <n v="20"/>
    <x v="9"/>
    <x v="1"/>
    <d v="1899-12-30T00:00:00"/>
    <n v="8.52"/>
    <n v="81.820000000000007"/>
  </r>
  <r>
    <d v="2018-07-21T00:00:00"/>
    <n v="21"/>
    <x v="9"/>
    <x v="1"/>
    <d v="1899-12-30T00:00:00"/>
    <n v="8.5340000000000007"/>
    <n v="81.805999999999997"/>
  </r>
  <r>
    <d v="2018-07-22T00:00:00"/>
    <n v="22"/>
    <x v="9"/>
    <x v="1"/>
    <d v="1899-12-30T00:00:00"/>
    <n v="8.5139999999999993"/>
    <n v="81.826000000000008"/>
  </r>
  <r>
    <d v="2018-07-23T00:00:00"/>
    <n v="23"/>
    <x v="9"/>
    <x v="1"/>
    <d v="1899-12-30T00:00:00"/>
    <n v="8.5449999999999999"/>
    <n v="81.795000000000002"/>
  </r>
  <r>
    <d v="2018-07-24T00:00:00"/>
    <n v="24"/>
    <x v="9"/>
    <x v="1"/>
    <d v="1899-12-30T00:00:00"/>
    <n v="8.5060000000000002"/>
    <n v="81.834000000000003"/>
  </r>
  <r>
    <d v="2018-07-25T00:00:00"/>
    <n v="25"/>
    <x v="9"/>
    <x v="1"/>
    <d v="1899-12-30T00:00:00"/>
    <n v="8.5589999999999993"/>
    <n v="81.781000000000006"/>
  </r>
  <r>
    <d v="2018-07-26T00:00:00"/>
    <n v="26"/>
    <x v="9"/>
    <x v="1"/>
    <d v="1899-12-30T00:00:00"/>
    <n v="8.5790000000000006"/>
    <n v="81.760999999999996"/>
  </r>
  <r>
    <d v="2018-07-27T00:00:00"/>
    <n v="27"/>
    <x v="9"/>
    <x v="1"/>
    <d v="1899-12-30T00:00:00"/>
    <n v="8.6199999999999992"/>
    <n v="81.72"/>
  </r>
  <r>
    <d v="2018-07-28T00:00:00"/>
    <n v="28"/>
    <x v="9"/>
    <x v="1"/>
    <d v="1899-12-30T00:00:00"/>
    <n v="8.6170000000000009"/>
    <n v="81.722999999999999"/>
  </r>
  <r>
    <d v="2018-07-29T00:00:00"/>
    <n v="29"/>
    <x v="9"/>
    <x v="1"/>
    <d v="1899-12-30T00:00:00"/>
    <n v="8.6639999999999997"/>
    <n v="81.676000000000002"/>
  </r>
  <r>
    <d v="2018-07-30T00:00:00"/>
    <n v="30"/>
    <x v="9"/>
    <x v="1"/>
    <d v="1899-12-30T00:00:00"/>
    <n v="8.7119999999999997"/>
    <n v="81.628"/>
  </r>
  <r>
    <d v="2018-07-31T00:00:00"/>
    <n v="31"/>
    <x v="9"/>
    <x v="1"/>
    <d v="1899-12-30T00:00:00"/>
    <n v="8.7460000000000004"/>
    <n v="81.594000000000008"/>
  </r>
  <r>
    <d v="2018-08-01T00:00:00"/>
    <n v="1"/>
    <x v="10"/>
    <x v="1"/>
    <d v="1899-12-30T00:00:00"/>
    <n v="8.7720000000000002"/>
    <n v="81.567999999999998"/>
  </r>
  <r>
    <d v="2018-08-02T00:00:00"/>
    <n v="2"/>
    <x v="10"/>
    <x v="1"/>
    <d v="1899-12-30T00:00:00"/>
    <n v="8.5090000000000003"/>
    <n v="81.831000000000003"/>
  </r>
  <r>
    <d v="2018-08-03T00:00:00"/>
    <n v="3"/>
    <x v="10"/>
    <x v="1"/>
    <d v="1899-12-30T00:00:00"/>
    <n v="8.6280000000000001"/>
    <n v="81.712000000000003"/>
  </r>
  <r>
    <d v="2018-08-04T00:00:00"/>
    <n v="4"/>
    <x v="10"/>
    <x v="1"/>
    <d v="1899-12-30T00:00:00"/>
    <n v="8.7789999999999999"/>
    <n v="81.561000000000007"/>
  </r>
  <r>
    <d v="2018-08-05T00:00:00"/>
    <n v="5"/>
    <x v="10"/>
    <x v="1"/>
    <d v="1899-12-30T00:00:00"/>
    <n v="8.8309999999999995"/>
    <n v="81.509"/>
  </r>
  <r>
    <d v="2018-08-06T00:00:00"/>
    <n v="6"/>
    <x v="10"/>
    <x v="1"/>
    <d v="1899-12-30T00:00:00"/>
    <n v="8.8610000000000007"/>
    <n v="81.478999999999999"/>
  </r>
  <r>
    <d v="2018-08-07T00:00:00"/>
    <n v="7"/>
    <x v="10"/>
    <x v="1"/>
    <d v="1899-12-30T00:00:00"/>
    <n v="8.8819999999999997"/>
    <n v="81.457999999999998"/>
  </r>
  <r>
    <d v="2018-08-08T00:00:00"/>
    <n v="8"/>
    <x v="10"/>
    <x v="1"/>
    <d v="1899-12-30T00:00:00"/>
    <n v="8.8789999999999996"/>
    <n v="81.460999999999999"/>
  </r>
  <r>
    <d v="2018-08-09T00:00:00"/>
    <n v="9"/>
    <x v="10"/>
    <x v="1"/>
    <d v="1899-12-30T00:00:00"/>
    <n v="8.8919999999999995"/>
    <n v="81.448000000000008"/>
  </r>
  <r>
    <d v="2018-08-10T00:00:00"/>
    <n v="10"/>
    <x v="10"/>
    <x v="1"/>
    <d v="1899-12-30T00:00:00"/>
    <n v="8.9090000000000007"/>
    <n v="81.430999999999997"/>
  </r>
  <r>
    <d v="2018-08-11T00:00:00"/>
    <n v="11"/>
    <x v="10"/>
    <x v="1"/>
    <d v="1899-12-30T00:00:00"/>
    <n v="8.9179999999999993"/>
    <n v="81.421999999999997"/>
  </r>
  <r>
    <d v="2018-08-12T00:00:00"/>
    <n v="12"/>
    <x v="10"/>
    <x v="1"/>
    <d v="1899-12-30T00:00:00"/>
    <n v="8.9139999999999997"/>
    <n v="81.426000000000002"/>
  </r>
  <r>
    <d v="2018-08-13T00:00:00"/>
    <n v="13"/>
    <x v="10"/>
    <x v="1"/>
    <d v="1899-12-30T00:00:00"/>
    <n v="8.9009999999999998"/>
    <n v="81.439000000000007"/>
  </r>
  <r>
    <d v="2018-08-14T00:00:00"/>
    <n v="14"/>
    <x v="10"/>
    <x v="1"/>
    <d v="1899-12-30T00:00:00"/>
    <n v="8.8810000000000002"/>
    <n v="81.459000000000003"/>
  </r>
  <r>
    <d v="2018-08-15T00:00:00"/>
    <n v="15"/>
    <x v="10"/>
    <x v="1"/>
    <d v="1899-12-30T00:00:00"/>
    <n v="8.8330000000000002"/>
    <n v="81.507000000000005"/>
  </r>
  <r>
    <d v="2018-08-16T00:00:00"/>
    <n v="16"/>
    <x v="10"/>
    <x v="1"/>
    <d v="1899-12-30T00:00:00"/>
    <n v="8.577"/>
    <n v="81.763000000000005"/>
  </r>
  <r>
    <d v="2018-08-17T00:00:00"/>
    <n v="17"/>
    <x v="10"/>
    <x v="1"/>
    <d v="1899-12-30T00:00:00"/>
    <n v="8.5470000000000006"/>
    <n v="81.793000000000006"/>
  </r>
  <r>
    <d v="2018-08-18T00:00:00"/>
    <n v="18"/>
    <x v="10"/>
    <x v="1"/>
    <d v="1899-12-30T00:00:00"/>
    <n v="8.5950000000000006"/>
    <n v="81.745000000000005"/>
  </r>
  <r>
    <d v="2018-08-19T00:00:00"/>
    <n v="19"/>
    <x v="10"/>
    <x v="1"/>
    <d v="1899-12-30T00:00:00"/>
    <n v="8.6560000000000006"/>
    <n v="81.683999999999997"/>
  </r>
  <r>
    <d v="2018-08-20T00:00:00"/>
    <n v="20"/>
    <x v="10"/>
    <x v="1"/>
    <d v="1899-12-30T00:00:00"/>
    <n v="8.6850000000000005"/>
    <n v="81.655000000000001"/>
  </r>
  <r>
    <d v="2018-08-21T00:00:00"/>
    <n v="21"/>
    <x v="10"/>
    <x v="1"/>
    <d v="1899-12-30T00:00:00"/>
    <n v="8.7089999999999996"/>
    <n v="81.631"/>
  </r>
  <r>
    <d v="2018-08-22T00:00:00"/>
    <n v="22"/>
    <x v="10"/>
    <x v="1"/>
    <d v="1899-12-30T00:00:00"/>
    <n v="8.7439999999999998"/>
    <n v="81.596000000000004"/>
  </r>
  <r>
    <d v="2018-08-23T00:00:00"/>
    <n v="23"/>
    <x v="10"/>
    <x v="1"/>
    <d v="1899-12-30T00:00:00"/>
    <n v="8.7759999999999998"/>
    <n v="81.564000000000007"/>
  </r>
  <r>
    <d v="2018-08-24T00:00:00"/>
    <n v="24"/>
    <x v="10"/>
    <x v="1"/>
    <d v="1899-12-30T00:00:00"/>
    <n v="8.7859999999999996"/>
    <n v="81.554000000000002"/>
  </r>
  <r>
    <d v="2018-08-25T00:00:00"/>
    <n v="25"/>
    <x v="10"/>
    <x v="1"/>
    <d v="1899-12-30T00:00:00"/>
    <n v="8.7919999999999998"/>
    <n v="81.548000000000002"/>
  </r>
  <r>
    <d v="2018-08-26T00:00:00"/>
    <n v="26"/>
    <x v="10"/>
    <x v="1"/>
    <d v="1899-12-30T00:00:00"/>
    <n v="8.7729999999999997"/>
    <n v="81.567000000000007"/>
  </r>
  <r>
    <d v="2018-08-27T00:00:00"/>
    <n v="27"/>
    <x v="10"/>
    <x v="1"/>
    <d v="1899-12-30T00:00:00"/>
    <n v="8.6319999999999997"/>
    <n v="81.707999999999998"/>
  </r>
  <r>
    <d v="2018-08-28T00:00:00"/>
    <n v="28"/>
    <x v="10"/>
    <x v="1"/>
    <d v="1899-12-30T00:00:00"/>
    <n v="8.6989999999999998"/>
    <n v="81.641000000000005"/>
  </r>
  <r>
    <d v="2018-08-29T00:00:00"/>
    <n v="29"/>
    <x v="10"/>
    <x v="1"/>
    <d v="1899-12-30T00:00:00"/>
    <n v="8.8049999999999997"/>
    <n v="81.534999999999997"/>
  </r>
  <r>
    <d v="2018-08-30T00:00:00"/>
    <n v="30"/>
    <x v="10"/>
    <x v="1"/>
    <d v="1899-12-30T00:00:00"/>
    <n v="8.8339999999999996"/>
    <n v="81.506"/>
  </r>
  <r>
    <d v="2018-08-31T00:00:00"/>
    <n v="31"/>
    <x v="10"/>
    <x v="1"/>
    <d v="1899-12-30T00:00:00"/>
    <n v="8.8460000000000001"/>
    <n v="81.494"/>
  </r>
  <r>
    <d v="2018-09-01T00:00:00"/>
    <n v="1"/>
    <x v="11"/>
    <x v="1"/>
    <d v="1899-12-30T00:00:00"/>
    <n v="8.84"/>
    <n v="81.5"/>
  </r>
  <r>
    <d v="2018-09-02T00:00:00"/>
    <n v="2"/>
    <x v="11"/>
    <x v="1"/>
    <d v="1899-12-30T00:00:00"/>
    <n v="8.8279999999999994"/>
    <n v="81.512"/>
  </r>
  <r>
    <d v="2018-09-03T00:00:00"/>
    <n v="3"/>
    <x v="11"/>
    <x v="1"/>
    <d v="1899-12-30T00:00:00"/>
    <n v="8.827"/>
    <n v="81.513000000000005"/>
  </r>
  <r>
    <d v="2018-09-04T00:00:00"/>
    <n v="4"/>
    <x v="11"/>
    <x v="1"/>
    <d v="1899-12-30T00:00:00"/>
    <n v="8.7970000000000006"/>
    <n v="81.543000000000006"/>
  </r>
  <r>
    <d v="2018-09-05T00:00:00"/>
    <n v="5"/>
    <x v="11"/>
    <x v="1"/>
    <d v="1899-12-30T00:00:00"/>
    <n v="8.7899999999999991"/>
    <n v="81.550000000000011"/>
  </r>
  <r>
    <d v="2018-09-06T00:00:00"/>
    <n v="6"/>
    <x v="11"/>
    <x v="1"/>
    <d v="1899-12-30T00:00:00"/>
    <n v="8.7959999999999994"/>
    <n v="81.544000000000011"/>
  </r>
  <r>
    <d v="2018-09-07T00:00:00"/>
    <n v="7"/>
    <x v="11"/>
    <x v="1"/>
    <d v="1899-12-30T00:00:00"/>
    <n v="8.7840000000000007"/>
    <n v="81.555999999999997"/>
  </r>
  <r>
    <d v="2018-09-08T00:00:00"/>
    <n v="8"/>
    <x v="11"/>
    <x v="1"/>
    <d v="1899-12-30T00:00:00"/>
    <n v="8.5779999999999994"/>
    <n v="81.762"/>
  </r>
  <r>
    <d v="2018-09-09T00:00:00"/>
    <n v="9"/>
    <x v="11"/>
    <x v="1"/>
    <d v="1899-12-30T00:00:00"/>
    <n v="8.3849999999999998"/>
    <n v="81.954999999999998"/>
  </r>
  <r>
    <d v="2018-09-10T00:00:00"/>
    <n v="10"/>
    <x v="11"/>
    <x v="1"/>
    <d v="1899-12-30T00:00:00"/>
    <n v="8.3000000000000007"/>
    <n v="82.04"/>
  </r>
  <r>
    <d v="2018-09-11T00:00:00"/>
    <n v="11"/>
    <x v="11"/>
    <x v="1"/>
    <d v="1899-12-30T00:00:00"/>
    <n v="8.4700000000000006"/>
    <n v="81.87"/>
  </r>
  <r>
    <d v="2018-09-12T00:00:00"/>
    <n v="12"/>
    <x v="11"/>
    <x v="1"/>
    <d v="1899-12-30T00:00:00"/>
    <n v="8.6760000000000002"/>
    <n v="81.664000000000001"/>
  </r>
  <r>
    <d v="2018-09-13T00:00:00"/>
    <n v="13"/>
    <x v="11"/>
    <x v="1"/>
    <d v="1899-12-30T00:00:00"/>
    <n v="8.7159999999999993"/>
    <n v="81.624000000000009"/>
  </r>
  <r>
    <d v="2018-09-14T00:00:00"/>
    <n v="14"/>
    <x v="11"/>
    <x v="1"/>
    <d v="1899-12-30T00:00:00"/>
    <n v="8.5739999999999998"/>
    <n v="81.766000000000005"/>
  </r>
  <r>
    <d v="2018-09-15T00:00:00"/>
    <n v="15"/>
    <x v="11"/>
    <x v="1"/>
    <d v="1899-12-30T00:00:00"/>
    <n v="8.7140000000000004"/>
    <n v="81.626000000000005"/>
  </r>
  <r>
    <d v="2018-09-16T00:00:00"/>
    <n v="16"/>
    <x v="11"/>
    <x v="1"/>
    <d v="1899-12-30T00:00:00"/>
    <n v="8.7850000000000001"/>
    <n v="81.555000000000007"/>
  </r>
  <r>
    <d v="2018-09-17T00:00:00"/>
    <n v="17"/>
    <x v="11"/>
    <x v="1"/>
    <d v="1899-12-30T00:00:00"/>
    <n v="8.8130000000000006"/>
    <n v="81.527000000000001"/>
  </r>
  <r>
    <d v="2018-09-18T00:00:00"/>
    <n v="18"/>
    <x v="11"/>
    <x v="1"/>
    <d v="1899-12-30T00:00:00"/>
    <n v="8.8179999999999996"/>
    <n v="81.522000000000006"/>
  </r>
  <r>
    <d v="2018-09-19T00:00:00"/>
    <n v="19"/>
    <x v="11"/>
    <x v="1"/>
    <d v="1899-12-30T00:00:00"/>
    <n v="8.8190000000000008"/>
    <n v="81.521000000000001"/>
  </r>
  <r>
    <d v="2018-09-20T00:00:00"/>
    <n v="20"/>
    <x v="11"/>
    <x v="1"/>
    <d v="1899-12-30T00:00:00"/>
    <n v="8.8260000000000005"/>
    <n v="81.51400000000001"/>
  </r>
  <r>
    <d v="2018-09-21T00:00:00"/>
    <n v="21"/>
    <x v="11"/>
    <x v="1"/>
    <d v="1899-12-30T00:00:00"/>
    <n v="8.8219999999999992"/>
    <n v="81.518000000000001"/>
  </r>
  <r>
    <d v="2018-09-22T00:00:00"/>
    <n v="22"/>
    <x v="11"/>
    <x v="1"/>
    <d v="1899-12-30T00:00:00"/>
    <n v="8.7989999999999995"/>
    <n v="81.540999999999997"/>
  </r>
  <r>
    <d v="2018-09-23T00:00:00"/>
    <n v="23"/>
    <x v="11"/>
    <x v="1"/>
    <d v="1899-12-30T00:00:00"/>
    <n v="8.8309999999999995"/>
    <n v="81.509"/>
  </r>
  <r>
    <d v="2018-09-24T00:00:00"/>
    <n v="24"/>
    <x v="11"/>
    <x v="1"/>
    <d v="1899-12-30T00:00:00"/>
    <n v="8.8260000000000005"/>
    <n v="81.51400000000001"/>
  </r>
  <r>
    <d v="2018-09-25T00:00:00"/>
    <n v="25"/>
    <x v="11"/>
    <x v="1"/>
    <d v="1899-12-30T00:00:00"/>
    <n v="8.8829999999999991"/>
    <n v="81.457000000000008"/>
  </r>
  <r>
    <d v="2018-09-26T00:00:00"/>
    <n v="26"/>
    <x v="11"/>
    <x v="1"/>
    <d v="1899-12-30T00:00:00"/>
    <n v="8.9339999999999993"/>
    <n v="81.406000000000006"/>
  </r>
  <r>
    <d v="2018-09-27T00:00:00"/>
    <n v="27"/>
    <x v="11"/>
    <x v="1"/>
    <d v="1899-12-30T00:00:00"/>
    <n v="8.9429999999999996"/>
    <n v="81.397000000000006"/>
  </r>
  <r>
    <d v="2018-09-28T00:00:00"/>
    <n v="28"/>
    <x v="11"/>
    <x v="1"/>
    <d v="1899-12-30T00:00:00"/>
    <n v="8.8879999999999999"/>
    <n v="81.451999999999998"/>
  </r>
  <r>
    <d v="2018-09-29T00:00:00"/>
    <n v="29"/>
    <x v="11"/>
    <x v="1"/>
    <d v="1899-12-30T00:00:00"/>
    <n v="8.827"/>
    <n v="81.513000000000005"/>
  </r>
  <r>
    <d v="2018-09-30T00:00:00"/>
    <n v="30"/>
    <x v="11"/>
    <x v="1"/>
    <d v="1899-12-30T00:00:00"/>
    <n v="8.8659999999999997"/>
    <n v="81.474000000000004"/>
  </r>
  <r>
    <d v="2018-10-01T00:00:00"/>
    <n v="1"/>
    <x v="0"/>
    <x v="1"/>
    <d v="1899-12-30T00:00:00"/>
    <n v="8.8559999999999999"/>
    <n v="81.484000000000009"/>
  </r>
  <r>
    <d v="2018-10-02T00:00:00"/>
    <n v="2"/>
    <x v="0"/>
    <x v="1"/>
    <d v="1899-12-30T00:00:00"/>
    <n v="8.8369999999999997"/>
    <n v="81.503"/>
  </r>
  <r>
    <d v="2018-10-03T00:00:00"/>
    <n v="3"/>
    <x v="0"/>
    <x v="1"/>
    <d v="1899-12-30T00:00:00"/>
    <n v="8.6950000000000003"/>
    <n v="81.64500000000001"/>
  </r>
  <r>
    <d v="2018-10-04T00:00:00"/>
    <n v="4"/>
    <x v="0"/>
    <x v="1"/>
    <d v="1899-12-30T00:00:00"/>
    <n v="8.6959999999999997"/>
    <n v="81.644000000000005"/>
  </r>
  <r>
    <d v="2018-10-05T00:00:00"/>
    <n v="5"/>
    <x v="0"/>
    <x v="1"/>
    <d v="1899-12-30T00:00:00"/>
    <n v="8.6969999999999992"/>
    <n v="81.643000000000001"/>
  </r>
  <r>
    <d v="2018-10-06T00:00:00"/>
    <n v="6"/>
    <x v="0"/>
    <x v="1"/>
    <d v="1899-12-30T00:00:00"/>
    <n v="8.6720000000000006"/>
    <n v="81.668000000000006"/>
  </r>
  <r>
    <d v="2018-10-07T00:00:00"/>
    <n v="7"/>
    <x v="0"/>
    <x v="1"/>
    <d v="1899-12-30T00:00:00"/>
    <n v="8.625"/>
    <n v="81.715000000000003"/>
  </r>
  <r>
    <d v="2018-10-08T00:00:00"/>
    <n v="8"/>
    <x v="0"/>
    <x v="1"/>
    <d v="1899-12-30T00:00:00"/>
    <n v="8.2889999999999997"/>
    <n v="82.051000000000002"/>
  </r>
  <r>
    <d v="2018-10-09T00:00:00"/>
    <n v="9"/>
    <x v="0"/>
    <x v="1"/>
    <d v="1899-12-30T00:00:00"/>
    <n v="8.1470000000000002"/>
    <n v="82.192999999999998"/>
  </r>
  <r>
    <d v="2018-10-10T00:00:00"/>
    <n v="10"/>
    <x v="0"/>
    <x v="1"/>
    <d v="1899-12-30T00:00:00"/>
    <n v="8.0359999999999996"/>
    <n v="82.304000000000002"/>
  </r>
  <r>
    <d v="2018-10-11T00:00:00"/>
    <n v="11"/>
    <x v="0"/>
    <x v="1"/>
    <d v="1899-12-30T00:00:00"/>
    <n v="7.9969999999999999"/>
    <n v="82.343000000000004"/>
  </r>
  <r>
    <d v="2018-10-12T00:00:00"/>
    <n v="12"/>
    <x v="0"/>
    <x v="1"/>
    <d v="1899-12-30T00:00:00"/>
    <n v="8.0839999999999996"/>
    <n v="82.256"/>
  </r>
  <r>
    <d v="2018-10-13T00:00:00"/>
    <n v="13"/>
    <x v="0"/>
    <x v="1"/>
    <d v="1899-12-30T00:00:00"/>
    <n v="8.2149999999999999"/>
    <n v="82.125"/>
  </r>
  <r>
    <d v="2018-10-14T00:00:00"/>
    <n v="14"/>
    <x v="0"/>
    <x v="1"/>
    <d v="1899-12-30T00:00:00"/>
    <n v="8.2230000000000008"/>
    <n v="82.117000000000004"/>
  </r>
  <r>
    <d v="2018-10-15T00:00:00"/>
    <n v="15"/>
    <x v="0"/>
    <x v="1"/>
    <d v="1899-12-30T00:00:00"/>
    <n v="8.1769999999999996"/>
    <n v="82.163000000000011"/>
  </r>
  <r>
    <d v="2018-10-16T00:00:00"/>
    <n v="16"/>
    <x v="0"/>
    <x v="1"/>
    <d v="1899-12-30T00:00:00"/>
    <n v="8.0709999999999997"/>
    <n v="82.269000000000005"/>
  </r>
  <r>
    <d v="2018-10-17T00:00:00"/>
    <n v="17"/>
    <x v="0"/>
    <x v="1"/>
    <d v="1899-12-30T00:00:00"/>
    <n v="8.0169999999999995"/>
    <n v="82.323000000000008"/>
  </r>
  <r>
    <d v="2018-10-18T00:00:00"/>
    <n v="18"/>
    <x v="0"/>
    <x v="1"/>
    <d v="1899-12-30T00:00:00"/>
    <n v="7.9130000000000003"/>
    <n v="82.427000000000007"/>
  </r>
  <r>
    <d v="2018-10-19T00:00:00"/>
    <n v="19"/>
    <x v="0"/>
    <x v="1"/>
    <d v="1899-12-30T00:00:00"/>
    <n v="7.8360000000000003"/>
    <n v="82.504000000000005"/>
  </r>
  <r>
    <d v="2018-10-20T00:00:00"/>
    <n v="20"/>
    <x v="0"/>
    <x v="1"/>
    <d v="1899-12-30T00:00:00"/>
    <n v="7.8380000000000001"/>
    <n v="82.50200000000001"/>
  </r>
  <r>
    <d v="2018-10-21T00:00:00"/>
    <n v="21"/>
    <x v="0"/>
    <x v="1"/>
    <d v="1899-12-30T00:00:00"/>
    <n v="7.8559999999999999"/>
    <n v="82.484000000000009"/>
  </r>
  <r>
    <d v="2018-10-22T00:00:00"/>
    <n v="22"/>
    <x v="0"/>
    <x v="1"/>
    <d v="1899-12-30T00:00:00"/>
    <n v="7.85"/>
    <n v="82.490000000000009"/>
  </r>
  <r>
    <d v="2018-10-23T00:00:00"/>
    <n v="23"/>
    <x v="0"/>
    <x v="1"/>
    <d v="1899-12-30T00:00:00"/>
    <n v="7.8330000000000002"/>
    <n v="82.507000000000005"/>
  </r>
  <r>
    <d v="2018-10-24T00:00:00"/>
    <n v="24"/>
    <x v="0"/>
    <x v="1"/>
    <d v="1899-12-30T00:00:00"/>
    <n v="7.7939999999999996"/>
    <n v="82.546000000000006"/>
  </r>
  <r>
    <d v="2018-10-25T00:00:00"/>
    <n v="25"/>
    <x v="0"/>
    <x v="1"/>
    <d v="1899-12-30T00:00:00"/>
    <n v="7.7539999999999996"/>
    <n v="82.585999999999999"/>
  </r>
  <r>
    <d v="2018-10-26T00:00:00"/>
    <n v="26"/>
    <x v="0"/>
    <x v="1"/>
    <d v="1899-12-30T00:00:00"/>
    <n v="7.7750000000000004"/>
    <n v="82.564999999999998"/>
  </r>
  <r>
    <d v="2018-10-27T00:00:00"/>
    <n v="27"/>
    <x v="0"/>
    <x v="1"/>
    <d v="1899-12-30T00:00:00"/>
    <n v="8"/>
    <n v="82.34"/>
  </r>
  <r>
    <d v="2018-10-28T00:00:00"/>
    <n v="28"/>
    <x v="0"/>
    <x v="1"/>
    <d v="1899-12-30T00:00:00"/>
    <n v="8.2050000000000001"/>
    <n v="82.135000000000005"/>
  </r>
  <r>
    <d v="2018-10-29T00:00:00"/>
    <n v="29"/>
    <x v="0"/>
    <x v="1"/>
    <d v="1899-12-30T00:00:00"/>
    <n v="8.3109999999999999"/>
    <n v="82.028999999999996"/>
  </r>
  <r>
    <d v="2018-10-30T00:00:00"/>
    <n v="30"/>
    <x v="0"/>
    <x v="1"/>
    <d v="1899-12-30T00:00:00"/>
    <n v="8.2919999999999998"/>
    <n v="82.048000000000002"/>
  </r>
  <r>
    <d v="2018-10-31T00:00:00"/>
    <n v="31"/>
    <x v="0"/>
    <x v="1"/>
    <d v="1899-12-30T00:00:00"/>
    <n v="8.4169999999999998"/>
    <n v="81.923000000000002"/>
  </r>
  <r>
    <d v="2018-11-01T00:00:00"/>
    <n v="1"/>
    <x v="1"/>
    <x v="1"/>
    <d v="1899-12-30T00:00:00"/>
    <n v="8.4749999999999996"/>
    <n v="81.865000000000009"/>
  </r>
  <r>
    <d v="2018-11-02T00:00:00"/>
    <n v="2"/>
    <x v="1"/>
    <x v="1"/>
    <d v="1899-12-30T00:00:00"/>
    <n v="8.423"/>
    <n v="81.917000000000002"/>
  </r>
  <r>
    <d v="2018-11-03T00:00:00"/>
    <n v="3"/>
    <x v="1"/>
    <x v="1"/>
    <d v="1899-12-30T00:00:00"/>
    <n v="8.4169999999999998"/>
    <n v="81.923000000000002"/>
  </r>
  <r>
    <d v="2018-11-04T00:00:00"/>
    <n v="4"/>
    <x v="1"/>
    <x v="1"/>
    <d v="1899-12-30T00:00:00"/>
    <n v="8.4149999999999991"/>
    <n v="81.925000000000011"/>
  </r>
  <r>
    <d v="2018-11-05T00:00:00"/>
    <n v="5"/>
    <x v="1"/>
    <x v="1"/>
    <d v="1899-12-30T00:00:00"/>
    <n v="8.3740000000000006"/>
    <n v="81.966000000000008"/>
  </r>
  <r>
    <d v="2018-11-06T00:00:00"/>
    <n v="6"/>
    <x v="1"/>
    <x v="1"/>
    <d v="1899-12-30T00:00:00"/>
    <n v="8.3439999999999994"/>
    <n v="81.996000000000009"/>
  </r>
  <r>
    <d v="2018-11-07T00:00:00"/>
    <n v="7"/>
    <x v="1"/>
    <x v="1"/>
    <d v="1899-12-30T00:00:00"/>
    <n v="8.3219999999999992"/>
    <n v="82.018000000000001"/>
  </r>
  <r>
    <d v="2018-11-08T00:00:00"/>
    <n v="8"/>
    <x v="1"/>
    <x v="1"/>
    <d v="1899-12-30T00:00:00"/>
    <n v="8.2880000000000003"/>
    <n v="82.052000000000007"/>
  </r>
  <r>
    <d v="2018-11-09T00:00:00"/>
    <n v="9"/>
    <x v="1"/>
    <x v="1"/>
    <d v="1899-12-30T00:00:00"/>
    <n v="8.3140000000000001"/>
    <n v="82.02600000000001"/>
  </r>
  <r>
    <d v="2018-11-10T00:00:00"/>
    <n v="10"/>
    <x v="1"/>
    <x v="1"/>
    <d v="1899-12-30T00:00:00"/>
    <n v="8.2439999999999998"/>
    <n v="82.096000000000004"/>
  </r>
  <r>
    <d v="2018-11-11T00:00:00"/>
    <n v="11"/>
    <x v="1"/>
    <x v="1"/>
    <d v="1899-12-30T00:00:00"/>
    <n v="7.9850000000000003"/>
    <n v="82.355000000000004"/>
  </r>
  <r>
    <d v="2018-11-12T00:00:00"/>
    <n v="12"/>
    <x v="1"/>
    <x v="1"/>
    <d v="1899-12-30T00:00:00"/>
    <n v="7.7439999999999998"/>
    <n v="82.596000000000004"/>
  </r>
  <r>
    <d v="2018-11-13T00:00:00"/>
    <n v="13"/>
    <x v="1"/>
    <x v="1"/>
    <d v="1899-12-30T00:00:00"/>
    <n v="7.7309999999999999"/>
    <n v="82.609000000000009"/>
  </r>
  <r>
    <d v="2018-11-14T00:00:00"/>
    <n v="14"/>
    <x v="1"/>
    <x v="1"/>
    <d v="1899-12-30T00:00:00"/>
    <n v="7.6589999999999998"/>
    <n v="82.680999999999997"/>
  </r>
  <r>
    <d v="2018-11-15T00:00:00"/>
    <n v="15"/>
    <x v="1"/>
    <x v="1"/>
    <d v="1899-12-30T00:00:00"/>
    <n v="7.6840000000000002"/>
    <n v="82.656000000000006"/>
  </r>
  <r>
    <d v="2018-11-16T00:00:00"/>
    <n v="16"/>
    <x v="1"/>
    <x v="1"/>
    <d v="1899-12-30T00:00:00"/>
    <n v="7.907"/>
    <n v="82.433000000000007"/>
  </r>
  <r>
    <d v="2018-11-17T00:00:00"/>
    <n v="17"/>
    <x v="1"/>
    <x v="1"/>
    <d v="1899-12-30T00:00:00"/>
    <n v="8.02"/>
    <n v="82.320000000000007"/>
  </r>
  <r>
    <d v="2018-11-18T00:00:00"/>
    <n v="18"/>
    <x v="1"/>
    <x v="1"/>
    <d v="1899-12-30T00:00:00"/>
    <n v="8.0220000000000002"/>
    <n v="82.317999999999998"/>
  </r>
  <r>
    <d v="2018-11-19T00:00:00"/>
    <n v="19"/>
    <x v="1"/>
    <x v="1"/>
    <d v="1899-12-30T00:00:00"/>
    <n v="7.9960000000000004"/>
    <n v="82.344000000000008"/>
  </r>
  <r>
    <d v="2018-11-20T00:00:00"/>
    <n v="20"/>
    <x v="1"/>
    <x v="1"/>
    <d v="1899-12-30T00:00:00"/>
    <n v="7.9740000000000002"/>
    <n v="82.366"/>
  </r>
  <r>
    <d v="2018-11-21T00:00:00"/>
    <n v="21"/>
    <x v="1"/>
    <x v="1"/>
    <d v="1899-12-30T00:00:00"/>
    <n v="8.0239999999999991"/>
    <n v="82.316000000000003"/>
  </r>
  <r>
    <d v="2018-11-22T00:00:00"/>
    <n v="22"/>
    <x v="1"/>
    <x v="1"/>
    <d v="1899-12-30T00:00:00"/>
    <n v="8.1080000000000005"/>
    <n v="82.231999999999999"/>
  </r>
  <r>
    <d v="2018-11-23T00:00:00"/>
    <n v="23"/>
    <x v="1"/>
    <x v="1"/>
    <d v="1899-12-30T00:00:00"/>
    <n v="8.1639999999999997"/>
    <n v="82.176000000000002"/>
  </r>
  <r>
    <d v="2018-11-24T00:00:00"/>
    <n v="24"/>
    <x v="1"/>
    <x v="1"/>
    <d v="1899-12-30T00:00:00"/>
    <n v="8.1059999999999999"/>
    <n v="82.234000000000009"/>
  </r>
  <r>
    <d v="2018-11-25T00:00:00"/>
    <n v="25"/>
    <x v="1"/>
    <x v="1"/>
    <d v="1899-12-30T00:00:00"/>
    <n v="8.06"/>
    <n v="82.28"/>
  </r>
  <r>
    <d v="2018-11-26T00:00:00"/>
    <n v="26"/>
    <x v="1"/>
    <x v="1"/>
    <d v="1899-12-30T00:00:00"/>
    <n v="7.99"/>
    <n v="82.350000000000009"/>
  </r>
  <r>
    <d v="2018-11-27T00:00:00"/>
    <n v="27"/>
    <x v="1"/>
    <x v="1"/>
    <d v="1899-12-30T00:00:00"/>
    <n v="7.984"/>
    <n v="82.356000000000009"/>
  </r>
  <r>
    <d v="2018-11-28T00:00:00"/>
    <n v="28"/>
    <x v="1"/>
    <x v="1"/>
    <d v="1899-12-30T00:00:00"/>
    <n v="8.0449999999999999"/>
    <n v="82.295000000000002"/>
  </r>
  <r>
    <d v="2018-11-29T00:00:00"/>
    <n v="29"/>
    <x v="1"/>
    <x v="1"/>
    <d v="1899-12-30T00:00:00"/>
    <n v="8.1129999999999995"/>
    <n v="82.227000000000004"/>
  </r>
  <r>
    <d v="2018-11-30T00:00:00"/>
    <n v="30"/>
    <x v="1"/>
    <x v="1"/>
    <d v="1899-12-30T00:00:00"/>
    <n v="8.1229999999999993"/>
    <n v="82.216999999999999"/>
  </r>
  <r>
    <d v="2018-12-01T00:00:00"/>
    <n v="1"/>
    <x v="2"/>
    <x v="1"/>
    <d v="1899-12-30T00:00:00"/>
    <n v="8.093"/>
    <n v="82.247"/>
  </r>
  <r>
    <d v="2018-12-02T00:00:00"/>
    <n v="2"/>
    <x v="2"/>
    <x v="1"/>
    <d v="1899-12-30T00:00:00"/>
    <n v="8.1039999999999992"/>
    <n v="82.236000000000004"/>
  </r>
  <r>
    <d v="2018-12-03T00:00:00"/>
    <n v="3"/>
    <x v="2"/>
    <x v="1"/>
    <d v="1899-12-30T00:00:00"/>
    <n v="8.0839999999999996"/>
    <n v="82.256"/>
  </r>
  <r>
    <d v="2018-12-04T00:00:00"/>
    <n v="4"/>
    <x v="2"/>
    <x v="1"/>
    <d v="1899-12-30T00:00:00"/>
    <n v="8.1750000000000007"/>
    <n v="82.165000000000006"/>
  </r>
  <r>
    <d v="2018-12-05T00:00:00"/>
    <n v="5"/>
    <x v="2"/>
    <x v="1"/>
    <d v="1899-12-30T00:00:00"/>
    <n v="8.282"/>
    <n v="82.058000000000007"/>
  </r>
  <r>
    <d v="2018-12-06T00:00:00"/>
    <n v="6"/>
    <x v="2"/>
    <x v="1"/>
    <d v="1899-12-30T00:00:00"/>
    <n v="8.36"/>
    <n v="81.98"/>
  </r>
  <r>
    <d v="2018-12-07T00:00:00"/>
    <n v="7"/>
    <x v="2"/>
    <x v="1"/>
    <d v="1899-12-30T00:00:00"/>
    <n v="8.3740000000000006"/>
    <n v="81.966000000000008"/>
  </r>
  <r>
    <d v="2018-12-08T00:00:00"/>
    <n v="8"/>
    <x v="2"/>
    <x v="1"/>
    <d v="1899-12-30T00:00:00"/>
    <n v="8.3460000000000001"/>
    <n v="81.994"/>
  </r>
  <r>
    <d v="2018-12-09T00:00:00"/>
    <n v="9"/>
    <x v="2"/>
    <x v="1"/>
    <d v="1899-12-30T00:00:00"/>
    <n v="8.3360000000000003"/>
    <n v="82.004000000000005"/>
  </r>
  <r>
    <d v="2018-12-10T00:00:00"/>
    <n v="10"/>
    <x v="2"/>
    <x v="1"/>
    <d v="1899-12-30T00:00:00"/>
    <n v="8.3469999999999995"/>
    <n v="81.993000000000009"/>
  </r>
  <r>
    <d v="2018-12-11T00:00:00"/>
    <n v="11"/>
    <x v="2"/>
    <x v="1"/>
    <d v="1899-12-30T00:00:00"/>
    <n v="8.4090000000000007"/>
    <n v="81.930999999999997"/>
  </r>
  <r>
    <d v="2018-12-12T00:00:00"/>
    <n v="12"/>
    <x v="2"/>
    <x v="1"/>
    <d v="1899-12-30T00:00:00"/>
    <n v="8.4309999999999992"/>
    <n v="81.909000000000006"/>
  </r>
  <r>
    <d v="2018-12-13T00:00:00"/>
    <n v="13"/>
    <x v="2"/>
    <x v="1"/>
    <d v="1899-12-30T00:00:00"/>
    <n v="8.4429999999999996"/>
    <n v="81.897000000000006"/>
  </r>
  <r>
    <d v="2018-12-14T00:00:00"/>
    <n v="14"/>
    <x v="2"/>
    <x v="1"/>
    <d v="1899-12-30T00:00:00"/>
    <n v="8.3290000000000006"/>
    <n v="82.010999999999996"/>
  </r>
  <r>
    <d v="2018-12-15T00:00:00"/>
    <n v="15"/>
    <x v="2"/>
    <x v="1"/>
    <d v="1899-12-30T00:00:00"/>
    <n v="8.3650000000000002"/>
    <n v="81.975000000000009"/>
  </r>
  <r>
    <d v="2018-12-16T00:00:00"/>
    <n v="16"/>
    <x v="2"/>
    <x v="1"/>
    <d v="1899-12-30T00:00:00"/>
    <n v="8.4320000000000004"/>
    <n v="81.908000000000001"/>
  </r>
  <r>
    <d v="2018-12-17T00:00:00"/>
    <n v="17"/>
    <x v="2"/>
    <x v="1"/>
    <d v="1899-12-30T00:00:00"/>
    <n v="8.452"/>
    <n v="81.888000000000005"/>
  </r>
  <r>
    <d v="2018-12-18T00:00:00"/>
    <n v="18"/>
    <x v="2"/>
    <x v="1"/>
    <d v="1899-12-30T00:00:00"/>
    <n v="8.4920000000000009"/>
    <n v="81.847999999999999"/>
  </r>
  <r>
    <d v="2018-12-19T00:00:00"/>
    <n v="19"/>
    <x v="2"/>
    <x v="1"/>
    <d v="1899-12-30T00:00:00"/>
    <n v="8.4909999999999997"/>
    <n v="81.849000000000004"/>
  </r>
  <r>
    <d v="2018-12-20T00:00:00"/>
    <n v="20"/>
    <x v="2"/>
    <x v="1"/>
    <d v="1899-12-30T00:00:00"/>
    <n v="8.4600000000000009"/>
    <n v="81.88"/>
  </r>
  <r>
    <d v="2018-12-21T00:00:00"/>
    <n v="21"/>
    <x v="2"/>
    <x v="1"/>
    <d v="1899-12-30T00:00:00"/>
    <n v="8.4429999999999996"/>
    <n v="81.897000000000006"/>
  </r>
  <r>
    <d v="2018-12-22T00:00:00"/>
    <n v="22"/>
    <x v="2"/>
    <x v="1"/>
    <d v="1899-12-30T00:00:00"/>
    <n v="8.4649999999999999"/>
    <n v="81.875"/>
  </r>
  <r>
    <d v="2018-12-23T00:00:00"/>
    <n v="23"/>
    <x v="2"/>
    <x v="1"/>
    <d v="1899-12-30T00:00:00"/>
    <n v="8.4640000000000004"/>
    <n v="81.876000000000005"/>
  </r>
  <r>
    <d v="2018-12-24T00:00:00"/>
    <n v="24"/>
    <x v="2"/>
    <x v="1"/>
    <d v="1899-12-30T00:00:00"/>
    <n v="8.4770000000000003"/>
    <n v="81.863"/>
  </r>
  <r>
    <d v="2018-12-25T00:00:00"/>
    <n v="25"/>
    <x v="2"/>
    <x v="1"/>
    <d v="1899-12-30T00:00:00"/>
    <n v="8.4879999999999995"/>
    <n v="81.852000000000004"/>
  </r>
  <r>
    <d v="2018-12-26T00:00:00"/>
    <n v="26"/>
    <x v="2"/>
    <x v="1"/>
    <d v="1899-12-30T00:00:00"/>
    <n v="8.5289999999999999"/>
    <n v="81.811000000000007"/>
  </r>
  <r>
    <d v="2018-12-27T00:00:00"/>
    <n v="27"/>
    <x v="2"/>
    <x v="1"/>
    <d v="1899-12-30T00:00:00"/>
    <n v="8.52"/>
    <n v="81.820000000000007"/>
  </r>
  <r>
    <d v="2018-12-28T00:00:00"/>
    <n v="28"/>
    <x v="2"/>
    <x v="1"/>
    <d v="1899-12-30T00:00:00"/>
    <n v="8.51"/>
    <n v="81.83"/>
  </r>
  <r>
    <d v="2018-12-29T00:00:00"/>
    <n v="29"/>
    <x v="2"/>
    <x v="1"/>
    <d v="1899-12-30T00:00:00"/>
    <n v="8.5020000000000007"/>
    <n v="81.838000000000008"/>
  </r>
  <r>
    <d v="2018-12-30T00:00:00"/>
    <n v="30"/>
    <x v="2"/>
    <x v="1"/>
    <d v="1899-12-30T00:00:00"/>
    <n v="8.5129999999999999"/>
    <n v="81.826999999999998"/>
  </r>
  <r>
    <d v="2018-12-31T00:00:00"/>
    <n v="31"/>
    <x v="2"/>
    <x v="1"/>
    <d v="1899-12-30T00:00:00"/>
    <n v="8.516"/>
    <n v="81.823999999999998"/>
  </r>
  <r>
    <d v="2019-01-01T00:00:00"/>
    <n v="1"/>
    <x v="3"/>
    <x v="2"/>
    <d v="1899-12-30T00:00:00"/>
    <n v="8.5289999999999999"/>
    <n v="81.811000000000007"/>
  </r>
  <r>
    <d v="2019-01-02T00:00:00"/>
    <n v="2"/>
    <x v="3"/>
    <x v="2"/>
    <d v="1899-12-30T00:00:00"/>
    <n v="8.5060000000000002"/>
    <n v="81.834000000000003"/>
  </r>
  <r>
    <d v="2019-01-03T00:00:00"/>
    <n v="3"/>
    <x v="3"/>
    <x v="2"/>
    <d v="1899-12-30T00:00:00"/>
    <n v="8.5239999999999991"/>
    <n v="81.816000000000003"/>
  </r>
  <r>
    <d v="2019-01-04T00:00:00"/>
    <n v="4"/>
    <x v="3"/>
    <x v="2"/>
    <d v="1899-12-30T00:00:00"/>
    <n v="8.5440000000000005"/>
    <n v="81.796000000000006"/>
  </r>
  <r>
    <d v="2019-01-05T00:00:00"/>
    <n v="5"/>
    <x v="3"/>
    <x v="2"/>
    <d v="1899-12-30T00:00:00"/>
    <n v="8.5489999999999995"/>
    <n v="81.790999999999997"/>
  </r>
  <r>
    <d v="2019-01-06T00:00:00"/>
    <n v="6"/>
    <x v="3"/>
    <x v="2"/>
    <d v="1899-12-30T00:00:00"/>
    <n v="8.5079999999999991"/>
    <n v="81.832000000000008"/>
  </r>
  <r>
    <d v="2019-01-07T00:00:00"/>
    <n v="7"/>
    <x v="3"/>
    <x v="2"/>
    <d v="1899-12-30T00:00:00"/>
    <n v="8.5239999999999991"/>
    <n v="81.816000000000003"/>
  </r>
  <r>
    <d v="2019-01-08T00:00:00"/>
    <n v="8"/>
    <x v="3"/>
    <x v="2"/>
    <d v="1899-12-30T00:00:00"/>
    <n v="8.5570000000000004"/>
    <n v="81.783000000000001"/>
  </r>
  <r>
    <d v="2019-01-09T00:00:00"/>
    <n v="9"/>
    <x v="3"/>
    <x v="2"/>
    <d v="1899-12-30T00:00:00"/>
    <n v="8.4909999999999997"/>
    <n v="81.849000000000004"/>
  </r>
  <r>
    <d v="2019-01-10T00:00:00"/>
    <n v="10"/>
    <x v="3"/>
    <x v="2"/>
    <d v="1899-12-30T00:00:00"/>
    <n v="8.4710000000000001"/>
    <n v="81.869"/>
  </r>
  <r>
    <d v="2019-01-11T00:00:00"/>
    <n v="11"/>
    <x v="3"/>
    <x v="2"/>
    <d v="1899-12-30T00:00:00"/>
    <n v="8.3930000000000007"/>
    <n v="81.947000000000003"/>
  </r>
  <r>
    <d v="2019-01-12T00:00:00"/>
    <n v="12"/>
    <x v="3"/>
    <x v="2"/>
    <d v="1899-12-30T00:00:00"/>
    <n v="8.4760000000000009"/>
    <n v="81.864000000000004"/>
  </r>
  <r>
    <d v="2019-01-13T00:00:00"/>
    <n v="13"/>
    <x v="3"/>
    <x v="2"/>
    <d v="1899-12-30T00:00:00"/>
    <n v="8.5020000000000007"/>
    <n v="81.838000000000008"/>
  </r>
  <r>
    <d v="2019-01-14T00:00:00"/>
    <n v="14"/>
    <x v="3"/>
    <x v="2"/>
    <d v="1899-12-30T00:00:00"/>
    <n v="8.4779999999999998"/>
    <n v="81.862000000000009"/>
  </r>
  <r>
    <d v="2019-01-15T00:00:00"/>
    <n v="15"/>
    <x v="3"/>
    <x v="2"/>
    <d v="1899-12-30T00:00:00"/>
    <n v="8.5120000000000005"/>
    <n v="81.828000000000003"/>
  </r>
  <r>
    <d v="2019-01-16T00:00:00"/>
    <n v="16"/>
    <x v="3"/>
    <x v="2"/>
    <d v="1899-12-30T00:00:00"/>
    <n v="8.5630000000000006"/>
    <n v="81.777000000000001"/>
  </r>
  <r>
    <d v="2019-01-17T00:00:00"/>
    <n v="17"/>
    <x v="3"/>
    <x v="2"/>
    <d v="1899-12-30T00:00:00"/>
    <n v="8.5670000000000002"/>
    <n v="81.772999999999996"/>
  </r>
  <r>
    <d v="2019-01-18T00:00:00"/>
    <n v="18"/>
    <x v="3"/>
    <x v="2"/>
    <d v="1899-12-30T00:00:00"/>
    <n v="8.5340000000000007"/>
    <n v="81.805999999999997"/>
  </r>
  <r>
    <d v="2019-01-19T00:00:00"/>
    <n v="19"/>
    <x v="3"/>
    <x v="2"/>
    <d v="1899-12-30T00:00:00"/>
    <n v="8.5570000000000004"/>
    <n v="81.783000000000001"/>
  </r>
  <r>
    <d v="2019-01-20T00:00:00"/>
    <n v="20"/>
    <x v="3"/>
    <x v="2"/>
    <d v="1899-12-30T00:00:00"/>
    <n v="8.56"/>
    <n v="81.78"/>
  </r>
  <r>
    <d v="2019-01-21T00:00:00"/>
    <n v="21"/>
    <x v="3"/>
    <x v="2"/>
    <d v="1899-12-30T00:00:00"/>
    <n v="8.5640000000000001"/>
    <n v="81.77600000000001"/>
  </r>
  <r>
    <d v="2019-01-22T00:00:00"/>
    <n v="22"/>
    <x v="3"/>
    <x v="2"/>
    <d v="1899-12-30T00:00:00"/>
    <n v="8.5640000000000001"/>
    <n v="81.77600000000001"/>
  </r>
  <r>
    <d v="2019-01-23T00:00:00"/>
    <n v="23"/>
    <x v="3"/>
    <x v="2"/>
    <d v="1899-12-30T00:00:00"/>
    <n v="8.5069999999999997"/>
    <n v="81.832999999999998"/>
  </r>
  <r>
    <d v="2019-01-24T00:00:00"/>
    <n v="24"/>
    <x v="3"/>
    <x v="2"/>
    <d v="1899-12-30T00:00:00"/>
    <n v="8.4849999999999994"/>
    <n v="81.855000000000004"/>
  </r>
  <r>
    <d v="2019-01-25T00:00:00"/>
    <n v="25"/>
    <x v="3"/>
    <x v="2"/>
    <d v="1899-12-30T00:00:00"/>
    <n v="8.5350000000000001"/>
    <n v="81.805000000000007"/>
  </r>
  <r>
    <d v="2019-01-26T00:00:00"/>
    <n v="26"/>
    <x v="3"/>
    <x v="2"/>
    <d v="1899-12-30T00:00:00"/>
    <n v="8.5839999999999996"/>
    <n v="81.756"/>
  </r>
  <r>
    <d v="2019-01-27T00:00:00"/>
    <n v="27"/>
    <x v="3"/>
    <x v="2"/>
    <d v="1899-12-30T00:00:00"/>
    <n v="8.5850000000000009"/>
    <n v="81.754999999999995"/>
  </r>
  <r>
    <d v="2019-01-28T00:00:00"/>
    <n v="28"/>
    <x v="3"/>
    <x v="2"/>
    <d v="1899-12-30T00:00:00"/>
    <n v="8.5350000000000001"/>
    <n v="81.805000000000007"/>
  </r>
  <r>
    <d v="2019-01-29T00:00:00"/>
    <n v="29"/>
    <x v="3"/>
    <x v="2"/>
    <d v="1899-12-30T00:00:00"/>
    <n v="8.5670000000000002"/>
    <n v="81.772999999999996"/>
  </r>
  <r>
    <d v="2019-01-30T00:00:00"/>
    <n v="30"/>
    <x v="3"/>
    <x v="2"/>
    <d v="1899-12-30T00:00:00"/>
    <n v="8.6039999999999992"/>
    <n v="81.736000000000004"/>
  </r>
  <r>
    <d v="2019-01-31T00:00:00"/>
    <n v="31"/>
    <x v="3"/>
    <x v="2"/>
    <d v="1899-12-30T00:00:00"/>
    <n v="8.5690000000000008"/>
    <n v="81.771000000000001"/>
  </r>
  <r>
    <d v="2019-02-01T00:00:00"/>
    <n v="1"/>
    <x v="4"/>
    <x v="2"/>
    <d v="1899-12-30T00:00:00"/>
    <n v="8.4610000000000003"/>
    <n v="81.879000000000005"/>
  </r>
  <r>
    <d v="2019-02-02T00:00:00"/>
    <n v="2"/>
    <x v="4"/>
    <x v="2"/>
    <d v="1899-12-30T00:00:00"/>
    <n v="8.3699999999999992"/>
    <n v="81.97"/>
  </r>
  <r>
    <d v="2019-02-03T00:00:00"/>
    <n v="3"/>
    <x v="4"/>
    <x v="2"/>
    <d v="1899-12-30T00:00:00"/>
    <n v="8.3089999999999993"/>
    <n v="82.031000000000006"/>
  </r>
  <r>
    <d v="2019-02-04T00:00:00"/>
    <n v="4"/>
    <x v="4"/>
    <x v="2"/>
    <d v="1899-12-30T00:00:00"/>
    <n v="8.1669999999999998"/>
    <n v="82.173000000000002"/>
  </r>
  <r>
    <d v="2019-02-05T00:00:00"/>
    <n v="5"/>
    <x v="4"/>
    <x v="2"/>
    <d v="1899-12-30T00:00:00"/>
    <n v="8.0340000000000007"/>
    <n v="82.305999999999997"/>
  </r>
  <r>
    <d v="2019-02-06T00:00:00"/>
    <n v="6"/>
    <x v="4"/>
    <x v="2"/>
    <d v="1899-12-30T00:00:00"/>
    <n v="7.976"/>
    <n v="82.364000000000004"/>
  </r>
  <r>
    <d v="2019-02-07T00:00:00"/>
    <n v="7"/>
    <x v="4"/>
    <x v="2"/>
    <d v="1899-12-30T00:00:00"/>
    <n v="7.8780000000000001"/>
    <n v="82.462000000000003"/>
  </r>
  <r>
    <d v="2019-02-08T00:00:00"/>
    <n v="8"/>
    <x v="4"/>
    <x v="2"/>
    <d v="1899-12-30T00:00:00"/>
    <n v="7.8710000000000004"/>
    <n v="82.469000000000008"/>
  </r>
  <r>
    <d v="2019-02-09T00:00:00"/>
    <n v="9"/>
    <x v="4"/>
    <x v="2"/>
    <d v="1899-12-30T00:00:00"/>
    <n v="8.1519999999999992"/>
    <n v="82.188000000000002"/>
  </r>
  <r>
    <d v="2019-02-10T00:00:00"/>
    <n v="10"/>
    <x v="4"/>
    <x v="2"/>
    <d v="1899-12-30T00:00:00"/>
    <n v="8.2840000000000007"/>
    <n v="82.055999999999997"/>
  </r>
  <r>
    <d v="2019-02-11T00:00:00"/>
    <n v="11"/>
    <x v="4"/>
    <x v="2"/>
    <d v="1899-12-30T00:00:00"/>
    <n v="8.2620000000000005"/>
    <n v="82.078000000000003"/>
  </r>
  <r>
    <d v="2019-02-12T00:00:00"/>
    <n v="12"/>
    <x v="4"/>
    <x v="2"/>
    <d v="1899-12-30T00:00:00"/>
    <n v="8.3659999999999997"/>
    <n v="81.974000000000004"/>
  </r>
  <r>
    <d v="2019-02-13T00:00:00"/>
    <n v="13"/>
    <x v="4"/>
    <x v="2"/>
    <d v="1899-12-30T00:00:00"/>
    <n v="8.4589999999999996"/>
    <n v="81.881"/>
  </r>
  <r>
    <d v="2019-02-14T00:00:00"/>
    <n v="14"/>
    <x v="4"/>
    <x v="2"/>
    <d v="1899-12-30T00:00:00"/>
    <n v="8.5280000000000005"/>
    <n v="81.811999999999998"/>
  </r>
  <r>
    <d v="2019-02-15T00:00:00"/>
    <n v="15"/>
    <x v="4"/>
    <x v="2"/>
    <d v="1899-12-30T00:00:00"/>
    <n v="8.5229999999999997"/>
    <n v="81.817000000000007"/>
  </r>
  <r>
    <d v="2019-02-16T00:00:00"/>
    <n v="16"/>
    <x v="4"/>
    <x v="2"/>
    <d v="1899-12-30T00:00:00"/>
    <n v="8.5220000000000002"/>
    <n v="81.817999999999998"/>
  </r>
  <r>
    <d v="2019-02-17T00:00:00"/>
    <n v="17"/>
    <x v="4"/>
    <x v="2"/>
    <d v="1899-12-30T00:00:00"/>
    <n v="8.2910000000000004"/>
    <n v="82.049000000000007"/>
  </r>
  <r>
    <d v="2019-02-18T00:00:00"/>
    <n v="18"/>
    <x v="4"/>
    <x v="2"/>
    <d v="1899-12-30T00:00:00"/>
    <n v="8.4290000000000003"/>
    <n v="81.911000000000001"/>
  </r>
  <r>
    <d v="2019-02-19T00:00:00"/>
    <n v="19"/>
    <x v="4"/>
    <x v="2"/>
    <d v="1899-12-30T00:00:00"/>
    <n v="8.4619999999999997"/>
    <n v="81.878"/>
  </r>
  <r>
    <d v="2019-02-20T00:00:00"/>
    <n v="20"/>
    <x v="4"/>
    <x v="2"/>
    <d v="1899-12-30T00:00:00"/>
    <n v="8.4860000000000007"/>
    <n v="81.853999999999999"/>
  </r>
  <r>
    <d v="2019-02-21T00:00:00"/>
    <n v="21"/>
    <x v="4"/>
    <x v="2"/>
    <d v="1899-12-30T00:00:00"/>
    <n v="8.5220000000000002"/>
    <n v="81.817999999999998"/>
  </r>
  <r>
    <d v="2019-02-22T00:00:00"/>
    <n v="22"/>
    <x v="4"/>
    <x v="2"/>
    <d v="1899-12-30T00:00:00"/>
    <n v="8.5399999999999991"/>
    <n v="81.800000000000011"/>
  </r>
  <r>
    <d v="2019-02-23T00:00:00"/>
    <n v="23"/>
    <x v="4"/>
    <x v="2"/>
    <d v="1899-12-30T00:00:00"/>
    <n v="8.5410000000000004"/>
    <n v="81.799000000000007"/>
  </r>
  <r>
    <d v="2019-02-24T00:00:00"/>
    <n v="24"/>
    <x v="4"/>
    <x v="2"/>
    <d v="1899-12-30T00:00:00"/>
    <n v="8.5990000000000002"/>
    <n v="81.741"/>
  </r>
  <r>
    <d v="2019-02-25T00:00:00"/>
    <n v="25"/>
    <x v="4"/>
    <x v="2"/>
    <d v="1899-12-30T00:00:00"/>
    <n v="8.5939999999999994"/>
    <n v="81.746000000000009"/>
  </r>
  <r>
    <d v="2019-02-26T00:00:00"/>
    <n v="26"/>
    <x v="4"/>
    <x v="2"/>
    <d v="1899-12-30T00:00:00"/>
    <n v="8.5760000000000005"/>
    <n v="81.76400000000001"/>
  </r>
  <r>
    <d v="2019-02-27T00:00:00"/>
    <n v="27"/>
    <x v="4"/>
    <x v="2"/>
    <d v="1899-12-30T00:00:00"/>
    <n v="8.3109999999999999"/>
    <n v="82.028999999999996"/>
  </r>
  <r>
    <d v="2019-02-28T00:00:00"/>
    <n v="28"/>
    <x v="4"/>
    <x v="2"/>
    <d v="1899-12-30T00:00:00"/>
    <n v="8.0399999999999991"/>
    <n v="82.300000000000011"/>
  </r>
  <r>
    <d v="2019-03-01T00:00:00"/>
    <n v="1"/>
    <x v="5"/>
    <x v="2"/>
    <d v="1899-12-30T00:00:00"/>
    <n v="8.1039999999999992"/>
    <n v="82.236000000000004"/>
  </r>
  <r>
    <d v="2019-03-02T00:00:00"/>
    <n v="2"/>
    <x v="5"/>
    <x v="2"/>
    <d v="1899-12-30T00:00:00"/>
    <n v="8.39"/>
    <n v="81.95"/>
  </r>
  <r>
    <d v="2019-03-03T00:00:00"/>
    <n v="3"/>
    <x v="5"/>
    <x v="2"/>
    <d v="1899-12-30T00:00:00"/>
    <n v="8.5139999999999993"/>
    <n v="81.826000000000008"/>
  </r>
  <r>
    <d v="2019-03-04T00:00:00"/>
    <n v="4"/>
    <x v="5"/>
    <x v="2"/>
    <d v="1899-12-30T00:00:00"/>
    <n v="8.5079999999999991"/>
    <n v="81.832000000000008"/>
  </r>
  <r>
    <d v="2019-03-05T00:00:00"/>
    <n v="5"/>
    <x v="5"/>
    <x v="2"/>
    <d v="1899-12-30T00:00:00"/>
    <n v="8.1189999999999998"/>
    <n v="82.221000000000004"/>
  </r>
  <r>
    <d v="2019-03-06T00:00:00"/>
    <n v="6"/>
    <x v="5"/>
    <x v="2"/>
    <d v="1899-12-30T00:00:00"/>
    <n v="8.3179999999999996"/>
    <n v="82.022000000000006"/>
  </r>
  <r>
    <d v="2019-03-07T00:00:00"/>
    <n v="7"/>
    <x v="5"/>
    <x v="2"/>
    <d v="1899-12-30T00:00:00"/>
    <n v="8.6440000000000001"/>
    <n v="81.695999999999998"/>
  </r>
  <r>
    <d v="2019-03-08T00:00:00"/>
    <n v="8"/>
    <x v="5"/>
    <x v="2"/>
    <d v="1899-12-30T00:00:00"/>
    <n v="8.7230000000000008"/>
    <n v="81.617000000000004"/>
  </r>
  <r>
    <d v="2019-03-09T00:00:00"/>
    <n v="9"/>
    <x v="5"/>
    <x v="2"/>
    <d v="1899-12-30T00:00:00"/>
    <n v="8.8219999999999992"/>
    <n v="81.518000000000001"/>
  </r>
  <r>
    <d v="2019-03-10T00:00:00"/>
    <n v="10"/>
    <x v="5"/>
    <x v="2"/>
    <d v="1899-12-30T00:00:00"/>
    <n v="8.8659999999999997"/>
    <n v="81.474000000000004"/>
  </r>
  <r>
    <d v="2019-03-11T00:00:00"/>
    <n v="11"/>
    <x v="5"/>
    <x v="2"/>
    <d v="1899-12-30T00:00:00"/>
    <n v="8.85"/>
    <n v="81.490000000000009"/>
  </r>
  <r>
    <d v="2019-03-12T00:00:00"/>
    <n v="12"/>
    <x v="5"/>
    <x v="2"/>
    <d v="1899-12-30T00:00:00"/>
    <n v="8.907"/>
    <n v="81.433000000000007"/>
  </r>
  <r>
    <d v="2019-03-13T00:00:00"/>
    <n v="13"/>
    <x v="5"/>
    <x v="2"/>
    <d v="1899-12-30T00:00:00"/>
    <n v="8.9190000000000005"/>
    <n v="81.421000000000006"/>
  </r>
  <r>
    <d v="2019-03-14T00:00:00"/>
    <n v="14"/>
    <x v="5"/>
    <x v="2"/>
    <d v="1899-12-30T00:00:00"/>
    <n v="8.891"/>
    <n v="81.448999999999998"/>
  </r>
  <r>
    <d v="2019-03-15T00:00:00"/>
    <n v="15"/>
    <x v="5"/>
    <x v="2"/>
    <d v="1899-12-30T00:00:00"/>
    <n v="8.7579999999999991"/>
    <n v="81.582000000000008"/>
  </r>
  <r>
    <d v="2019-03-16T00:00:00"/>
    <n v="16"/>
    <x v="5"/>
    <x v="2"/>
    <d v="1899-12-30T00:00:00"/>
    <n v="8.8559999999999999"/>
    <n v="81.484000000000009"/>
  </r>
  <r>
    <d v="2019-03-17T00:00:00"/>
    <n v="17"/>
    <x v="5"/>
    <x v="2"/>
    <d v="1899-12-30T00:00:00"/>
    <n v="8.8819999999999997"/>
    <n v="81.457999999999998"/>
  </r>
  <r>
    <d v="2019-03-18T00:00:00"/>
    <n v="18"/>
    <x v="5"/>
    <x v="2"/>
    <d v="1899-12-30T00:00:00"/>
    <n v="8.8689999999999998"/>
    <n v="81.471000000000004"/>
  </r>
  <r>
    <d v="2019-03-19T00:00:00"/>
    <n v="19"/>
    <x v="5"/>
    <x v="2"/>
    <d v="1899-12-30T00:00:00"/>
    <n v="8.875"/>
    <n v="81.465000000000003"/>
  </r>
  <r>
    <d v="2019-03-20T00:00:00"/>
    <n v="20"/>
    <x v="5"/>
    <x v="2"/>
    <d v="1899-12-30T00:00:00"/>
    <n v="9.02"/>
    <n v="81.320000000000007"/>
  </r>
  <r>
    <d v="2019-03-21T00:00:00"/>
    <n v="21"/>
    <x v="5"/>
    <x v="2"/>
    <d v="1899-12-30T00:00:00"/>
    <n v="9.0739999999999998"/>
    <n v="81.266000000000005"/>
  </r>
  <r>
    <d v="2019-03-22T00:00:00"/>
    <n v="22"/>
    <x v="5"/>
    <x v="2"/>
    <d v="1899-12-30T00:00:00"/>
    <n v="9.0920000000000005"/>
    <n v="81.248000000000005"/>
  </r>
  <r>
    <d v="2019-03-23T00:00:00"/>
    <n v="23"/>
    <x v="5"/>
    <x v="2"/>
    <d v="1899-12-30T00:00:00"/>
    <n v="9.0790000000000006"/>
    <n v="81.260999999999996"/>
  </r>
  <r>
    <d v="2019-03-24T00:00:00"/>
    <n v="24"/>
    <x v="5"/>
    <x v="2"/>
    <d v="1899-12-30T00:00:00"/>
    <n v="9.0670000000000002"/>
    <n v="81.272999999999996"/>
  </r>
  <r>
    <d v="2019-03-25T00:00:00"/>
    <n v="25"/>
    <x v="5"/>
    <x v="2"/>
    <d v="1899-12-30T00:00:00"/>
    <n v="9.0419999999999998"/>
    <n v="81.298000000000002"/>
  </r>
  <r>
    <d v="2019-03-26T00:00:00"/>
    <n v="26"/>
    <x v="5"/>
    <x v="2"/>
    <d v="1899-12-30T00:00:00"/>
    <n v="9.016"/>
    <n v="81.323999999999998"/>
  </r>
  <r>
    <d v="2019-03-27T00:00:00"/>
    <n v="27"/>
    <x v="5"/>
    <x v="2"/>
    <d v="1899-12-30T00:00:00"/>
    <n v="9.0920000000000005"/>
    <n v="81.248000000000005"/>
  </r>
  <r>
    <d v="2019-03-28T00:00:00"/>
    <n v="28"/>
    <x v="5"/>
    <x v="2"/>
    <d v="1899-12-30T00:00:00"/>
    <n v="9.1069999999999993"/>
    <n v="81.233000000000004"/>
  </r>
  <r>
    <d v="2019-03-29T00:00:00"/>
    <n v="29"/>
    <x v="5"/>
    <x v="2"/>
    <d v="1899-12-30T00:00:00"/>
    <n v="9.0030000000000001"/>
    <n v="81.337000000000003"/>
  </r>
  <r>
    <d v="2019-03-30T00:00:00"/>
    <n v="30"/>
    <x v="5"/>
    <x v="2"/>
    <d v="1899-12-30T00:00:00"/>
    <n v="9.1140000000000008"/>
    <n v="81.225999999999999"/>
  </r>
  <r>
    <d v="2019-03-31T00:00:00"/>
    <n v="31"/>
    <x v="5"/>
    <x v="2"/>
    <d v="1899-12-30T00:00:00"/>
    <n v="9.1059999999999999"/>
    <n v="81.234000000000009"/>
  </r>
  <r>
    <d v="2019-04-01T00:00:00"/>
    <n v="1"/>
    <x v="6"/>
    <x v="2"/>
    <d v="1899-12-30T00:00:00"/>
    <n v="9.1"/>
    <n v="81.240000000000009"/>
  </r>
  <r>
    <d v="2019-04-02T00:00:00"/>
    <n v="2"/>
    <x v="6"/>
    <x v="2"/>
    <d v="1899-12-30T00:00:00"/>
    <n v="8.9960000000000004"/>
    <n v="81.344000000000008"/>
  </r>
  <r>
    <d v="2019-04-03T00:00:00"/>
    <n v="3"/>
    <x v="6"/>
    <x v="2"/>
    <d v="1899-12-30T00:00:00"/>
    <n v="9.0619999999999994"/>
    <n v="81.278000000000006"/>
  </r>
  <r>
    <d v="2019-04-04T00:00:00"/>
    <n v="4"/>
    <x v="6"/>
    <x v="2"/>
    <d v="1899-12-30T00:00:00"/>
    <n v="9.0489999999999995"/>
    <n v="81.290999999999997"/>
  </r>
  <r>
    <d v="2019-04-05T00:00:00"/>
    <n v="5"/>
    <x v="6"/>
    <x v="2"/>
    <d v="1899-12-30T00:00:00"/>
    <n v="9.0310000000000006"/>
    <n v="81.308999999999997"/>
  </r>
  <r>
    <d v="2019-04-06T00:00:00"/>
    <n v="6"/>
    <x v="6"/>
    <x v="2"/>
    <d v="1899-12-30T00:00:00"/>
    <n v="9.0839999999999996"/>
    <n v="81.256"/>
  </r>
  <r>
    <d v="2019-04-07T00:00:00"/>
    <n v="7"/>
    <x v="6"/>
    <x v="2"/>
    <d v="1899-12-30T00:00:00"/>
    <n v="9.1"/>
    <n v="81.240000000000009"/>
  </r>
  <r>
    <d v="2019-04-08T00:00:00"/>
    <n v="8"/>
    <x v="6"/>
    <x v="2"/>
    <d v="1899-12-30T00:00:00"/>
    <n v="9.1039999999999992"/>
    <n v="81.236000000000004"/>
  </r>
  <r>
    <d v="2019-04-09T00:00:00"/>
    <n v="9"/>
    <x v="6"/>
    <x v="2"/>
    <d v="1899-12-30T00:00:00"/>
    <n v="9.0990000000000002"/>
    <n v="81.241"/>
  </r>
  <r>
    <d v="2019-04-10T00:00:00"/>
    <n v="10"/>
    <x v="6"/>
    <x v="2"/>
    <d v="1899-12-30T00:00:00"/>
    <n v="9.0960000000000001"/>
    <n v="81.244"/>
  </r>
  <r>
    <d v="2019-04-11T00:00:00"/>
    <n v="11"/>
    <x v="6"/>
    <x v="2"/>
    <d v="1899-12-30T00:00:00"/>
    <n v="9.1039999999999992"/>
    <n v="81.236000000000004"/>
  </r>
  <r>
    <d v="2019-04-12T00:00:00"/>
    <n v="12"/>
    <x v="6"/>
    <x v="2"/>
    <d v="1899-12-30T00:00:00"/>
    <n v="9.0760000000000005"/>
    <n v="81.26400000000001"/>
  </r>
  <r>
    <d v="2019-04-13T00:00:00"/>
    <n v="13"/>
    <x v="6"/>
    <x v="2"/>
    <d v="1899-12-30T00:00:00"/>
    <n v="9.0950000000000006"/>
    <n v="81.245000000000005"/>
  </r>
  <r>
    <d v="2019-04-14T00:00:00"/>
    <n v="14"/>
    <x v="6"/>
    <x v="2"/>
    <d v="1899-12-30T00:00:00"/>
    <n v="9.1010000000000009"/>
    <n v="81.239000000000004"/>
  </r>
  <r>
    <d v="2019-04-15T00:00:00"/>
    <n v="15"/>
    <x v="6"/>
    <x v="2"/>
    <d v="1899-12-30T00:00:00"/>
    <n v="9.0660000000000007"/>
    <n v="81.274000000000001"/>
  </r>
  <r>
    <d v="2019-04-16T00:00:00"/>
    <n v="16"/>
    <x v="6"/>
    <x v="2"/>
    <d v="1899-12-30T00:00:00"/>
    <n v="9.1020000000000003"/>
    <n v="81.238"/>
  </r>
  <r>
    <d v="2019-04-17T00:00:00"/>
    <n v="17"/>
    <x v="6"/>
    <x v="2"/>
    <d v="1899-12-30T00:00:00"/>
    <n v="9.109"/>
    <n v="81.231000000000009"/>
  </r>
  <r>
    <d v="2019-04-18T00:00:00"/>
    <n v="18"/>
    <x v="6"/>
    <x v="2"/>
    <d v="1899-12-30T00:00:00"/>
    <n v="9.1050000000000004"/>
    <n v="81.234999999999999"/>
  </r>
  <r>
    <d v="2019-04-19T00:00:00"/>
    <n v="19"/>
    <x v="6"/>
    <x v="2"/>
    <d v="1899-12-30T00:00:00"/>
    <n v="9.08"/>
    <n v="81.260000000000005"/>
  </r>
  <r>
    <d v="2019-04-20T00:00:00"/>
    <n v="20"/>
    <x v="6"/>
    <x v="2"/>
    <d v="1899-12-30T00:00:00"/>
    <n v="9.109"/>
    <n v="81.231000000000009"/>
  </r>
  <r>
    <d v="2019-04-21T00:00:00"/>
    <n v="21"/>
    <x v="6"/>
    <x v="2"/>
    <d v="1899-12-30T00:00:00"/>
    <n v="9.1029999999999998"/>
    <n v="81.237000000000009"/>
  </r>
  <r>
    <d v="2019-04-22T00:00:00"/>
    <n v="22"/>
    <x v="6"/>
    <x v="2"/>
    <d v="1899-12-30T00:00:00"/>
    <n v="9.0879999999999992"/>
    <n v="81.25200000000001"/>
  </r>
  <r>
    <d v="2019-04-23T00:00:00"/>
    <n v="23"/>
    <x v="6"/>
    <x v="2"/>
    <d v="1899-12-30T00:00:00"/>
    <n v="9.0579999999999998"/>
    <n v="81.282000000000011"/>
  </r>
  <r>
    <d v="2019-04-24T00:00:00"/>
    <n v="24"/>
    <x v="6"/>
    <x v="2"/>
    <d v="1899-12-30T00:00:00"/>
    <n v="9.0030000000000001"/>
    <n v="81.337000000000003"/>
  </r>
  <r>
    <d v="2019-04-25T00:00:00"/>
    <n v="25"/>
    <x v="6"/>
    <x v="2"/>
    <d v="1899-12-30T00:00:00"/>
    <n v="9.0489999999999995"/>
    <n v="81.290999999999997"/>
  </r>
  <r>
    <d v="2019-04-26T00:00:00"/>
    <n v="26"/>
    <x v="6"/>
    <x v="2"/>
    <d v="1899-12-30T00:00:00"/>
    <n v="9.0429999999999993"/>
    <n v="81.296999999999997"/>
  </r>
  <r>
    <d v="2019-04-27T00:00:00"/>
    <n v="27"/>
    <x v="6"/>
    <x v="2"/>
    <d v="1899-12-30T00:00:00"/>
    <n v="9.0210000000000008"/>
    <n v="81.319000000000003"/>
  </r>
  <r>
    <d v="2019-04-28T00:00:00"/>
    <n v="28"/>
    <x v="6"/>
    <x v="2"/>
    <d v="1899-12-30T00:00:00"/>
    <n v="9.0120000000000005"/>
    <n v="81.328000000000003"/>
  </r>
  <r>
    <d v="2019-04-29T00:00:00"/>
    <n v="29"/>
    <x v="6"/>
    <x v="2"/>
    <d v="1899-12-30T00:00:00"/>
    <n v="9.0139999999999993"/>
    <n v="81.326000000000008"/>
  </r>
  <r>
    <d v="2019-04-30T00:00:00"/>
    <n v="30"/>
    <x v="6"/>
    <x v="2"/>
    <d v="1899-12-30T00:00:00"/>
    <n v="8.57"/>
    <n v="81.77000000000001"/>
  </r>
  <r>
    <d v="2019-05-01T00:00:00"/>
    <n v="1"/>
    <x v="7"/>
    <x v="2"/>
    <d v="1899-12-30T00:00:00"/>
    <n v="8.2409999999999997"/>
    <n v="82.099000000000004"/>
  </r>
  <r>
    <d v="2019-05-02T00:00:00"/>
    <n v="2"/>
    <x v="7"/>
    <x v="2"/>
    <d v="1899-12-30T00:00:00"/>
    <n v="8.1059999999999999"/>
    <n v="82.234000000000009"/>
  </r>
  <r>
    <d v="2019-05-03T00:00:00"/>
    <n v="3"/>
    <x v="7"/>
    <x v="2"/>
    <d v="1899-12-30T00:00:00"/>
    <n v="8.2769999999999992"/>
    <n v="82.063000000000002"/>
  </r>
  <r>
    <d v="2019-05-04T00:00:00"/>
    <n v="4"/>
    <x v="7"/>
    <x v="2"/>
    <d v="1899-12-30T00:00:00"/>
    <n v="8.4090000000000007"/>
    <n v="81.930999999999997"/>
  </r>
  <r>
    <d v="2019-05-05T00:00:00"/>
    <n v="5"/>
    <x v="7"/>
    <x v="2"/>
    <d v="1899-12-30T00:00:00"/>
    <n v="8.4410000000000007"/>
    <n v="81.899000000000001"/>
  </r>
  <r>
    <d v="2019-05-06T00:00:00"/>
    <n v="6"/>
    <x v="7"/>
    <x v="2"/>
    <d v="1899-12-30T00:00:00"/>
    <n v="8.4220000000000006"/>
    <n v="81.918000000000006"/>
  </r>
  <r>
    <d v="2019-05-07T00:00:00"/>
    <n v="7"/>
    <x v="7"/>
    <x v="2"/>
    <d v="1899-12-30T00:00:00"/>
    <n v="8.3949999999999996"/>
    <n v="81.945000000000007"/>
  </r>
  <r>
    <d v="2019-05-08T00:00:00"/>
    <n v="8"/>
    <x v="7"/>
    <x v="2"/>
    <d v="1899-12-30T00:00:00"/>
    <n v="8.3569999999999993"/>
    <n v="81.983000000000004"/>
  </r>
  <r>
    <d v="2019-05-09T00:00:00"/>
    <n v="9"/>
    <x v="7"/>
    <x v="2"/>
    <d v="1899-12-30T00:00:00"/>
    <n v="8.1969999999999992"/>
    <n v="82.143000000000001"/>
  </r>
  <r>
    <d v="2019-05-10T00:00:00"/>
    <n v="10"/>
    <x v="7"/>
    <x v="2"/>
    <d v="1899-12-30T00:00:00"/>
    <n v="8.1709999999999994"/>
    <n v="82.169000000000011"/>
  </r>
  <r>
    <d v="2019-05-11T00:00:00"/>
    <n v="11"/>
    <x v="7"/>
    <x v="2"/>
    <d v="1899-12-30T00:00:00"/>
    <n v="8.2110000000000003"/>
    <n v="82.129000000000005"/>
  </r>
  <r>
    <d v="2019-05-12T00:00:00"/>
    <n v="12"/>
    <x v="7"/>
    <x v="2"/>
    <d v="1899-12-30T00:00:00"/>
    <n v="8.2119999999999997"/>
    <n v="82.128"/>
  </r>
  <r>
    <d v="2019-05-13T00:00:00"/>
    <n v="13"/>
    <x v="7"/>
    <x v="2"/>
    <d v="1899-12-30T00:00:00"/>
    <n v="8.2370000000000001"/>
    <n v="82.103000000000009"/>
  </r>
  <r>
    <d v="2019-05-14T00:00:00"/>
    <n v="14"/>
    <x v="7"/>
    <x v="2"/>
    <d v="1899-12-30T00:00:00"/>
    <n v="8.2449999999999992"/>
    <n v="82.094999999999999"/>
  </r>
  <r>
    <d v="2019-05-15T00:00:00"/>
    <n v="15"/>
    <x v="7"/>
    <x v="2"/>
    <d v="1899-12-30T00:00:00"/>
    <n v="8.2260000000000009"/>
    <n v="82.114000000000004"/>
  </r>
  <r>
    <d v="2019-05-16T00:00:00"/>
    <n v="16"/>
    <x v="7"/>
    <x v="2"/>
    <d v="1899-12-30T00:00:00"/>
    <n v="8.0069999999999997"/>
    <n v="82.332999999999998"/>
  </r>
  <r>
    <d v="2019-05-17T00:00:00"/>
    <n v="17"/>
    <x v="7"/>
    <x v="2"/>
    <d v="1899-12-30T00:00:00"/>
    <n v="8.0990000000000002"/>
    <n v="82.241"/>
  </r>
  <r>
    <d v="2019-05-18T00:00:00"/>
    <n v="18"/>
    <x v="7"/>
    <x v="2"/>
    <d v="1899-12-30T00:00:00"/>
    <n v="8.5169999999999995"/>
    <n v="81.823000000000008"/>
  </r>
  <r>
    <d v="2019-05-19T00:00:00"/>
    <n v="19"/>
    <x v="7"/>
    <x v="2"/>
    <d v="1899-12-30T00:00:00"/>
    <n v="8.5950000000000006"/>
    <n v="81.745000000000005"/>
  </r>
  <r>
    <d v="2019-05-20T00:00:00"/>
    <n v="20"/>
    <x v="7"/>
    <x v="2"/>
    <d v="1899-12-30T00:00:00"/>
    <n v="8.6050000000000004"/>
    <n v="81.734999999999999"/>
  </r>
  <r>
    <d v="2019-05-21T00:00:00"/>
    <n v="21"/>
    <x v="7"/>
    <x v="2"/>
    <d v="1899-12-30T00:00:00"/>
    <n v="8.6820000000000004"/>
    <n v="81.658000000000001"/>
  </r>
  <r>
    <d v="2019-05-22T00:00:00"/>
    <n v="22"/>
    <x v="7"/>
    <x v="2"/>
    <d v="1899-12-30T00:00:00"/>
    <n v="8.7750000000000004"/>
    <n v="81.564999999999998"/>
  </r>
  <r>
    <d v="2019-05-23T00:00:00"/>
    <n v="23"/>
    <x v="7"/>
    <x v="2"/>
    <d v="1899-12-30T00:00:00"/>
    <n v="8.7119999999999997"/>
    <n v="81.628"/>
  </r>
  <r>
    <d v="2019-05-24T00:00:00"/>
    <n v="24"/>
    <x v="7"/>
    <x v="2"/>
    <d v="1899-12-30T00:00:00"/>
    <n v="8.6929999999999996"/>
    <n v="81.647000000000006"/>
  </r>
  <r>
    <d v="2019-05-25T00:00:00"/>
    <n v="25"/>
    <x v="7"/>
    <x v="2"/>
    <d v="1899-12-30T00:00:00"/>
    <n v="8.7889999999999997"/>
    <n v="81.551000000000002"/>
  </r>
  <r>
    <d v="2019-05-26T00:00:00"/>
    <n v="26"/>
    <x v="7"/>
    <x v="2"/>
    <d v="1899-12-30T00:00:00"/>
    <n v="8.8279999999999994"/>
    <n v="81.512"/>
  </r>
  <r>
    <d v="2019-05-27T00:00:00"/>
    <n v="27"/>
    <x v="7"/>
    <x v="2"/>
    <d v="1899-12-30T00:00:00"/>
    <n v="8.8290000000000006"/>
    <n v="81.510999999999996"/>
  </r>
  <r>
    <d v="2019-05-28T00:00:00"/>
    <n v="28"/>
    <x v="7"/>
    <x v="2"/>
    <d v="1899-12-30T00:00:00"/>
    <n v="8.7710000000000008"/>
    <n v="81.569000000000003"/>
  </r>
  <r>
    <d v="2019-05-29T00:00:00"/>
    <n v="29"/>
    <x v="7"/>
    <x v="2"/>
    <d v="1899-12-30T00:00:00"/>
    <n v="8.7739999999999991"/>
    <n v="81.566000000000003"/>
  </r>
  <r>
    <d v="2019-05-30T00:00:00"/>
    <n v="30"/>
    <x v="7"/>
    <x v="2"/>
    <d v="1899-12-30T00:00:00"/>
    <n v="8.82"/>
    <n v="81.52000000000001"/>
  </r>
  <r>
    <d v="2019-05-31T00:00:00"/>
    <n v="31"/>
    <x v="7"/>
    <x v="2"/>
    <d v="1899-12-30T00:00:00"/>
    <n v="8.8659999999999997"/>
    <n v="81.474000000000004"/>
  </r>
  <r>
    <d v="2019-06-01T00:00:00"/>
    <n v="1"/>
    <x v="8"/>
    <x v="2"/>
    <d v="1899-12-30T00:00:00"/>
    <n v="8.8719999999999999"/>
    <n v="81.468000000000004"/>
  </r>
  <r>
    <d v="2019-06-02T00:00:00"/>
    <n v="2"/>
    <x v="8"/>
    <x v="2"/>
    <d v="1899-12-30T00:00:00"/>
    <n v="8.8580000000000005"/>
    <n v="81.481999999999999"/>
  </r>
  <r>
    <d v="2019-06-03T00:00:00"/>
    <n v="3"/>
    <x v="8"/>
    <x v="2"/>
    <d v="1899-12-30T00:00:00"/>
    <n v="8.8520000000000003"/>
    <n v="81.488"/>
  </r>
  <r>
    <d v="2019-06-04T00:00:00"/>
    <n v="4"/>
    <x v="8"/>
    <x v="2"/>
    <d v="1899-12-30T00:00:00"/>
    <n v="8.8460000000000001"/>
    <n v="81.494"/>
  </r>
  <r>
    <d v="2019-06-05T00:00:00"/>
    <n v="5"/>
    <x v="8"/>
    <x v="2"/>
    <d v="1899-12-30T00:00:00"/>
    <n v="8.8420000000000005"/>
    <n v="81.498000000000005"/>
  </r>
  <r>
    <d v="2019-06-06T00:00:00"/>
    <n v="6"/>
    <x v="8"/>
    <x v="2"/>
    <d v="1899-12-30T00:00:00"/>
    <n v="8.8469999999999995"/>
    <n v="81.493000000000009"/>
  </r>
  <r>
    <d v="2019-06-07T00:00:00"/>
    <n v="7"/>
    <x v="8"/>
    <x v="2"/>
    <d v="1899-12-30T00:00:00"/>
    <n v="8.875"/>
    <n v="81.465000000000003"/>
  </r>
  <r>
    <d v="2019-06-08T00:00:00"/>
    <n v="8"/>
    <x v="8"/>
    <x v="2"/>
    <d v="1899-12-30T00:00:00"/>
    <n v="8.9019999999999992"/>
    <n v="81.438000000000002"/>
  </r>
  <r>
    <d v="2019-06-09T00:00:00"/>
    <n v="9"/>
    <x v="8"/>
    <x v="2"/>
    <d v="1899-12-30T00:00:00"/>
    <n v="8.9250000000000007"/>
    <n v="81.415000000000006"/>
  </r>
  <r>
    <d v="2019-06-10T00:00:00"/>
    <n v="10"/>
    <x v="8"/>
    <x v="2"/>
    <d v="1899-12-30T00:00:00"/>
    <n v="8.9079999999999995"/>
    <n v="81.432000000000002"/>
  </r>
  <r>
    <d v="2019-06-11T00:00:00"/>
    <n v="11"/>
    <x v="8"/>
    <x v="2"/>
    <d v="1899-12-30T00:00:00"/>
    <n v="8.8710000000000004"/>
    <n v="81.469000000000008"/>
  </r>
  <r>
    <d v="2019-06-12T00:00:00"/>
    <n v="12"/>
    <x v="8"/>
    <x v="2"/>
    <d v="1899-12-30T00:00:00"/>
    <n v="8.891"/>
    <n v="81.448999999999998"/>
  </r>
  <r>
    <d v="2019-06-13T00:00:00"/>
    <n v="13"/>
    <x v="8"/>
    <x v="2"/>
    <d v="1899-12-30T00:00:00"/>
    <n v="8.9499999999999993"/>
    <n v="81.39"/>
  </r>
  <r>
    <d v="2019-06-14T00:00:00"/>
    <n v="14"/>
    <x v="8"/>
    <x v="2"/>
    <d v="1899-12-30T00:00:00"/>
    <n v="9.0210000000000008"/>
    <n v="81.319000000000003"/>
  </r>
  <r>
    <d v="2019-06-15T00:00:00"/>
    <n v="15"/>
    <x v="8"/>
    <x v="2"/>
    <d v="1899-12-30T00:00:00"/>
    <n v="9.0350000000000001"/>
    <n v="81.305000000000007"/>
  </r>
  <r>
    <d v="2019-06-16T00:00:00"/>
    <n v="16"/>
    <x v="8"/>
    <x v="2"/>
    <d v="1899-12-30T00:00:00"/>
    <n v="9.0410000000000004"/>
    <n v="81.299000000000007"/>
  </r>
  <r>
    <d v="2019-06-17T00:00:00"/>
    <n v="17"/>
    <x v="8"/>
    <x v="2"/>
    <d v="1899-12-30T00:00:00"/>
    <n v="9.0489999999999995"/>
    <n v="81.290999999999997"/>
  </r>
  <r>
    <d v="2019-06-18T00:00:00"/>
    <n v="18"/>
    <x v="8"/>
    <x v="2"/>
    <d v="1899-12-30T00:00:00"/>
    <n v="9.0690000000000008"/>
    <n v="81.271000000000001"/>
  </r>
  <r>
    <d v="2019-06-19T00:00:00"/>
    <n v="19"/>
    <x v="8"/>
    <x v="2"/>
    <d v="1899-12-30T00:00:00"/>
    <n v="9.0690000000000008"/>
    <n v="81.271000000000001"/>
  </r>
  <r>
    <d v="2019-06-20T00:00:00"/>
    <n v="20"/>
    <x v="8"/>
    <x v="2"/>
    <d v="1899-12-30T00:00:00"/>
    <n v="9.0640000000000001"/>
    <n v="81.27600000000001"/>
  </r>
  <r>
    <d v="2019-06-21T00:00:00"/>
    <n v="21"/>
    <x v="8"/>
    <x v="2"/>
    <d v="1899-12-30T00:00:00"/>
    <n v="9.016"/>
    <n v="81.323999999999998"/>
  </r>
  <r>
    <d v="2019-06-22T00:00:00"/>
    <n v="22"/>
    <x v="8"/>
    <x v="2"/>
    <d v="1899-12-30T00:00:00"/>
    <n v="9.0719999999999992"/>
    <n v="81.268000000000001"/>
  </r>
  <r>
    <d v="2019-06-23T00:00:00"/>
    <n v="23"/>
    <x v="8"/>
    <x v="2"/>
    <d v="1899-12-30T00:00:00"/>
    <n v="8.9730000000000008"/>
    <n v="81.367000000000004"/>
  </r>
  <r>
    <d v="2019-06-24T00:00:00"/>
    <n v="24"/>
    <x v="8"/>
    <x v="2"/>
    <d v="1899-12-30T00:00:00"/>
    <n v="9.0489999999999995"/>
    <n v="81.290999999999997"/>
  </r>
  <r>
    <d v="2019-06-25T00:00:00"/>
    <n v="25"/>
    <x v="8"/>
    <x v="2"/>
    <d v="1899-12-30T00:00:00"/>
    <n v="9.1010000000000009"/>
    <n v="81.239000000000004"/>
  </r>
  <r>
    <d v="2019-06-26T00:00:00"/>
    <n v="26"/>
    <x v="8"/>
    <x v="2"/>
    <d v="1899-12-30T00:00:00"/>
    <n v="9.1080000000000005"/>
    <n v="81.231999999999999"/>
  </r>
  <r>
    <d v="2019-06-27T00:00:00"/>
    <n v="27"/>
    <x v="8"/>
    <x v="2"/>
    <d v="1899-12-30T00:00:00"/>
    <n v="9.0939999999999994"/>
    <n v="81.246000000000009"/>
  </r>
  <r>
    <d v="2019-06-28T00:00:00"/>
    <n v="28"/>
    <x v="8"/>
    <x v="2"/>
    <d v="1899-12-30T00:00:00"/>
    <n v="9.0820000000000007"/>
    <n v="81.25800000000001"/>
  </r>
  <r>
    <d v="2019-06-29T00:00:00"/>
    <n v="29"/>
    <x v="8"/>
    <x v="2"/>
    <d v="1899-12-30T00:00:00"/>
    <n v="9.1020000000000003"/>
    <n v="81.238"/>
  </r>
  <r>
    <d v="2019-06-30T00:00:00"/>
    <n v="30"/>
    <x v="8"/>
    <x v="2"/>
    <d v="1899-12-30T00:00:00"/>
    <n v="9.11"/>
    <n v="81.23"/>
  </r>
  <r>
    <d v="2019-07-01T00:00:00"/>
    <n v="1"/>
    <x v="9"/>
    <x v="2"/>
    <d v="1899-12-30T00:00:00"/>
    <n v="9.1120000000000001"/>
    <n v="81.228000000000009"/>
  </r>
  <r>
    <d v="2019-07-02T00:00:00"/>
    <n v="2"/>
    <x v="9"/>
    <x v="2"/>
    <d v="1899-12-30T00:00:00"/>
    <n v="9.109"/>
    <n v="81.231000000000009"/>
  </r>
  <r>
    <d v="2019-07-03T00:00:00"/>
    <n v="3"/>
    <x v="9"/>
    <x v="2"/>
    <d v="1899-12-30T00:00:00"/>
    <n v="8.8979999999999997"/>
    <n v="81.442000000000007"/>
  </r>
  <r>
    <d v="2019-07-04T00:00:00"/>
    <n v="4"/>
    <x v="9"/>
    <x v="2"/>
    <d v="1899-12-30T00:00:00"/>
    <n v="8.7949999999999999"/>
    <n v="81.545000000000002"/>
  </r>
  <r>
    <d v="2019-07-05T00:00:00"/>
    <n v="5"/>
    <x v="9"/>
    <x v="2"/>
    <d v="1899-12-30T00:00:00"/>
    <n v="8.7899999999999991"/>
    <n v="81.550000000000011"/>
  </r>
  <r>
    <d v="2019-07-06T00:00:00"/>
    <n v="6"/>
    <x v="9"/>
    <x v="2"/>
    <d v="1899-12-30T00:00:00"/>
    <n v="8.7829999999999995"/>
    <n v="81.557000000000002"/>
  </r>
  <r>
    <d v="2019-07-07T00:00:00"/>
    <n v="7"/>
    <x v="9"/>
    <x v="2"/>
    <d v="1899-12-30T00:00:00"/>
    <n v="8.6379999999999999"/>
    <n v="81.701999999999998"/>
  </r>
  <r>
    <d v="2019-07-08T00:00:00"/>
    <n v="8"/>
    <x v="9"/>
    <x v="2"/>
    <d v="1899-12-30T00:00:00"/>
    <n v="8.5630000000000006"/>
    <n v="81.777000000000001"/>
  </r>
  <r>
    <d v="2019-07-09T00:00:00"/>
    <n v="9"/>
    <x v="9"/>
    <x v="2"/>
    <d v="1899-12-30T00:00:00"/>
    <n v="8.532"/>
    <n v="81.808000000000007"/>
  </r>
  <r>
    <d v="2019-07-10T00:00:00"/>
    <n v="10"/>
    <x v="9"/>
    <x v="2"/>
    <d v="1899-12-30T00:00:00"/>
    <n v="8.5690000000000008"/>
    <n v="81.771000000000001"/>
  </r>
  <r>
    <d v="2019-07-11T00:00:00"/>
    <n v="11"/>
    <x v="9"/>
    <x v="2"/>
    <d v="1899-12-30T00:00:00"/>
    <n v="8.4320000000000004"/>
    <n v="81.908000000000001"/>
  </r>
  <r>
    <d v="2019-07-12T00:00:00"/>
    <n v="12"/>
    <x v="9"/>
    <x v="2"/>
    <d v="1899-12-30T00:00:00"/>
    <n v="8.5809999999999995"/>
    <n v="81.759"/>
  </r>
  <r>
    <d v="2019-07-13T00:00:00"/>
    <n v="13"/>
    <x v="9"/>
    <x v="2"/>
    <d v="1899-12-30T00:00:00"/>
    <n v="8.6020000000000003"/>
    <n v="81.738"/>
  </r>
  <r>
    <d v="2019-07-14T00:00:00"/>
    <n v="14"/>
    <x v="9"/>
    <x v="2"/>
    <d v="1899-12-30T00:00:00"/>
    <n v="8.6080000000000005"/>
    <n v="81.731999999999999"/>
  </r>
  <r>
    <d v="2019-07-15T00:00:00"/>
    <n v="15"/>
    <x v="9"/>
    <x v="2"/>
    <d v="1899-12-30T00:00:00"/>
    <n v="8.5229999999999997"/>
    <n v="81.817000000000007"/>
  </r>
  <r>
    <d v="2019-07-16T00:00:00"/>
    <n v="16"/>
    <x v="9"/>
    <x v="2"/>
    <d v="1899-12-30T00:00:00"/>
    <n v="8.5050000000000008"/>
    <n v="81.835000000000008"/>
  </r>
  <r>
    <d v="2019-07-17T00:00:00"/>
    <n v="17"/>
    <x v="9"/>
    <x v="2"/>
    <d v="1899-12-30T00:00:00"/>
    <n v="8.5150000000000006"/>
    <n v="81.825000000000003"/>
  </r>
  <r>
    <d v="2019-07-18T00:00:00"/>
    <n v="18"/>
    <x v="9"/>
    <x v="2"/>
    <d v="1899-12-30T00:00:00"/>
    <n v="8.4079999999999995"/>
    <n v="81.932000000000002"/>
  </r>
  <r>
    <d v="2019-07-19T00:00:00"/>
    <n v="19"/>
    <x v="9"/>
    <x v="2"/>
    <d v="1899-12-30T00:00:00"/>
    <n v="8.3109999999999999"/>
    <n v="82.028999999999996"/>
  </r>
  <r>
    <d v="2019-07-20T00:00:00"/>
    <n v="20"/>
    <x v="9"/>
    <x v="2"/>
    <d v="1899-12-30T00:00:00"/>
    <n v="8.3309999999999995"/>
    <n v="82.009"/>
  </r>
  <r>
    <d v="2019-07-21T00:00:00"/>
    <n v="21"/>
    <x v="9"/>
    <x v="2"/>
    <d v="1899-12-30T00:00:00"/>
    <n v="8.2680000000000007"/>
    <n v="82.072000000000003"/>
  </r>
  <r>
    <d v="2019-07-22T00:00:00"/>
    <n v="22"/>
    <x v="9"/>
    <x v="2"/>
    <d v="1899-12-30T00:00:00"/>
    <n v="8.3109999999999999"/>
    <n v="82.028999999999996"/>
  </r>
  <r>
    <d v="2019-07-23T00:00:00"/>
    <n v="23"/>
    <x v="9"/>
    <x v="2"/>
    <d v="1899-12-30T00:00:00"/>
    <n v="8.3580000000000005"/>
    <n v="81.981999999999999"/>
  </r>
  <r>
    <d v="2019-07-24T00:00:00"/>
    <n v="24"/>
    <x v="9"/>
    <x v="2"/>
    <d v="1899-12-30T00:00:00"/>
    <n v="8.3710000000000004"/>
    <n v="81.969000000000008"/>
  </r>
  <r>
    <d v="2019-07-25T00:00:00"/>
    <n v="25"/>
    <x v="9"/>
    <x v="2"/>
    <d v="1899-12-30T00:00:00"/>
    <n v="8.3879999999999999"/>
    <n v="81.951999999999998"/>
  </r>
  <r>
    <d v="2019-07-26T00:00:00"/>
    <n v="26"/>
    <x v="9"/>
    <x v="2"/>
    <d v="1899-12-30T00:00:00"/>
    <n v="8.359"/>
    <n v="81.981000000000009"/>
  </r>
  <r>
    <d v="2019-07-27T00:00:00"/>
    <n v="27"/>
    <x v="9"/>
    <x v="2"/>
    <d v="1899-12-30T00:00:00"/>
    <n v="8.3149999999999995"/>
    <n v="82.025000000000006"/>
  </r>
  <r>
    <d v="2019-07-28T00:00:00"/>
    <n v="28"/>
    <x v="9"/>
    <x v="2"/>
    <d v="1899-12-30T00:00:00"/>
    <n v="8.3170000000000002"/>
    <n v="82.022999999999996"/>
  </r>
  <r>
    <d v="2019-07-29T00:00:00"/>
    <n v="29"/>
    <x v="9"/>
    <x v="2"/>
    <d v="1899-12-30T00:00:00"/>
    <n v="8.3559999999999999"/>
    <n v="81.984000000000009"/>
  </r>
  <r>
    <d v="2019-07-30T00:00:00"/>
    <n v="30"/>
    <x v="9"/>
    <x v="2"/>
    <d v="1899-12-30T00:00:00"/>
    <n v="8.4239999999999995"/>
    <n v="81.915999999999997"/>
  </r>
  <r>
    <d v="2019-07-31T00:00:00"/>
    <n v="31"/>
    <x v="9"/>
    <x v="2"/>
    <d v="1899-12-30T00:00:00"/>
    <n v="8.468"/>
    <n v="81.872"/>
  </r>
  <r>
    <d v="2019-08-01T00:00:00"/>
    <n v="1"/>
    <x v="10"/>
    <x v="2"/>
    <d v="1899-12-30T00:00:00"/>
    <n v="8.4309999999999992"/>
    <n v="81.909000000000006"/>
  </r>
  <r>
    <d v="2019-08-02T00:00:00"/>
    <n v="2"/>
    <x v="10"/>
    <x v="2"/>
    <d v="1899-12-30T00:00:00"/>
    <n v="8.4580000000000002"/>
    <n v="81.882000000000005"/>
  </r>
  <r>
    <d v="2019-08-03T00:00:00"/>
    <n v="3"/>
    <x v="10"/>
    <x v="2"/>
    <d v="1899-12-30T00:00:00"/>
    <n v="8.4879999999999995"/>
    <n v="81.852000000000004"/>
  </r>
  <r>
    <d v="2019-08-04T00:00:00"/>
    <n v="4"/>
    <x v="10"/>
    <x v="2"/>
    <d v="1899-12-30T00:00:00"/>
    <n v="8.5190000000000001"/>
    <n v="81.820999999999998"/>
  </r>
  <r>
    <d v="2019-08-05T00:00:00"/>
    <n v="5"/>
    <x v="10"/>
    <x v="2"/>
    <d v="1899-12-30T00:00:00"/>
    <n v="8.5589999999999993"/>
    <n v="81.781000000000006"/>
  </r>
  <r>
    <d v="2019-08-06T00:00:00"/>
    <n v="6"/>
    <x v="10"/>
    <x v="2"/>
    <d v="1899-12-30T00:00:00"/>
    <n v="8.5879999999999992"/>
    <n v="81.75200000000001"/>
  </r>
  <r>
    <d v="2019-08-07T00:00:00"/>
    <n v="7"/>
    <x v="10"/>
    <x v="2"/>
    <d v="1899-12-30T00:00:00"/>
    <n v="8.5730000000000004"/>
    <n v="81.766999999999996"/>
  </r>
  <r>
    <d v="2019-08-08T00:00:00"/>
    <n v="8"/>
    <x v="10"/>
    <x v="2"/>
    <d v="1899-12-30T00:00:00"/>
    <n v="8.4160000000000004"/>
    <n v="81.924000000000007"/>
  </r>
  <r>
    <d v="2019-08-09T00:00:00"/>
    <n v="9"/>
    <x v="10"/>
    <x v="2"/>
    <d v="1899-12-30T00:00:00"/>
    <n v="8.407"/>
    <n v="81.933000000000007"/>
  </r>
  <r>
    <d v="2019-08-10T00:00:00"/>
    <n v="10"/>
    <x v="10"/>
    <x v="2"/>
    <d v="1899-12-30T00:00:00"/>
    <n v="8.359"/>
    <n v="81.981000000000009"/>
  </r>
  <r>
    <d v="2019-08-11T00:00:00"/>
    <n v="11"/>
    <x v="10"/>
    <x v="2"/>
    <d v="1899-12-30T00:00:00"/>
    <n v="8.3320000000000007"/>
    <n v="82.00800000000001"/>
  </r>
  <r>
    <d v="2019-08-12T00:00:00"/>
    <n v="12"/>
    <x v="10"/>
    <x v="2"/>
    <d v="1899-12-30T00:00:00"/>
    <n v="8.3460000000000001"/>
    <n v="81.994"/>
  </r>
  <r>
    <d v="2019-08-13T00:00:00"/>
    <n v="13"/>
    <x v="10"/>
    <x v="2"/>
    <d v="1899-12-30T00:00:00"/>
    <n v="8.3520000000000003"/>
    <n v="81.988"/>
  </r>
  <r>
    <d v="2019-08-14T00:00:00"/>
    <n v="14"/>
    <x v="10"/>
    <x v="2"/>
    <d v="1899-12-30T00:00:00"/>
    <n v="8.3070000000000004"/>
    <n v="82.033000000000001"/>
  </r>
  <r>
    <d v="2019-08-15T00:00:00"/>
    <n v="15"/>
    <x v="10"/>
    <x v="2"/>
    <d v="1899-12-30T00:00:00"/>
    <n v="8.3350000000000009"/>
    <n v="82.004999999999995"/>
  </r>
  <r>
    <d v="2019-08-16T00:00:00"/>
    <n v="16"/>
    <x v="10"/>
    <x v="2"/>
    <d v="1899-12-30T00:00:00"/>
    <n v="8.35"/>
    <n v="81.990000000000009"/>
  </r>
  <r>
    <d v="2019-08-17T00:00:00"/>
    <n v="17"/>
    <x v="10"/>
    <x v="2"/>
    <d v="1899-12-30T00:00:00"/>
    <n v="8.3840000000000003"/>
    <n v="81.956000000000003"/>
  </r>
  <r>
    <d v="2019-08-18T00:00:00"/>
    <n v="18"/>
    <x v="10"/>
    <x v="2"/>
    <d v="1899-12-30T00:00:00"/>
    <n v="8.4120000000000008"/>
    <n v="81.927999999999997"/>
  </r>
  <r>
    <d v="2019-08-19T00:00:00"/>
    <n v="19"/>
    <x v="10"/>
    <x v="2"/>
    <d v="1899-12-30T00:00:00"/>
    <n v="8.4359999999999999"/>
    <n v="81.903999999999996"/>
  </r>
  <r>
    <d v="2019-08-20T00:00:00"/>
    <n v="20"/>
    <x v="10"/>
    <x v="2"/>
    <d v="1899-12-30T00:00:00"/>
    <n v="8.4039999999999999"/>
    <n v="81.936000000000007"/>
  </r>
  <r>
    <d v="2019-08-21T00:00:00"/>
    <n v="21"/>
    <x v="10"/>
    <x v="2"/>
    <d v="1899-12-30T00:00:00"/>
    <n v="8.5009999999999994"/>
    <n v="81.838999999999999"/>
  </r>
  <r>
    <d v="2019-08-22T00:00:00"/>
    <n v="22"/>
    <x v="10"/>
    <x v="2"/>
    <d v="1899-12-30T00:00:00"/>
    <n v="8.5609999999999999"/>
    <n v="81.778999999999996"/>
  </r>
  <r>
    <d v="2019-08-23T00:00:00"/>
    <n v="23"/>
    <x v="10"/>
    <x v="2"/>
    <d v="1899-12-30T00:00:00"/>
    <n v="8.43"/>
    <n v="81.91"/>
  </r>
  <r>
    <d v="2019-08-24T00:00:00"/>
    <n v="24"/>
    <x v="10"/>
    <x v="2"/>
    <d v="1899-12-30T00:00:00"/>
    <n v="8.4440000000000008"/>
    <n v="81.896000000000001"/>
  </r>
  <r>
    <d v="2019-08-25T00:00:00"/>
    <n v="25"/>
    <x v="10"/>
    <x v="2"/>
    <d v="1899-12-30T00:00:00"/>
    <n v="8.4009999999999998"/>
    <n v="81.939000000000007"/>
  </r>
  <r>
    <d v="2019-08-26T00:00:00"/>
    <n v="26"/>
    <x v="10"/>
    <x v="2"/>
    <d v="1899-12-30T00:00:00"/>
    <n v="8.3919999999999995"/>
    <n v="81.948000000000008"/>
  </r>
  <r>
    <d v="2019-08-27T00:00:00"/>
    <n v="27"/>
    <x v="10"/>
    <x v="2"/>
    <d v="1899-12-30T00:00:00"/>
    <n v="8.4309999999999992"/>
    <n v="81.909000000000006"/>
  </r>
  <r>
    <d v="2019-08-28T00:00:00"/>
    <n v="28"/>
    <x v="10"/>
    <x v="2"/>
    <d v="1899-12-30T00:00:00"/>
    <n v="8.5"/>
    <n v="81.84"/>
  </r>
  <r>
    <d v="2019-08-29T00:00:00"/>
    <n v="29"/>
    <x v="10"/>
    <x v="2"/>
    <d v="1899-12-30T00:00:00"/>
    <n v="8.5389999999999997"/>
    <n v="81.801000000000002"/>
  </r>
  <r>
    <d v="2019-08-30T00:00:00"/>
    <n v="30"/>
    <x v="10"/>
    <x v="2"/>
    <d v="1899-12-30T00:00:00"/>
    <n v="8.4309999999999992"/>
    <n v="81.909000000000006"/>
  </r>
  <r>
    <d v="2019-08-31T00:00:00"/>
    <n v="31"/>
    <x v="10"/>
    <x v="2"/>
    <d v="1899-12-30T00:00:00"/>
    <n v="8.4120000000000008"/>
    <n v="81.927999999999997"/>
  </r>
  <r>
    <d v="2019-09-01T00:00:00"/>
    <n v="1"/>
    <x v="11"/>
    <x v="2"/>
    <d v="1899-12-30T00:00:00"/>
    <n v="8.3789999999999996"/>
    <n v="81.960999999999999"/>
  </r>
  <r>
    <d v="2019-09-02T00:00:00"/>
    <n v="2"/>
    <x v="11"/>
    <x v="2"/>
    <d v="1899-12-30T00:00:00"/>
    <n v="8.39"/>
    <n v="81.95"/>
  </r>
  <r>
    <d v="2019-09-03T00:00:00"/>
    <n v="3"/>
    <x v="11"/>
    <x v="2"/>
    <d v="1899-12-30T00:00:00"/>
    <n v="8.4469999999999992"/>
    <n v="81.893000000000001"/>
  </r>
  <r>
    <d v="2019-09-04T00:00:00"/>
    <n v="4"/>
    <x v="11"/>
    <x v="2"/>
    <d v="1899-12-30T00:00:00"/>
    <n v="8.5370000000000008"/>
    <n v="81.802999999999997"/>
  </r>
  <r>
    <d v="2019-09-05T00:00:00"/>
    <n v="5"/>
    <x v="11"/>
    <x v="2"/>
    <d v="1899-12-30T00:00:00"/>
    <n v="8.5350000000000001"/>
    <n v="81.805000000000007"/>
  </r>
  <r>
    <d v="2019-09-06T00:00:00"/>
    <n v="6"/>
    <x v="11"/>
    <x v="2"/>
    <d v="1899-12-30T00:00:00"/>
    <n v="8.56"/>
    <n v="81.78"/>
  </r>
  <r>
    <d v="2019-09-07T00:00:00"/>
    <n v="7"/>
    <x v="11"/>
    <x v="2"/>
    <d v="1899-12-30T00:00:00"/>
    <n v="8.5549999999999997"/>
    <n v="81.784999999999997"/>
  </r>
  <r>
    <d v="2019-09-08T00:00:00"/>
    <n v="8"/>
    <x v="11"/>
    <x v="2"/>
    <d v="1899-12-30T00:00:00"/>
    <n v="8.5459999999999994"/>
    <n v="81.794000000000011"/>
  </r>
  <r>
    <d v="2019-09-09T00:00:00"/>
    <n v="9"/>
    <x v="11"/>
    <x v="2"/>
    <d v="1899-12-30T00:00:00"/>
    <n v="8.4920000000000009"/>
    <n v="81.847999999999999"/>
  </r>
  <r>
    <d v="2019-09-10T00:00:00"/>
    <n v="10"/>
    <x v="11"/>
    <x v="2"/>
    <d v="1899-12-30T00:00:00"/>
    <n v="8.5329999999999995"/>
    <n v="81.807000000000002"/>
  </r>
  <r>
    <d v="2019-09-11T00:00:00"/>
    <n v="11"/>
    <x v="11"/>
    <x v="2"/>
    <d v="1899-12-30T00:00:00"/>
    <n v="8.6370000000000005"/>
    <n v="81.703000000000003"/>
  </r>
  <r>
    <d v="2019-09-12T00:00:00"/>
    <n v="12"/>
    <x v="11"/>
    <x v="2"/>
    <d v="1899-12-30T00:00:00"/>
    <n v="8.7210000000000001"/>
    <n v="81.619"/>
  </r>
  <r>
    <d v="2019-09-13T00:00:00"/>
    <n v="13"/>
    <x v="11"/>
    <x v="2"/>
    <d v="1899-12-30T00:00:00"/>
    <n v="8.7769999999999992"/>
    <n v="81.563000000000002"/>
  </r>
  <r>
    <d v="2019-09-14T00:00:00"/>
    <n v="14"/>
    <x v="11"/>
    <x v="2"/>
    <d v="1899-12-30T00:00:00"/>
    <n v="8.7940000000000005"/>
    <n v="81.546000000000006"/>
  </r>
  <r>
    <d v="2019-09-15T00:00:00"/>
    <n v="15"/>
    <x v="11"/>
    <x v="2"/>
    <d v="1899-12-30T00:00:00"/>
    <n v="8.7940000000000005"/>
    <n v="81.546000000000006"/>
  </r>
  <r>
    <d v="2019-09-16T00:00:00"/>
    <n v="16"/>
    <x v="11"/>
    <x v="2"/>
    <d v="1899-12-30T00:00:00"/>
    <n v="8.782"/>
    <n v="81.558000000000007"/>
  </r>
  <r>
    <d v="2019-09-17T00:00:00"/>
    <n v="17"/>
    <x v="11"/>
    <x v="2"/>
    <d v="1899-12-30T00:00:00"/>
    <n v="8.7650000000000006"/>
    <n v="81.575000000000003"/>
  </r>
  <r>
    <d v="2019-09-18T00:00:00"/>
    <n v="18"/>
    <x v="11"/>
    <x v="2"/>
    <d v="1899-12-30T00:00:00"/>
    <n v="8.766"/>
    <n v="81.573999999999998"/>
  </r>
  <r>
    <d v="2019-09-19T00:00:00"/>
    <n v="19"/>
    <x v="11"/>
    <x v="2"/>
    <d v="1899-12-30T00:00:00"/>
    <n v="8.8019999999999996"/>
    <n v="81.538000000000011"/>
  </r>
  <r>
    <d v="2019-09-20T00:00:00"/>
    <n v="20"/>
    <x v="11"/>
    <x v="2"/>
    <d v="1899-12-30T00:00:00"/>
    <n v="8.8439999999999994"/>
    <n v="81.496000000000009"/>
  </r>
  <r>
    <d v="2019-09-21T00:00:00"/>
    <n v="21"/>
    <x v="11"/>
    <x v="2"/>
    <d v="1899-12-30T00:00:00"/>
    <n v="8.8520000000000003"/>
    <n v="81.488"/>
  </r>
  <r>
    <d v="2019-09-22T00:00:00"/>
    <n v="22"/>
    <x v="11"/>
    <x v="2"/>
    <d v="1899-12-30T00:00:00"/>
    <n v="8.83"/>
    <n v="81.510000000000005"/>
  </r>
  <r>
    <d v="2019-09-23T00:00:00"/>
    <n v="23"/>
    <x v="11"/>
    <x v="2"/>
    <d v="1899-12-30T00:00:00"/>
    <n v="8.2050000000000001"/>
    <n v="82.135000000000005"/>
  </r>
  <r>
    <d v="2019-09-24T00:00:00"/>
    <n v="24"/>
    <x v="11"/>
    <x v="2"/>
    <d v="1899-12-30T00:00:00"/>
    <n v="8.3539999999999992"/>
    <n v="81.986000000000004"/>
  </r>
  <r>
    <d v="2019-09-25T00:00:00"/>
    <n v="25"/>
    <x v="11"/>
    <x v="2"/>
    <d v="1899-12-30T00:00:00"/>
    <n v="8.5129999999999999"/>
    <n v="81.826999999999998"/>
  </r>
  <r>
    <d v="2019-09-26T00:00:00"/>
    <n v="26"/>
    <x v="11"/>
    <x v="2"/>
    <d v="1899-12-30T00:00:00"/>
    <n v="8.5649999999999995"/>
    <n v="81.775000000000006"/>
  </r>
  <r>
    <d v="2019-09-27T00:00:00"/>
    <n v="27"/>
    <x v="11"/>
    <x v="2"/>
    <d v="1899-12-30T00:00:00"/>
    <n v="8.2899999999999991"/>
    <n v="82.050000000000011"/>
  </r>
  <r>
    <d v="2019-09-28T00:00:00"/>
    <n v="28"/>
    <x v="11"/>
    <x v="2"/>
    <d v="1899-12-30T00:00:00"/>
    <n v="8.0060000000000002"/>
    <n v="82.334000000000003"/>
  </r>
  <r>
    <d v="2019-09-29T00:00:00"/>
    <n v="29"/>
    <x v="11"/>
    <x v="2"/>
    <d v="1899-12-30T00:00:00"/>
    <n v="7.8929999999999998"/>
    <n v="82.447000000000003"/>
  </r>
  <r>
    <d v="2019-09-30T00:00:00"/>
    <n v="30"/>
    <x v="11"/>
    <x v="2"/>
    <d v="1899-12-30T00:00:00"/>
    <n v="7.8179999999999996"/>
    <n v="82.522000000000006"/>
  </r>
  <r>
    <d v="2019-10-01T00:00:00"/>
    <n v="1"/>
    <x v="0"/>
    <x v="2"/>
    <d v="1899-12-30T00:00:00"/>
    <n v="7.7750000000000004"/>
    <n v="82.564999999999998"/>
  </r>
  <r>
    <d v="2019-10-02T00:00:00"/>
    <n v="2"/>
    <x v="0"/>
    <x v="2"/>
    <d v="1899-12-30T00:00:00"/>
    <n v="7.8010000000000002"/>
    <n v="82.539000000000001"/>
  </r>
  <r>
    <d v="2019-10-03T00:00:00"/>
    <n v="3"/>
    <x v="0"/>
    <x v="2"/>
    <d v="1899-12-30T00:00:00"/>
    <n v="7.734"/>
    <n v="82.606000000000009"/>
  </r>
  <r>
    <d v="2019-10-04T00:00:00"/>
    <n v="4"/>
    <x v="0"/>
    <x v="2"/>
    <d v="1899-12-30T00:00:00"/>
    <n v="7.9870000000000001"/>
    <n v="82.353000000000009"/>
  </r>
  <r>
    <d v="2019-10-05T00:00:00"/>
    <n v="5"/>
    <x v="0"/>
    <x v="2"/>
    <d v="1899-12-30T00:00:00"/>
    <n v="8.1590000000000007"/>
    <n v="82.180999999999997"/>
  </r>
  <r>
    <d v="2019-10-06T00:00:00"/>
    <n v="6"/>
    <x v="0"/>
    <x v="2"/>
    <d v="1899-12-30T00:00:00"/>
    <n v="8.2959999999999994"/>
    <n v="82.044000000000011"/>
  </r>
  <r>
    <d v="2019-10-07T00:00:00"/>
    <n v="7"/>
    <x v="0"/>
    <x v="2"/>
    <d v="1899-12-30T00:00:00"/>
    <n v="8.3719999999999999"/>
    <n v="81.968000000000004"/>
  </r>
  <r>
    <d v="2019-10-08T00:00:00"/>
    <n v="8"/>
    <x v="0"/>
    <x v="2"/>
    <d v="1899-12-30T00:00:00"/>
    <n v="8.5890000000000004"/>
    <n v="81.751000000000005"/>
  </r>
  <r>
    <d v="2019-10-09T00:00:00"/>
    <n v="9"/>
    <x v="0"/>
    <x v="2"/>
    <d v="1899-12-30T00:00:00"/>
    <n v="8.6999999999999993"/>
    <n v="81.64"/>
  </r>
  <r>
    <d v="2019-10-10T00:00:00"/>
    <n v="10"/>
    <x v="0"/>
    <x v="2"/>
    <d v="1899-12-30T00:00:00"/>
    <n v="8.6989999999999998"/>
    <n v="81.641000000000005"/>
  </r>
  <r>
    <d v="2019-10-11T00:00:00"/>
    <n v="11"/>
    <x v="0"/>
    <x v="2"/>
    <d v="1899-12-30T00:00:00"/>
    <n v="8.7449999999999992"/>
    <n v="81.594999999999999"/>
  </r>
  <r>
    <d v="2019-10-12T00:00:00"/>
    <n v="12"/>
    <x v="0"/>
    <x v="2"/>
    <d v="1899-12-30T00:00:00"/>
    <n v="8.7789999999999999"/>
    <n v="81.561000000000007"/>
  </r>
  <r>
    <d v="2019-10-13T00:00:00"/>
    <n v="13"/>
    <x v="0"/>
    <x v="2"/>
    <d v="1899-12-30T00:00:00"/>
    <n v="8.7870000000000008"/>
    <n v="81.552999999999997"/>
  </r>
  <r>
    <d v="2019-10-14T00:00:00"/>
    <n v="14"/>
    <x v="0"/>
    <x v="2"/>
    <d v="1899-12-30T00:00:00"/>
    <n v="8.7850000000000001"/>
    <n v="81.555000000000007"/>
  </r>
  <r>
    <d v="2019-10-15T00:00:00"/>
    <n v="15"/>
    <x v="0"/>
    <x v="2"/>
    <d v="1899-12-30T00:00:00"/>
    <n v="8.7639999999999993"/>
    <n v="81.576000000000008"/>
  </r>
  <r>
    <d v="2019-10-16T00:00:00"/>
    <n v="16"/>
    <x v="0"/>
    <x v="2"/>
    <d v="1899-12-30T00:00:00"/>
    <n v="8.7140000000000004"/>
    <n v="81.626000000000005"/>
  </r>
  <r>
    <d v="2019-10-17T00:00:00"/>
    <n v="17"/>
    <x v="0"/>
    <x v="2"/>
    <d v="1899-12-30T00:00:00"/>
    <n v="8.76"/>
    <n v="81.58"/>
  </r>
  <r>
    <d v="2019-10-18T00:00:00"/>
    <n v="18"/>
    <x v="0"/>
    <x v="2"/>
    <d v="1899-12-30T00:00:00"/>
    <n v="8.7720000000000002"/>
    <n v="81.567999999999998"/>
  </r>
  <r>
    <d v="2019-10-19T00:00:00"/>
    <n v="19"/>
    <x v="0"/>
    <x v="2"/>
    <d v="1899-12-30T00:00:00"/>
    <n v="8.7170000000000005"/>
    <n v="81.623000000000005"/>
  </r>
  <r>
    <d v="2019-10-20T00:00:00"/>
    <n v="20"/>
    <x v="0"/>
    <x v="2"/>
    <d v="1899-12-30T00:00:00"/>
    <n v="8.6430000000000007"/>
    <n v="81.697000000000003"/>
  </r>
  <r>
    <d v="2019-10-21T00:00:00"/>
    <n v="21"/>
    <x v="0"/>
    <x v="2"/>
    <d v="1899-12-30T00:00:00"/>
    <n v="8.6440000000000001"/>
    <n v="81.695999999999998"/>
  </r>
  <r>
    <d v="2019-10-22T00:00:00"/>
    <n v="22"/>
    <x v="0"/>
    <x v="2"/>
    <d v="1899-12-30T00:00:00"/>
    <n v="8.5869999999999997"/>
    <n v="81.753"/>
  </r>
  <r>
    <d v="2019-10-23T00:00:00"/>
    <n v="23"/>
    <x v="0"/>
    <x v="2"/>
    <d v="1899-12-30T00:00:00"/>
    <n v="8.52"/>
    <n v="81.820000000000007"/>
  </r>
  <r>
    <d v="2019-10-24T00:00:00"/>
    <n v="24"/>
    <x v="0"/>
    <x v="2"/>
    <d v="1899-12-30T00:00:00"/>
    <n v="8.5739999999999998"/>
    <n v="81.766000000000005"/>
  </r>
  <r>
    <d v="2019-10-25T00:00:00"/>
    <n v="25"/>
    <x v="0"/>
    <x v="2"/>
    <d v="1899-12-30T00:00:00"/>
    <n v="8.5190000000000001"/>
    <n v="81.820999999999998"/>
  </r>
  <r>
    <d v="2019-10-26T00:00:00"/>
    <n v="26"/>
    <x v="0"/>
    <x v="2"/>
    <d v="1899-12-30T00:00:00"/>
    <n v="8.5459999999999994"/>
    <n v="81.794000000000011"/>
  </r>
  <r>
    <d v="2019-10-27T00:00:00"/>
    <n v="27"/>
    <x v="0"/>
    <x v="2"/>
    <d v="1899-12-30T00:00:00"/>
    <n v="8.5749999999999993"/>
    <n v="81.765000000000001"/>
  </r>
  <r>
    <d v="2019-10-28T00:00:00"/>
    <n v="28"/>
    <x v="0"/>
    <x v="2"/>
    <d v="1899-12-30T00:00:00"/>
    <n v="8.5830000000000002"/>
    <n v="81.757000000000005"/>
  </r>
  <r>
    <d v="2019-10-29T00:00:00"/>
    <n v="29"/>
    <x v="0"/>
    <x v="2"/>
    <d v="1899-12-30T00:00:00"/>
    <n v="8.5920000000000005"/>
    <n v="81.748000000000005"/>
  </r>
  <r>
    <d v="2019-10-30T00:00:00"/>
    <n v="30"/>
    <x v="0"/>
    <x v="2"/>
    <d v="1899-12-30T00:00:00"/>
    <n v="8.5510000000000002"/>
    <n v="81.789000000000001"/>
  </r>
  <r>
    <d v="2019-10-31T00:00:00"/>
    <n v="31"/>
    <x v="0"/>
    <x v="2"/>
    <d v="1899-12-30T00:00:00"/>
    <n v="8.6050000000000004"/>
    <n v="81.734999999999999"/>
  </r>
  <r>
    <d v="2019-11-01T00:00:00"/>
    <n v="1"/>
    <x v="1"/>
    <x v="2"/>
    <d v="1899-12-30T00:00:00"/>
    <n v="8.3789999999999996"/>
    <n v="81.960999999999999"/>
  </r>
  <r>
    <d v="2019-11-02T00:00:00"/>
    <n v="2"/>
    <x v="1"/>
    <x v="2"/>
    <d v="1899-12-30T00:00:00"/>
    <n v="8.2769999999999992"/>
    <n v="82.063000000000002"/>
  </r>
  <r>
    <d v="2019-11-03T00:00:00"/>
    <n v="3"/>
    <x v="1"/>
    <x v="2"/>
    <d v="1899-12-30T00:00:00"/>
    <n v="8.1820000000000004"/>
    <n v="82.158000000000001"/>
  </r>
  <r>
    <d v="2019-11-04T00:00:00"/>
    <n v="4"/>
    <x v="1"/>
    <x v="2"/>
    <d v="1899-12-30T00:00:00"/>
    <n v="8.0370000000000008"/>
    <n v="82.302999999999997"/>
  </r>
  <r>
    <d v="2019-11-05T00:00:00"/>
    <n v="5"/>
    <x v="1"/>
    <x v="2"/>
    <d v="1899-12-30T00:00:00"/>
    <n v="8.1980000000000004"/>
    <n v="82.141999999999996"/>
  </r>
  <r>
    <d v="2019-11-06T00:00:00"/>
    <n v="6"/>
    <x v="1"/>
    <x v="2"/>
    <d v="1899-12-30T00:00:00"/>
    <n v="8.3219999999999992"/>
    <n v="82.018000000000001"/>
  </r>
  <r>
    <d v="2019-11-07T00:00:00"/>
    <n v="7"/>
    <x v="1"/>
    <x v="2"/>
    <d v="1899-12-30T00:00:00"/>
    <n v="8.3889999999999993"/>
    <n v="81.951000000000008"/>
  </r>
  <r>
    <d v="2019-11-08T00:00:00"/>
    <n v="8"/>
    <x v="1"/>
    <x v="2"/>
    <d v="1899-12-30T00:00:00"/>
    <n v="8.3819999999999997"/>
    <n v="81.957999999999998"/>
  </r>
  <r>
    <d v="2019-11-09T00:00:00"/>
    <n v="9"/>
    <x v="1"/>
    <x v="2"/>
    <d v="1899-12-30T00:00:00"/>
    <n v="8.2430000000000003"/>
    <n v="82.097000000000008"/>
  </r>
  <r>
    <d v="2019-11-10T00:00:00"/>
    <n v="10"/>
    <x v="1"/>
    <x v="2"/>
    <d v="1899-12-30T00:00:00"/>
    <n v="8.1229999999999993"/>
    <n v="82.216999999999999"/>
  </r>
  <r>
    <d v="2019-11-11T00:00:00"/>
    <n v="11"/>
    <x v="1"/>
    <x v="2"/>
    <d v="1899-12-30T00:00:00"/>
    <n v="8.0719999999999992"/>
    <n v="82.268000000000001"/>
  </r>
  <r>
    <d v="2019-11-12T00:00:00"/>
    <n v="12"/>
    <x v="1"/>
    <x v="2"/>
    <d v="1899-12-30T00:00:00"/>
    <n v="8.0239999999999991"/>
    <n v="82.316000000000003"/>
  </r>
  <r>
    <d v="2019-11-13T00:00:00"/>
    <n v="13"/>
    <x v="1"/>
    <x v="2"/>
    <d v="1899-12-30T00:00:00"/>
    <n v="7.9210000000000003"/>
    <n v="82.418999999999997"/>
  </r>
  <r>
    <d v="2019-11-14T00:00:00"/>
    <n v="14"/>
    <x v="1"/>
    <x v="2"/>
    <d v="1899-12-30T00:00:00"/>
    <n v="8.1980000000000004"/>
    <n v="82.141999999999996"/>
  </r>
  <r>
    <d v="2019-11-15T00:00:00"/>
    <n v="15"/>
    <x v="1"/>
    <x v="2"/>
    <d v="1899-12-30T00:00:00"/>
    <n v="8.2349999999999994"/>
    <n v="82.105000000000004"/>
  </r>
  <r>
    <d v="2019-11-16T00:00:00"/>
    <n v="16"/>
    <x v="1"/>
    <x v="2"/>
    <d v="1899-12-30T00:00:00"/>
    <n v="8.2270000000000003"/>
    <n v="82.113"/>
  </r>
  <r>
    <d v="2019-11-17T00:00:00"/>
    <n v="17"/>
    <x v="1"/>
    <x v="2"/>
    <d v="1899-12-30T00:00:00"/>
    <n v="8.2949999999999999"/>
    <n v="82.045000000000002"/>
  </r>
  <r>
    <d v="2019-11-18T00:00:00"/>
    <n v="18"/>
    <x v="1"/>
    <x v="2"/>
    <d v="1899-12-30T00:00:00"/>
    <n v="8.1980000000000004"/>
    <n v="82.141999999999996"/>
  </r>
  <r>
    <d v="2019-11-19T00:00:00"/>
    <n v="19"/>
    <x v="1"/>
    <x v="2"/>
    <d v="1899-12-30T00:00:00"/>
    <n v="8.2439999999999998"/>
    <n v="82.096000000000004"/>
  </r>
  <r>
    <d v="2019-11-20T00:00:00"/>
    <n v="20"/>
    <x v="1"/>
    <x v="2"/>
    <d v="1899-12-30T00:00:00"/>
    <n v="8.1620000000000008"/>
    <n v="82.177999999999997"/>
  </r>
  <r>
    <d v="2019-11-21T00:00:00"/>
    <n v="21"/>
    <x v="1"/>
    <x v="2"/>
    <d v="1899-12-30T00:00:00"/>
    <n v="8.1189999999999998"/>
    <n v="82.221000000000004"/>
  </r>
  <r>
    <d v="2019-11-22T00:00:00"/>
    <n v="22"/>
    <x v="1"/>
    <x v="2"/>
    <d v="1899-12-30T00:00:00"/>
    <n v="8.0129999999999999"/>
    <n v="82.326999999999998"/>
  </r>
  <r>
    <d v="2019-11-23T00:00:00"/>
    <n v="23"/>
    <x v="1"/>
    <x v="2"/>
    <d v="1899-12-30T00:00:00"/>
    <n v="8.077"/>
    <n v="82.263000000000005"/>
  </r>
  <r>
    <d v="2019-11-24T00:00:00"/>
    <n v="24"/>
    <x v="1"/>
    <x v="2"/>
    <d v="1899-12-30T00:00:00"/>
    <n v="8.0220000000000002"/>
    <n v="82.317999999999998"/>
  </r>
  <r>
    <d v="2019-11-25T00:00:00"/>
    <n v="25"/>
    <x v="1"/>
    <x v="2"/>
    <d v="1899-12-30T00:00:00"/>
    <n v="8.0190000000000001"/>
    <n v="82.320999999999998"/>
  </r>
  <r>
    <d v="2019-11-26T00:00:00"/>
    <n v="26"/>
    <x v="1"/>
    <x v="2"/>
    <d v="1899-12-30T00:00:00"/>
    <n v="8.0169999999999995"/>
    <n v="82.323000000000008"/>
  </r>
  <r>
    <d v="2019-11-27T00:00:00"/>
    <n v="27"/>
    <x v="1"/>
    <x v="2"/>
    <d v="1899-12-30T00:00:00"/>
    <n v="8.0410000000000004"/>
    <n v="82.299000000000007"/>
  </r>
  <r>
    <d v="2019-11-28T00:00:00"/>
    <n v="28"/>
    <x v="1"/>
    <x v="2"/>
    <d v="1899-12-30T00:00:00"/>
    <n v="7.9450000000000003"/>
    <n v="82.39500000000001"/>
  </r>
  <r>
    <d v="2019-11-29T00:00:00"/>
    <n v="29"/>
    <x v="1"/>
    <x v="2"/>
    <d v="1899-12-30T00:00:00"/>
    <n v="7.8339999999999996"/>
    <n v="82.506"/>
  </r>
  <r>
    <d v="2019-11-30T00:00:00"/>
    <n v="30"/>
    <x v="1"/>
    <x v="2"/>
    <d v="1899-12-30T00:00:00"/>
    <n v="7.8780000000000001"/>
    <n v="82.462000000000003"/>
  </r>
  <r>
    <d v="2019-12-01T00:00:00"/>
    <n v="1"/>
    <x v="2"/>
    <x v="2"/>
    <d v="1899-12-30T00:00:00"/>
    <n v="7.9370000000000003"/>
    <n v="82.403000000000006"/>
  </r>
  <r>
    <d v="2019-12-02T00:00:00"/>
    <n v="2"/>
    <x v="2"/>
    <x v="2"/>
    <d v="1899-12-30T00:00:00"/>
    <n v="7.7839999999999998"/>
    <n v="82.555999999999997"/>
  </r>
  <r>
    <d v="2019-12-03T00:00:00"/>
    <n v="3"/>
    <x v="2"/>
    <x v="2"/>
    <d v="1899-12-30T00:00:00"/>
    <n v="7.6340000000000003"/>
    <n v="82.706000000000003"/>
  </r>
  <r>
    <d v="2019-12-04T00:00:00"/>
    <n v="4"/>
    <x v="2"/>
    <x v="2"/>
    <d v="1899-12-30T00:00:00"/>
    <n v="7.68"/>
    <n v="82.66"/>
  </r>
  <r>
    <d v="2019-12-05T00:00:00"/>
    <n v="5"/>
    <x v="2"/>
    <x v="2"/>
    <d v="1899-12-30T00:00:00"/>
    <n v="7.5890000000000004"/>
    <n v="82.751000000000005"/>
  </r>
  <r>
    <d v="2019-12-06T00:00:00"/>
    <n v="6"/>
    <x v="2"/>
    <x v="2"/>
    <d v="1899-12-30T00:00:00"/>
    <n v="7.5620000000000003"/>
    <n v="82.778000000000006"/>
  </r>
  <r>
    <d v="2019-12-07T00:00:00"/>
    <n v="7"/>
    <x v="2"/>
    <x v="2"/>
    <d v="1899-12-30T00:00:00"/>
    <n v="7.5270000000000001"/>
    <n v="82.813000000000002"/>
  </r>
  <r>
    <d v="2019-12-08T00:00:00"/>
    <n v="8"/>
    <x v="2"/>
    <x v="2"/>
    <d v="1899-12-30T00:00:00"/>
    <n v="7.5289999999999999"/>
    <n v="82.811000000000007"/>
  </r>
  <r>
    <d v="2019-12-09T00:00:00"/>
    <n v="9"/>
    <x v="2"/>
    <x v="2"/>
    <d v="1899-12-30T00:00:00"/>
    <n v="7.52"/>
    <n v="82.820000000000007"/>
  </r>
  <r>
    <d v="2019-12-10T00:00:00"/>
    <n v="10"/>
    <x v="2"/>
    <x v="2"/>
    <d v="1899-12-30T00:00:00"/>
    <n v="7.5170000000000003"/>
    <n v="82.823000000000008"/>
  </r>
  <r>
    <d v="2019-12-11T00:00:00"/>
    <n v="11"/>
    <x v="2"/>
    <x v="2"/>
    <d v="1899-12-30T00:00:00"/>
    <n v="7.6139999999999999"/>
    <n v="82.725999999999999"/>
  </r>
  <r>
    <d v="2019-12-12T00:00:00"/>
    <n v="12"/>
    <x v="2"/>
    <x v="2"/>
    <d v="1899-12-30T00:00:00"/>
    <n v="7.5970000000000004"/>
    <n v="82.743000000000009"/>
  </r>
  <r>
    <d v="2019-12-13T00:00:00"/>
    <n v="13"/>
    <x v="2"/>
    <x v="2"/>
    <d v="1899-12-30T00:00:00"/>
    <n v="7.5810000000000004"/>
    <n v="82.759"/>
  </r>
  <r>
    <d v="2019-12-14T00:00:00"/>
    <n v="14"/>
    <x v="2"/>
    <x v="2"/>
    <d v="1899-12-30T00:00:00"/>
    <n v="7.5419999999999998"/>
    <n v="82.798000000000002"/>
  </r>
  <r>
    <d v="2019-12-15T00:00:00"/>
    <n v="15"/>
    <x v="2"/>
    <x v="2"/>
    <d v="1899-12-30T00:00:00"/>
    <n v="7.6520000000000001"/>
    <n v="82.688000000000002"/>
  </r>
  <r>
    <d v="2019-12-16T00:00:00"/>
    <n v="16"/>
    <x v="2"/>
    <x v="2"/>
    <d v="1899-12-30T00:00:00"/>
    <n v="7.7329999999999997"/>
    <n v="82.606999999999999"/>
  </r>
  <r>
    <d v="2019-12-17T00:00:00"/>
    <n v="17"/>
    <x v="2"/>
    <x v="2"/>
    <d v="1899-12-30T00:00:00"/>
    <n v="7.7569999999999997"/>
    <n v="82.582999999999998"/>
  </r>
  <r>
    <d v="2019-12-18T00:00:00"/>
    <n v="18"/>
    <x v="2"/>
    <x v="2"/>
    <d v="1899-12-30T00:00:00"/>
    <n v="7.7350000000000003"/>
    <n v="82.605000000000004"/>
  </r>
  <r>
    <d v="2019-12-19T00:00:00"/>
    <n v="19"/>
    <x v="2"/>
    <x v="2"/>
    <d v="1899-12-30T00:00:00"/>
    <n v="7.9539999999999997"/>
    <n v="82.38600000000001"/>
  </r>
  <r>
    <d v="2019-12-20T00:00:00"/>
    <n v="20"/>
    <x v="2"/>
    <x v="2"/>
    <d v="1899-12-30T00:00:00"/>
    <n v="7.9989999999999997"/>
    <n v="82.341000000000008"/>
  </r>
  <r>
    <d v="2019-12-21T00:00:00"/>
    <n v="21"/>
    <x v="2"/>
    <x v="2"/>
    <d v="1899-12-30T00:00:00"/>
    <n v="8.0329999999999995"/>
    <n v="82.307000000000002"/>
  </r>
  <r>
    <d v="2019-12-22T00:00:00"/>
    <n v="22"/>
    <x v="2"/>
    <x v="2"/>
    <d v="1899-12-30T00:00:00"/>
    <n v="8.0050000000000008"/>
    <n v="82.335000000000008"/>
  </r>
  <r>
    <d v="2019-12-23T00:00:00"/>
    <n v="23"/>
    <x v="2"/>
    <x v="2"/>
    <d v="1899-12-30T00:00:00"/>
    <n v="7.8789999999999996"/>
    <n v="82.460999999999999"/>
  </r>
  <r>
    <d v="2019-12-24T00:00:00"/>
    <n v="24"/>
    <x v="2"/>
    <x v="2"/>
    <d v="1899-12-30T00:00:00"/>
    <n v="8.0009999999999994"/>
    <n v="82.338999999999999"/>
  </r>
  <r>
    <d v="2019-12-25T00:00:00"/>
    <n v="25"/>
    <x v="2"/>
    <x v="2"/>
    <d v="1899-12-30T00:00:00"/>
    <n v="8.0380000000000003"/>
    <n v="82.302000000000007"/>
  </r>
  <r>
    <d v="2019-12-26T00:00:00"/>
    <n v="26"/>
    <x v="2"/>
    <x v="2"/>
    <d v="1899-12-30T00:00:00"/>
    <n v="8.06"/>
    <n v="82.28"/>
  </r>
  <r>
    <d v="2019-12-27T00:00:00"/>
    <n v="27"/>
    <x v="2"/>
    <x v="2"/>
    <d v="1899-12-30T00:00:00"/>
    <n v="8.0939999999999994"/>
    <n v="82.246000000000009"/>
  </r>
  <r>
    <d v="2019-12-28T00:00:00"/>
    <n v="28"/>
    <x v="2"/>
    <x v="2"/>
    <d v="1899-12-30T00:00:00"/>
    <n v="8.1340000000000003"/>
    <n v="82.206000000000003"/>
  </r>
  <r>
    <d v="2019-12-29T00:00:00"/>
    <n v="29"/>
    <x v="2"/>
    <x v="2"/>
    <d v="1899-12-30T00:00:00"/>
    <n v="8.218"/>
    <n v="82.122"/>
  </r>
  <r>
    <d v="2019-12-30T00:00:00"/>
    <n v="30"/>
    <x v="2"/>
    <x v="2"/>
    <d v="1899-12-30T00:00:00"/>
    <n v="8.2590000000000003"/>
    <n v="82.081000000000003"/>
  </r>
  <r>
    <d v="2019-12-31T00:00:00"/>
    <n v="31"/>
    <x v="2"/>
    <x v="2"/>
    <d v="1899-12-30T00:00:00"/>
    <n v="8.2710000000000008"/>
    <n v="82.069000000000003"/>
  </r>
  <r>
    <d v="2020-01-01T00:00:00"/>
    <n v="1"/>
    <x v="3"/>
    <x v="3"/>
    <d v="1899-12-30T00:00:00"/>
    <n v="8.234"/>
    <n v="82.106000000000009"/>
  </r>
  <r>
    <d v="2020-01-02T00:00:00"/>
    <n v="2"/>
    <x v="3"/>
    <x v="3"/>
    <d v="1899-12-30T00:00:00"/>
    <n v="8.2370000000000001"/>
    <n v="82.103000000000009"/>
  </r>
  <r>
    <d v="2020-01-03T00:00:00"/>
    <n v="3"/>
    <x v="3"/>
    <x v="3"/>
    <d v="1899-12-30T00:00:00"/>
    <n v="8.26"/>
    <n v="82.08"/>
  </r>
  <r>
    <d v="2020-01-04T00:00:00"/>
    <n v="4"/>
    <x v="3"/>
    <x v="3"/>
    <d v="1899-12-30T00:00:00"/>
    <n v="8.2799999999999994"/>
    <n v="82.06"/>
  </r>
  <r>
    <d v="2020-01-05T00:00:00"/>
    <n v="5"/>
    <x v="3"/>
    <x v="3"/>
    <d v="1899-12-30T00:00:00"/>
    <n v="8.2759999999999998"/>
    <n v="82.064000000000007"/>
  </r>
  <r>
    <d v="2020-01-06T00:00:00"/>
    <n v="6"/>
    <x v="3"/>
    <x v="3"/>
    <d v="1899-12-30T00:00:00"/>
    <n v="8.1489999999999991"/>
    <n v="82.191000000000003"/>
  </r>
  <r>
    <d v="2020-01-07T00:00:00"/>
    <n v="7"/>
    <x v="3"/>
    <x v="3"/>
    <d v="1899-12-30T00:00:00"/>
    <n v="8.0540000000000003"/>
    <n v="82.286000000000001"/>
  </r>
  <r>
    <d v="2020-01-08T00:00:00"/>
    <n v="8"/>
    <x v="3"/>
    <x v="3"/>
    <d v="1899-12-30T00:00:00"/>
    <n v="8.2010000000000005"/>
    <n v="82.13900000000001"/>
  </r>
  <r>
    <d v="2020-01-09T00:00:00"/>
    <n v="9"/>
    <x v="3"/>
    <x v="3"/>
    <d v="1899-12-30T00:00:00"/>
    <n v="8.3490000000000002"/>
    <n v="81.991"/>
  </r>
  <r>
    <d v="2020-01-10T00:00:00"/>
    <n v="10"/>
    <x v="3"/>
    <x v="3"/>
    <d v="1899-12-30T00:00:00"/>
    <n v="8.2919999999999998"/>
    <n v="82.048000000000002"/>
  </r>
  <r>
    <d v="2020-01-11T00:00:00"/>
    <n v="11"/>
    <x v="3"/>
    <x v="3"/>
    <d v="1899-12-30T00:00:00"/>
    <n v="8.3460000000000001"/>
    <n v="81.994"/>
  </r>
  <r>
    <d v="2020-01-12T00:00:00"/>
    <n v="12"/>
    <x v="3"/>
    <x v="3"/>
    <d v="1899-12-30T00:00:00"/>
    <n v="8.3840000000000003"/>
    <n v="81.956000000000003"/>
  </r>
  <r>
    <d v="2020-01-13T00:00:00"/>
    <n v="13"/>
    <x v="3"/>
    <x v="3"/>
    <d v="1899-12-30T00:00:00"/>
    <n v="8.4429999999999996"/>
    <n v="81.897000000000006"/>
  </r>
  <r>
    <d v="2020-01-14T00:00:00"/>
    <n v="14"/>
    <x v="3"/>
    <x v="3"/>
    <d v="1899-12-30T00:00:00"/>
    <n v="8.4689999999999994"/>
    <n v="81.871000000000009"/>
  </r>
  <r>
    <d v="2020-01-15T00:00:00"/>
    <n v="15"/>
    <x v="3"/>
    <x v="3"/>
    <d v="1899-12-30T00:00:00"/>
    <n v="8.4960000000000004"/>
    <n v="81.844000000000008"/>
  </r>
  <r>
    <d v="2020-01-16T00:00:00"/>
    <n v="16"/>
    <x v="3"/>
    <x v="3"/>
    <d v="1899-12-30T00:00:00"/>
    <n v="8.532"/>
    <n v="81.808000000000007"/>
  </r>
  <r>
    <d v="2020-01-17T00:00:00"/>
    <n v="17"/>
    <x v="3"/>
    <x v="3"/>
    <d v="1899-12-30T00:00:00"/>
    <n v="8.5530000000000008"/>
    <n v="81.787000000000006"/>
  </r>
  <r>
    <d v="2020-01-18T00:00:00"/>
    <n v="18"/>
    <x v="3"/>
    <x v="3"/>
    <d v="1899-12-30T00:00:00"/>
    <n v="8.5079999999999991"/>
    <n v="81.832000000000008"/>
  </r>
  <r>
    <d v="2020-01-19T00:00:00"/>
    <n v="19"/>
    <x v="3"/>
    <x v="3"/>
    <d v="1899-12-30T00:00:00"/>
    <n v="8.4749999999999996"/>
    <n v="81.865000000000009"/>
  </r>
  <r>
    <d v="2020-01-20T00:00:00"/>
    <n v="20"/>
    <x v="3"/>
    <x v="3"/>
    <d v="1899-12-30T00:00:00"/>
    <n v="8.5180000000000007"/>
    <n v="81.822000000000003"/>
  </r>
  <r>
    <d v="2020-01-21T00:00:00"/>
    <n v="21"/>
    <x v="3"/>
    <x v="3"/>
    <d v="1899-12-30T00:00:00"/>
    <n v="8.5619999999999994"/>
    <n v="81.778000000000006"/>
  </r>
  <r>
    <d v="2020-01-22T00:00:00"/>
    <n v="22"/>
    <x v="3"/>
    <x v="3"/>
    <d v="1899-12-30T00:00:00"/>
    <n v="8.4540000000000006"/>
    <n v="81.885999999999996"/>
  </r>
  <r>
    <d v="2020-01-23T00:00:00"/>
    <n v="23"/>
    <x v="3"/>
    <x v="3"/>
    <d v="1899-12-30T00:00:00"/>
    <n v="8.3550000000000004"/>
    <n v="81.984999999999999"/>
  </r>
  <r>
    <d v="2020-01-24T00:00:00"/>
    <n v="24"/>
    <x v="3"/>
    <x v="3"/>
    <d v="1899-12-30T00:00:00"/>
    <n v="8.3659999999999997"/>
    <n v="81.974000000000004"/>
  </r>
  <r>
    <d v="2020-01-25T00:00:00"/>
    <n v="25"/>
    <x v="3"/>
    <x v="3"/>
    <d v="1899-12-30T00:00:00"/>
    <n v="8.36"/>
    <n v="81.98"/>
  </r>
  <r>
    <d v="2020-01-26T00:00:00"/>
    <n v="26"/>
    <x v="3"/>
    <x v="3"/>
    <d v="1899-12-30T00:00:00"/>
    <n v="8.3510000000000009"/>
    <n v="81.989000000000004"/>
  </r>
  <r>
    <d v="2020-01-27T00:00:00"/>
    <n v="27"/>
    <x v="3"/>
    <x v="3"/>
    <d v="1899-12-30T00:00:00"/>
    <n v="8.3520000000000003"/>
    <n v="81.988"/>
  </r>
  <r>
    <d v="2020-01-28T00:00:00"/>
    <n v="28"/>
    <x v="3"/>
    <x v="3"/>
    <d v="1899-12-30T00:00:00"/>
    <n v="8.3379999999999992"/>
    <n v="82.00200000000001"/>
  </r>
  <r>
    <d v="2020-01-29T00:00:00"/>
    <n v="29"/>
    <x v="3"/>
    <x v="3"/>
    <d v="1899-12-30T00:00:00"/>
    <n v="8.298"/>
    <n v="82.042000000000002"/>
  </r>
  <r>
    <d v="2020-01-30T00:00:00"/>
    <n v="30"/>
    <x v="3"/>
    <x v="3"/>
    <d v="1899-12-30T00:00:00"/>
    <n v="8.2769999999999992"/>
    <n v="82.063000000000002"/>
  </r>
  <r>
    <d v="2020-01-31T00:00:00"/>
    <n v="31"/>
    <x v="3"/>
    <x v="3"/>
    <d v="1899-12-30T00:00:00"/>
    <n v="8.3829999999999991"/>
    <n v="81.957000000000008"/>
  </r>
  <r>
    <d v="2020-02-01T00:00:00"/>
    <n v="1"/>
    <x v="4"/>
    <x v="3"/>
    <d v="1899-12-30T00:00:00"/>
    <n v="8.3520000000000003"/>
    <n v="81.988"/>
  </r>
  <r>
    <d v="2020-02-02T00:00:00"/>
    <n v="2"/>
    <x v="4"/>
    <x v="3"/>
    <d v="1899-12-30T00:00:00"/>
    <n v="8.41"/>
    <n v="81.93"/>
  </r>
  <r>
    <d v="2020-02-03T00:00:00"/>
    <n v="3"/>
    <x v="4"/>
    <x v="3"/>
    <d v="1899-12-30T00:00:00"/>
    <n v="8.4369999999999994"/>
    <n v="81.903000000000006"/>
  </r>
  <r>
    <d v="2020-02-04T00:00:00"/>
    <n v="4"/>
    <x v="4"/>
    <x v="3"/>
    <d v="1899-12-30T00:00:00"/>
    <n v="8.4309999999999992"/>
    <n v="81.909000000000006"/>
  </r>
  <r>
    <d v="2020-02-05T00:00:00"/>
    <n v="5"/>
    <x v="4"/>
    <x v="3"/>
    <d v="1899-12-30T00:00:00"/>
    <n v="8.4420000000000002"/>
    <n v="81.897999999999996"/>
  </r>
  <r>
    <d v="2020-02-06T00:00:00"/>
    <n v="6"/>
    <x v="4"/>
    <x v="3"/>
    <d v="1899-12-30T00:00:00"/>
    <n v="8.4860000000000007"/>
    <n v="81.853999999999999"/>
  </r>
  <r>
    <d v="2020-02-07T00:00:00"/>
    <n v="7"/>
    <x v="4"/>
    <x v="3"/>
    <d v="1899-12-30T00:00:00"/>
    <n v="8.4830000000000005"/>
    <n v="81.856999999999999"/>
  </r>
  <r>
    <d v="2020-02-08T00:00:00"/>
    <n v="8"/>
    <x v="4"/>
    <x v="3"/>
    <d v="1899-12-30T00:00:00"/>
    <n v="8.5039999999999996"/>
    <n v="81.835999999999999"/>
  </r>
  <r>
    <d v="2020-02-09T00:00:00"/>
    <n v="9"/>
    <x v="4"/>
    <x v="3"/>
    <d v="1899-12-30T00:00:00"/>
    <n v="8.5129999999999999"/>
    <n v="81.826999999999998"/>
  </r>
  <r>
    <d v="2020-02-10T00:00:00"/>
    <n v="10"/>
    <x v="4"/>
    <x v="3"/>
    <d v="1899-12-30T00:00:00"/>
    <n v="8.5079999999999991"/>
    <n v="81.832000000000008"/>
  </r>
  <r>
    <d v="2020-02-11T00:00:00"/>
    <n v="11"/>
    <x v="4"/>
    <x v="3"/>
    <d v="1899-12-30T00:00:00"/>
    <n v="8.4130000000000003"/>
    <n v="81.927000000000007"/>
  </r>
  <r>
    <d v="2020-02-12T00:00:00"/>
    <n v="12"/>
    <x v="4"/>
    <x v="3"/>
    <d v="1899-12-30T00:00:00"/>
    <n v="8.4309999999999992"/>
    <n v="81.909000000000006"/>
  </r>
  <r>
    <d v="2020-02-13T00:00:00"/>
    <n v="13"/>
    <x v="4"/>
    <x v="3"/>
    <d v="1899-12-30T00:00:00"/>
    <n v="8.407"/>
    <n v="81.933000000000007"/>
  </r>
  <r>
    <d v="2020-02-14T00:00:00"/>
    <n v="14"/>
    <x v="4"/>
    <x v="3"/>
    <d v="1899-12-30T00:00:00"/>
    <n v="8.3219999999999992"/>
    <n v="82.018000000000001"/>
  </r>
  <r>
    <d v="2020-02-15T00:00:00"/>
    <n v="15"/>
    <x v="4"/>
    <x v="3"/>
    <d v="1899-12-30T00:00:00"/>
    <n v="8.4710000000000001"/>
    <n v="81.869"/>
  </r>
  <r>
    <d v="2020-02-16T00:00:00"/>
    <n v="16"/>
    <x v="4"/>
    <x v="3"/>
    <d v="1899-12-30T00:00:00"/>
    <n v="8.6039999999999992"/>
    <n v="81.736000000000004"/>
  </r>
  <r>
    <d v="2020-02-17T00:00:00"/>
    <n v="17"/>
    <x v="4"/>
    <x v="3"/>
    <d v="1899-12-30T00:00:00"/>
    <n v="8.6449999999999996"/>
    <n v="81.695000000000007"/>
  </r>
  <r>
    <d v="2020-02-18T00:00:00"/>
    <n v="18"/>
    <x v="4"/>
    <x v="3"/>
    <d v="1899-12-30T00:00:00"/>
    <n v="8.4990000000000006"/>
    <n v="81.841000000000008"/>
  </r>
  <r>
    <d v="2020-02-19T00:00:00"/>
    <n v="19"/>
    <x v="4"/>
    <x v="3"/>
    <d v="1899-12-30T00:00:00"/>
    <n v="8.4250000000000007"/>
    <n v="81.915000000000006"/>
  </r>
  <r>
    <d v="2020-02-20T00:00:00"/>
    <n v="20"/>
    <x v="4"/>
    <x v="3"/>
    <d v="1899-12-30T00:00:00"/>
    <n v="8.3789999999999996"/>
    <n v="81.960999999999999"/>
  </r>
  <r>
    <d v="2020-02-21T00:00:00"/>
    <n v="21"/>
    <x v="4"/>
    <x v="3"/>
    <d v="1899-12-30T00:00:00"/>
    <n v="8.4689999999999994"/>
    <n v="81.871000000000009"/>
  </r>
  <r>
    <d v="2020-02-22T00:00:00"/>
    <n v="22"/>
    <x v="4"/>
    <x v="3"/>
    <d v="1899-12-30T00:00:00"/>
    <n v="8.5820000000000007"/>
    <n v="81.75800000000001"/>
  </r>
  <r>
    <d v="2020-02-23T00:00:00"/>
    <n v="23"/>
    <x v="4"/>
    <x v="3"/>
    <d v="1899-12-30T00:00:00"/>
    <n v="8.641"/>
    <n v="81.698999999999998"/>
  </r>
  <r>
    <d v="2020-02-24T00:00:00"/>
    <n v="24"/>
    <x v="4"/>
    <x v="3"/>
    <d v="1899-12-30T00:00:00"/>
    <n v="8.609"/>
    <n v="81.731000000000009"/>
  </r>
  <r>
    <d v="2020-02-25T00:00:00"/>
    <n v="25"/>
    <x v="4"/>
    <x v="3"/>
    <d v="1899-12-30T00:00:00"/>
    <n v="8.5980000000000008"/>
    <n v="81.742000000000004"/>
  </r>
  <r>
    <d v="2020-02-26T00:00:00"/>
    <n v="26"/>
    <x v="4"/>
    <x v="3"/>
    <d v="1899-12-30T00:00:00"/>
    <n v="8.5449999999999999"/>
    <n v="81.795000000000002"/>
  </r>
  <r>
    <d v="2020-02-27T00:00:00"/>
    <n v="27"/>
    <x v="4"/>
    <x v="3"/>
    <d v="1899-12-30T00:00:00"/>
    <n v="8.5679999999999996"/>
    <n v="81.772000000000006"/>
  </r>
  <r>
    <d v="2020-02-28T00:00:00"/>
    <n v="28"/>
    <x v="4"/>
    <x v="3"/>
    <d v="1899-12-30T00:00:00"/>
    <n v="8.5909999999999993"/>
    <n v="81.749000000000009"/>
  </r>
  <r>
    <d v="2020-02-29T00:00:00"/>
    <n v="29"/>
    <x v="4"/>
    <x v="3"/>
    <d v="1899-12-30T00:00:00"/>
    <n v="8.625"/>
    <n v="81.715000000000003"/>
  </r>
  <r>
    <d v="2020-03-01T00:00:00"/>
    <n v="1"/>
    <x v="5"/>
    <x v="3"/>
    <d v="1899-12-30T00:00:00"/>
    <n v="8.5760000000000005"/>
    <n v="81.76400000000001"/>
  </r>
  <r>
    <d v="2020-03-02T00:00:00"/>
    <n v="2"/>
    <x v="5"/>
    <x v="3"/>
    <d v="1899-12-30T00:00:00"/>
    <n v="8.4220000000000006"/>
    <n v="81.918000000000006"/>
  </r>
  <r>
    <d v="2020-03-03T00:00:00"/>
    <n v="3"/>
    <x v="5"/>
    <x v="3"/>
    <d v="1899-12-30T00:00:00"/>
    <n v="8.39"/>
    <n v="81.95"/>
  </r>
  <r>
    <d v="2020-03-04T00:00:00"/>
    <n v="4"/>
    <x v="5"/>
    <x v="3"/>
    <d v="1899-12-30T00:00:00"/>
    <n v="8.4369999999999994"/>
    <n v="81.903000000000006"/>
  </r>
  <r>
    <d v="2020-03-05T00:00:00"/>
    <n v="5"/>
    <x v="5"/>
    <x v="3"/>
    <d v="1899-12-30T00:00:00"/>
    <n v="8.5039999999999996"/>
    <n v="81.835999999999999"/>
  </r>
  <r>
    <d v="2020-03-06T00:00:00"/>
    <n v="6"/>
    <x v="5"/>
    <x v="3"/>
    <d v="1899-12-30T00:00:00"/>
    <n v="8.3870000000000005"/>
    <n v="81.953000000000003"/>
  </r>
  <r>
    <d v="2020-03-07T00:00:00"/>
    <n v="7"/>
    <x v="5"/>
    <x v="3"/>
    <d v="1899-12-30T00:00:00"/>
    <n v="8.2739999999999991"/>
    <n v="82.066000000000003"/>
  </r>
  <r>
    <d v="2020-03-08T00:00:00"/>
    <n v="8"/>
    <x v="5"/>
    <x v="3"/>
    <d v="1899-12-30T00:00:00"/>
    <n v="8.2319999999999993"/>
    <n v="82.108000000000004"/>
  </r>
  <r>
    <d v="2020-03-09T00:00:00"/>
    <n v="9"/>
    <x v="5"/>
    <x v="3"/>
    <d v="1899-12-30T00:00:00"/>
    <n v="8.2159999999999993"/>
    <n v="82.124000000000009"/>
  </r>
  <r>
    <d v="2020-03-10T00:00:00"/>
    <n v="10"/>
    <x v="5"/>
    <x v="3"/>
    <d v="1899-12-30T00:00:00"/>
    <n v="8.141"/>
    <n v="82.198999999999998"/>
  </r>
  <r>
    <d v="2020-03-11T00:00:00"/>
    <n v="11"/>
    <x v="5"/>
    <x v="3"/>
    <d v="1899-12-30T00:00:00"/>
    <n v="8.2420000000000009"/>
    <n v="82.097999999999999"/>
  </r>
  <r>
    <d v="2020-03-12T00:00:00"/>
    <n v="12"/>
    <x v="5"/>
    <x v="3"/>
    <d v="1899-12-30T00:00:00"/>
    <n v="8.4480000000000004"/>
    <n v="81.891999999999996"/>
  </r>
  <r>
    <d v="2020-03-13T00:00:00"/>
    <n v="13"/>
    <x v="5"/>
    <x v="3"/>
    <d v="1899-12-30T00:00:00"/>
    <n v="8.4870000000000001"/>
    <n v="81.853000000000009"/>
  </r>
  <r>
    <d v="2020-03-14T00:00:00"/>
    <n v="14"/>
    <x v="5"/>
    <x v="3"/>
    <d v="1899-12-30T00:00:00"/>
    <n v="8.5090000000000003"/>
    <n v="81.831000000000003"/>
  </r>
  <r>
    <d v="2020-03-15T00:00:00"/>
    <n v="15"/>
    <x v="5"/>
    <x v="3"/>
    <d v="1899-12-30T00:00:00"/>
    <n v="8.5869999999999997"/>
    <n v="81.753"/>
  </r>
  <r>
    <d v="2020-03-16T00:00:00"/>
    <n v="16"/>
    <x v="5"/>
    <x v="3"/>
    <d v="1899-12-30T00:00:00"/>
    <n v="8.6029999999999998"/>
    <n v="81.737000000000009"/>
  </r>
  <r>
    <d v="2020-03-17T00:00:00"/>
    <n v="17"/>
    <x v="5"/>
    <x v="3"/>
    <d v="1899-12-30T00:00:00"/>
    <n v="8.6310000000000002"/>
    <n v="81.709000000000003"/>
  </r>
  <r>
    <d v="2020-03-18T00:00:00"/>
    <n v="18"/>
    <x v="5"/>
    <x v="3"/>
    <d v="1899-12-30T00:00:00"/>
    <n v="8.6120000000000001"/>
    <n v="81.728000000000009"/>
  </r>
  <r>
    <d v="2020-03-19T00:00:00"/>
    <n v="19"/>
    <x v="5"/>
    <x v="3"/>
    <d v="1899-12-30T00:00:00"/>
    <n v="8.5489999999999995"/>
    <n v="81.790999999999997"/>
  </r>
  <r>
    <d v="2020-03-20T00:00:00"/>
    <n v="20"/>
    <x v="5"/>
    <x v="3"/>
    <d v="1899-12-30T00:00:00"/>
    <n v="8.5860000000000003"/>
    <n v="81.754000000000005"/>
  </r>
  <r>
    <d v="2020-03-21T00:00:00"/>
    <n v="21"/>
    <x v="5"/>
    <x v="3"/>
    <d v="1899-12-30T00:00:00"/>
    <n v="8.6219999999999999"/>
    <n v="81.718000000000004"/>
  </r>
  <r>
    <d v="2020-03-22T00:00:00"/>
    <n v="22"/>
    <x v="5"/>
    <x v="3"/>
    <d v="1899-12-30T00:00:00"/>
    <n v="8.5860000000000003"/>
    <n v="81.754000000000005"/>
  </r>
  <r>
    <d v="2020-03-23T00:00:00"/>
    <n v="23"/>
    <x v="5"/>
    <x v="3"/>
    <d v="1899-12-30T00:00:00"/>
    <n v="8.6219999999999999"/>
    <n v="81.718000000000004"/>
  </r>
  <r>
    <d v="2020-03-24T00:00:00"/>
    <n v="24"/>
    <x v="5"/>
    <x v="3"/>
    <d v="1899-12-30T00:00:00"/>
    <n v="8.6300000000000008"/>
    <n v="81.710000000000008"/>
  </r>
  <r>
    <d v="2020-03-25T00:00:00"/>
    <n v="25"/>
    <x v="5"/>
    <x v="3"/>
    <d v="1899-12-30T00:00:00"/>
    <n v="8.577"/>
    <n v="81.763000000000005"/>
  </r>
  <r>
    <d v="2020-03-26T00:00:00"/>
    <n v="26"/>
    <x v="5"/>
    <x v="3"/>
    <d v="1899-12-30T00:00:00"/>
    <n v="8.468"/>
    <n v="81.872"/>
  </r>
  <r>
    <d v="2020-03-27T00:00:00"/>
    <n v="27"/>
    <x v="5"/>
    <x v="3"/>
    <d v="1899-12-30T00:00:00"/>
    <n v="8.4710000000000001"/>
    <n v="81.869"/>
  </r>
  <r>
    <d v="2020-03-28T00:00:00"/>
    <n v="28"/>
    <x v="5"/>
    <x v="3"/>
    <d v="1899-12-30T00:00:00"/>
    <n v="8.3569999999999993"/>
    <n v="81.983000000000004"/>
  </r>
  <r>
    <d v="2020-03-29T00:00:00"/>
    <n v="29"/>
    <x v="5"/>
    <x v="3"/>
    <d v="1899-12-30T00:00:00"/>
    <n v="8.3040000000000003"/>
    <n v="82.036000000000001"/>
  </r>
  <r>
    <d v="2020-03-30T00:00:00"/>
    <n v="30"/>
    <x v="5"/>
    <x v="3"/>
    <d v="1899-12-30T00:00:00"/>
    <n v="8.2620000000000005"/>
    <n v="82.078000000000003"/>
  </r>
  <r>
    <d v="2020-03-31T00:00:00"/>
    <n v="31"/>
    <x v="5"/>
    <x v="3"/>
    <d v="1899-12-30T00:00:00"/>
    <n v="8.0869999999999997"/>
    <n v="82.253"/>
  </r>
  <r>
    <d v="2020-04-01T00:00:00"/>
    <n v="1"/>
    <x v="6"/>
    <x v="3"/>
    <d v="1899-12-30T00:00:00"/>
    <n v="8.1170000000000009"/>
    <n v="82.222999999999999"/>
  </r>
  <r>
    <d v="2020-04-02T00:00:00"/>
    <n v="2"/>
    <x v="6"/>
    <x v="3"/>
    <d v="1899-12-30T00:00:00"/>
    <n v="8.2370000000000001"/>
    <n v="82.103000000000009"/>
  </r>
  <r>
    <d v="2020-04-03T00:00:00"/>
    <n v="3"/>
    <x v="6"/>
    <x v="3"/>
    <d v="1899-12-30T00:00:00"/>
    <n v="8.4619999999999997"/>
    <n v="81.878"/>
  </r>
  <r>
    <d v="2020-04-04T00:00:00"/>
    <n v="4"/>
    <x v="6"/>
    <x v="3"/>
    <d v="1899-12-30T00:00:00"/>
    <n v="8.625"/>
    <n v="81.715000000000003"/>
  </r>
  <r>
    <d v="2020-04-05T00:00:00"/>
    <n v="5"/>
    <x v="6"/>
    <x v="3"/>
    <d v="1899-12-30T00:00:00"/>
    <n v="8.6999999999999993"/>
    <n v="81.64"/>
  </r>
  <r>
    <d v="2020-04-06T00:00:00"/>
    <n v="6"/>
    <x v="6"/>
    <x v="3"/>
    <d v="1899-12-30T00:00:00"/>
    <n v="8.7309999999999999"/>
    <n v="81.609000000000009"/>
  </r>
  <r>
    <d v="2020-04-07T00:00:00"/>
    <n v="7"/>
    <x v="6"/>
    <x v="3"/>
    <d v="1899-12-30T00:00:00"/>
    <n v="8.7149999999999999"/>
    <n v="81.625"/>
  </r>
  <r>
    <d v="2020-04-08T00:00:00"/>
    <n v="8"/>
    <x v="6"/>
    <x v="3"/>
    <d v="1899-12-30T00:00:00"/>
    <n v="8.7690000000000001"/>
    <n v="81.570999999999998"/>
  </r>
  <r>
    <d v="2020-04-09T00:00:00"/>
    <n v="9"/>
    <x v="6"/>
    <x v="3"/>
    <d v="1899-12-30T00:00:00"/>
    <n v="8.8040000000000003"/>
    <n v="81.536000000000001"/>
  </r>
  <r>
    <d v="2020-04-10T00:00:00"/>
    <n v="10"/>
    <x v="6"/>
    <x v="3"/>
    <d v="1899-12-30T00:00:00"/>
    <n v="8.8049999999999997"/>
    <n v="81.534999999999997"/>
  </r>
  <r>
    <d v="2020-04-11T00:00:00"/>
    <n v="11"/>
    <x v="6"/>
    <x v="3"/>
    <d v="1899-12-30T00:00:00"/>
    <n v="8.8010000000000002"/>
    <n v="81.539000000000001"/>
  </r>
  <r>
    <d v="2020-04-12T00:00:00"/>
    <n v="12"/>
    <x v="6"/>
    <x v="3"/>
    <d v="1899-12-30T00:00:00"/>
    <n v="8.7579999999999991"/>
    <n v="81.582000000000008"/>
  </r>
  <r>
    <d v="2020-04-13T00:00:00"/>
    <n v="13"/>
    <x v="6"/>
    <x v="3"/>
    <d v="1899-12-30T00:00:00"/>
    <n v="8.798"/>
    <n v="81.542000000000002"/>
  </r>
  <r>
    <d v="2020-04-14T00:00:00"/>
    <n v="14"/>
    <x v="6"/>
    <x v="3"/>
    <d v="1899-12-30T00:00:00"/>
    <n v="8.8209999999999997"/>
    <n v="81.519000000000005"/>
  </r>
  <r>
    <d v="2020-04-15T00:00:00"/>
    <n v="15"/>
    <x v="6"/>
    <x v="3"/>
    <d v="1899-12-30T00:00:00"/>
    <n v="8.8740000000000006"/>
    <n v="81.466000000000008"/>
  </r>
  <r>
    <d v="2020-04-16T00:00:00"/>
    <n v="16"/>
    <x v="6"/>
    <x v="3"/>
    <d v="1899-12-30T00:00:00"/>
    <n v="8.9190000000000005"/>
    <n v="81.421000000000006"/>
  </r>
  <r>
    <d v="2020-04-17T00:00:00"/>
    <n v="17"/>
    <x v="6"/>
    <x v="3"/>
    <d v="1899-12-30T00:00:00"/>
    <n v="8.891"/>
    <n v="81.448999999999998"/>
  </r>
  <r>
    <d v="2020-04-18T00:00:00"/>
    <n v="18"/>
    <x v="6"/>
    <x v="3"/>
    <d v="1899-12-30T00:00:00"/>
    <n v="8.8740000000000006"/>
    <n v="81.466000000000008"/>
  </r>
  <r>
    <d v="2020-04-19T00:00:00"/>
    <n v="19"/>
    <x v="6"/>
    <x v="3"/>
    <d v="1899-12-30T00:00:00"/>
    <n v="8.8569999999999993"/>
    <n v="81.483000000000004"/>
  </r>
  <r>
    <d v="2020-04-20T00:00:00"/>
    <n v="20"/>
    <x v="6"/>
    <x v="3"/>
    <d v="1899-12-30T00:00:00"/>
    <n v="8.8490000000000002"/>
    <n v="81.491"/>
  </r>
  <r>
    <d v="2020-04-21T00:00:00"/>
    <n v="21"/>
    <x v="6"/>
    <x v="3"/>
    <d v="1899-12-30T00:00:00"/>
    <n v="8.8350000000000009"/>
    <n v="81.504999999999995"/>
  </r>
  <r>
    <d v="2020-04-22T00:00:00"/>
    <n v="22"/>
    <x v="6"/>
    <x v="3"/>
    <d v="1899-12-30T00:00:00"/>
    <n v="8.8339999999999996"/>
    <n v="81.506"/>
  </r>
  <r>
    <d v="2020-04-23T00:00:00"/>
    <n v="23"/>
    <x v="6"/>
    <x v="3"/>
    <d v="1899-12-30T00:00:00"/>
    <n v="8.8650000000000002"/>
    <n v="81.475000000000009"/>
  </r>
  <r>
    <d v="2020-04-24T00:00:00"/>
    <n v="24"/>
    <x v="6"/>
    <x v="3"/>
    <d v="1899-12-30T00:00:00"/>
    <n v="8.8480000000000008"/>
    <n v="81.492000000000004"/>
  </r>
  <r>
    <d v="2020-04-25T00:00:00"/>
    <n v="25"/>
    <x v="6"/>
    <x v="3"/>
    <d v="1899-12-30T00:00:00"/>
    <n v="8.8040000000000003"/>
    <n v="81.536000000000001"/>
  </r>
  <r>
    <d v="2020-04-26T00:00:00"/>
    <n v="26"/>
    <x v="6"/>
    <x v="3"/>
    <d v="1899-12-30T00:00:00"/>
    <n v="8.8190000000000008"/>
    <n v="81.521000000000001"/>
  </r>
  <r>
    <d v="2020-04-27T00:00:00"/>
    <n v="27"/>
    <x v="6"/>
    <x v="3"/>
    <d v="1899-12-30T00:00:00"/>
    <n v="8.8260000000000005"/>
    <n v="81.51400000000001"/>
  </r>
  <r>
    <d v="2020-04-28T00:00:00"/>
    <n v="28"/>
    <x v="6"/>
    <x v="3"/>
    <d v="1899-12-30T00:00:00"/>
    <n v="8.8369999999999997"/>
    <n v="81.503"/>
  </r>
  <r>
    <d v="2020-04-29T00:00:00"/>
    <n v="29"/>
    <x v="6"/>
    <x v="3"/>
    <d v="1899-12-30T00:00:00"/>
    <n v="8.8379999999999992"/>
    <n v="81.50200000000001"/>
  </r>
  <r>
    <d v="2020-04-30T00:00:00"/>
    <n v="30"/>
    <x v="6"/>
    <x v="3"/>
    <d v="1899-12-30T00:00:00"/>
    <n v="8.827"/>
    <n v="81.513000000000005"/>
  </r>
  <r>
    <d v="2020-05-01T00:00:00"/>
    <n v="1"/>
    <x v="7"/>
    <x v="3"/>
    <d v="1899-12-30T00:00:00"/>
    <n v="8.8320000000000007"/>
    <n v="81.50800000000001"/>
  </r>
  <r>
    <d v="2020-05-02T00:00:00"/>
    <n v="2"/>
    <x v="7"/>
    <x v="3"/>
    <d v="1899-12-30T00:00:00"/>
    <n v="8.8559999999999999"/>
    <n v="81.484000000000009"/>
  </r>
  <r>
    <d v="2020-05-03T00:00:00"/>
    <n v="3"/>
    <x v="7"/>
    <x v="3"/>
    <d v="1899-12-30T00:00:00"/>
    <n v="8.8740000000000006"/>
    <n v="81.466000000000008"/>
  </r>
  <r>
    <d v="2020-05-04T00:00:00"/>
    <n v="4"/>
    <x v="7"/>
    <x v="3"/>
    <d v="1899-12-30T00:00:00"/>
    <n v="8.9030000000000005"/>
    <n v="81.436999999999998"/>
  </r>
  <r>
    <d v="2020-05-05T00:00:00"/>
    <n v="5"/>
    <x v="7"/>
    <x v="3"/>
    <d v="1899-12-30T00:00:00"/>
    <n v="8.8949999999999996"/>
    <n v="81.445000000000007"/>
  </r>
  <r>
    <d v="2020-05-06T00:00:00"/>
    <n v="6"/>
    <x v="7"/>
    <x v="3"/>
    <d v="1899-12-30T00:00:00"/>
    <n v="8.8840000000000003"/>
    <n v="81.456000000000003"/>
  </r>
  <r>
    <d v="2020-05-07T00:00:00"/>
    <n v="7"/>
    <x v="7"/>
    <x v="3"/>
    <d v="1899-12-30T00:00:00"/>
    <n v="8.8810000000000002"/>
    <n v="81.459000000000003"/>
  </r>
  <r>
    <d v="2020-05-08T00:00:00"/>
    <n v="8"/>
    <x v="7"/>
    <x v="3"/>
    <d v="1899-12-30T00:00:00"/>
    <n v="8.8829999999999991"/>
    <n v="81.457000000000008"/>
  </r>
  <r>
    <d v="2020-05-09T00:00:00"/>
    <n v="9"/>
    <x v="7"/>
    <x v="3"/>
    <d v="1899-12-30T00:00:00"/>
    <n v="8.8789999999999996"/>
    <n v="81.460999999999999"/>
  </r>
  <r>
    <d v="2020-05-10T00:00:00"/>
    <n v="10"/>
    <x v="7"/>
    <x v="3"/>
    <d v="1899-12-30T00:00:00"/>
    <n v="8.83"/>
    <n v="81.510000000000005"/>
  </r>
  <r>
    <d v="2020-05-11T00:00:00"/>
    <n v="11"/>
    <x v="7"/>
    <x v="3"/>
    <d v="1899-12-30T00:00:00"/>
    <n v="8.8049999999999997"/>
    <n v="81.534999999999997"/>
  </r>
  <r>
    <d v="2020-05-12T00:00:00"/>
    <n v="12"/>
    <x v="7"/>
    <x v="3"/>
    <d v="1899-12-30T00:00:00"/>
    <n v="8.7759999999999998"/>
    <n v="81.564000000000007"/>
  </r>
  <r>
    <d v="2020-05-13T00:00:00"/>
    <n v="13"/>
    <x v="7"/>
    <x v="3"/>
    <d v="1899-12-30T00:00:00"/>
    <n v="8.8130000000000006"/>
    <n v="81.527000000000001"/>
  </r>
  <r>
    <d v="2020-05-14T00:00:00"/>
    <n v="14"/>
    <x v="7"/>
    <x v="3"/>
    <d v="1899-12-30T00:00:00"/>
    <n v="8.7710000000000008"/>
    <n v="81.569000000000003"/>
  </r>
  <r>
    <d v="2020-05-15T00:00:00"/>
    <n v="15"/>
    <x v="7"/>
    <x v="3"/>
    <d v="1899-12-30T00:00:00"/>
    <n v="8.6989999999999998"/>
    <n v="81.641000000000005"/>
  </r>
  <r>
    <d v="2020-05-16T00:00:00"/>
    <n v="16"/>
    <x v="7"/>
    <x v="3"/>
    <d v="1899-12-30T00:00:00"/>
    <n v="8.7349999999999994"/>
    <n v="81.605000000000004"/>
  </r>
  <r>
    <d v="2020-05-17T00:00:00"/>
    <n v="17"/>
    <x v="7"/>
    <x v="3"/>
    <d v="1899-12-30T00:00:00"/>
    <n v="8.7650000000000006"/>
    <n v="81.575000000000003"/>
  </r>
  <r>
    <d v="2020-05-18T00:00:00"/>
    <n v="18"/>
    <x v="7"/>
    <x v="3"/>
    <d v="1899-12-30T00:00:00"/>
    <n v="8.7850000000000001"/>
    <n v="81.555000000000007"/>
  </r>
  <r>
    <d v="2020-05-19T00:00:00"/>
    <n v="19"/>
    <x v="7"/>
    <x v="3"/>
    <d v="1899-12-30T00:00:00"/>
    <n v="8.7520000000000007"/>
    <n v="81.588000000000008"/>
  </r>
  <r>
    <d v="2020-05-20T00:00:00"/>
    <n v="20"/>
    <x v="7"/>
    <x v="3"/>
    <d v="1899-12-30T00:00:00"/>
    <n v="8.734"/>
    <n v="81.606000000000009"/>
  </r>
  <r>
    <d v="2020-05-21T00:00:00"/>
    <n v="21"/>
    <x v="7"/>
    <x v="3"/>
    <d v="1899-12-30T00:00:00"/>
    <n v="8.7490000000000006"/>
    <n v="81.591000000000008"/>
  </r>
  <r>
    <d v="2020-05-22T00:00:00"/>
    <n v="22"/>
    <x v="7"/>
    <x v="3"/>
    <d v="1899-12-30T00:00:00"/>
    <n v="8.7910000000000004"/>
    <n v="81.549000000000007"/>
  </r>
  <r>
    <d v="2020-05-23T00:00:00"/>
    <n v="23"/>
    <x v="7"/>
    <x v="3"/>
    <d v="1899-12-30T00:00:00"/>
    <n v="8.8190000000000008"/>
    <n v="81.521000000000001"/>
  </r>
  <r>
    <d v="2020-05-24T00:00:00"/>
    <n v="24"/>
    <x v="7"/>
    <x v="3"/>
    <d v="1899-12-30T00:00:00"/>
    <n v="8.8010000000000002"/>
    <n v="81.539000000000001"/>
  </r>
  <r>
    <d v="2020-05-25T00:00:00"/>
    <n v="25"/>
    <x v="7"/>
    <x v="3"/>
    <d v="1899-12-30T00:00:00"/>
    <n v="8.8109999999999999"/>
    <n v="81.528999999999996"/>
  </r>
  <r>
    <d v="2020-05-26T00:00:00"/>
    <n v="26"/>
    <x v="7"/>
    <x v="3"/>
    <d v="1899-12-30T00:00:00"/>
    <n v="8.7919999999999998"/>
    <n v="81.548000000000002"/>
  </r>
  <r>
    <d v="2020-05-27T00:00:00"/>
    <n v="27"/>
    <x v="7"/>
    <x v="3"/>
    <d v="1899-12-30T00:00:00"/>
    <n v="8.7970000000000006"/>
    <n v="81.543000000000006"/>
  </r>
  <r>
    <d v="2020-05-28T00:00:00"/>
    <n v="28"/>
    <x v="7"/>
    <x v="3"/>
    <d v="1899-12-30T00:00:00"/>
    <n v="8.81"/>
    <n v="81.53"/>
  </r>
  <r>
    <d v="2020-05-29T00:00:00"/>
    <n v="29"/>
    <x v="7"/>
    <x v="3"/>
    <d v="1899-12-30T00:00:00"/>
    <n v="8.7620000000000005"/>
    <n v="81.578000000000003"/>
  </r>
  <r>
    <d v="2020-05-30T00:00:00"/>
    <n v="30"/>
    <x v="7"/>
    <x v="3"/>
    <d v="1899-12-30T00:00:00"/>
    <n v="8.7759999999999998"/>
    <n v="81.564000000000007"/>
  </r>
  <r>
    <d v="2020-05-31T00:00:00"/>
    <n v="31"/>
    <x v="7"/>
    <x v="3"/>
    <d v="1899-12-30T00:00:00"/>
    <n v="8.7409999999999997"/>
    <n v="81.599000000000004"/>
  </r>
  <r>
    <d v="2020-06-01T00:00:00"/>
    <n v="1"/>
    <x v="8"/>
    <x v="3"/>
    <d v="1899-12-30T00:00:00"/>
    <n v="8.7349999999999994"/>
    <n v="81.605000000000004"/>
  </r>
  <r>
    <d v="2020-06-02T00:00:00"/>
    <n v="2"/>
    <x v="8"/>
    <x v="3"/>
    <d v="1899-12-30T00:00:00"/>
    <n v="8.7100000000000009"/>
    <n v="81.63"/>
  </r>
  <r>
    <d v="2020-06-03T00:00:00"/>
    <n v="3"/>
    <x v="8"/>
    <x v="3"/>
    <d v="1899-12-30T00:00:00"/>
    <n v="8.7140000000000004"/>
    <n v="81.626000000000005"/>
  </r>
  <r>
    <d v="2020-06-04T00:00:00"/>
    <n v="4"/>
    <x v="8"/>
    <x v="3"/>
    <d v="1899-12-30T00:00:00"/>
    <n v="8.7289999999999992"/>
    <n v="81.611000000000004"/>
  </r>
  <r>
    <d v="2020-06-05T00:00:00"/>
    <n v="5"/>
    <x v="8"/>
    <x v="3"/>
    <d v="1899-12-30T00:00:00"/>
    <n v="8.641"/>
    <n v="81.698999999999998"/>
  </r>
  <r>
    <d v="2020-06-06T00:00:00"/>
    <n v="6"/>
    <x v="8"/>
    <x v="3"/>
    <d v="1899-12-30T00:00:00"/>
    <n v="8.7119999999999997"/>
    <n v="81.628"/>
  </r>
  <r>
    <d v="2020-06-07T00:00:00"/>
    <n v="7"/>
    <x v="8"/>
    <x v="3"/>
    <d v="1899-12-30T00:00:00"/>
    <n v="8.7469999999999999"/>
    <n v="81.593000000000004"/>
  </r>
  <r>
    <d v="2020-06-08T00:00:00"/>
    <n v="8"/>
    <x v="8"/>
    <x v="3"/>
    <d v="1899-12-30T00:00:00"/>
    <n v="8.6969999999999992"/>
    <n v="81.643000000000001"/>
  </r>
  <r>
    <d v="2020-06-09T00:00:00"/>
    <n v="9"/>
    <x v="8"/>
    <x v="3"/>
    <d v="1899-12-30T00:00:00"/>
    <n v="8.7210000000000001"/>
    <n v="81.619"/>
  </r>
  <r>
    <d v="2020-06-10T00:00:00"/>
    <n v="10"/>
    <x v="8"/>
    <x v="3"/>
    <d v="1899-12-30T00:00:00"/>
    <n v="8.5760000000000005"/>
    <n v="81.76400000000001"/>
  </r>
  <r>
    <d v="2020-06-11T00:00:00"/>
    <n v="11"/>
    <x v="8"/>
    <x v="3"/>
    <d v="1899-12-30T00:00:00"/>
    <n v="8.5419999999999998"/>
    <n v="81.798000000000002"/>
  </r>
  <r>
    <d v="2020-06-12T00:00:00"/>
    <n v="12"/>
    <x v="8"/>
    <x v="3"/>
    <d v="1899-12-30T00:00:00"/>
    <n v="8.5220000000000002"/>
    <n v="81.817999999999998"/>
  </r>
  <r>
    <d v="2020-06-13T00:00:00"/>
    <n v="13"/>
    <x v="8"/>
    <x v="3"/>
    <d v="1899-12-30T00:00:00"/>
    <n v="8.5220000000000002"/>
    <n v="81.817999999999998"/>
  </r>
  <r>
    <d v="2020-06-14T00:00:00"/>
    <n v="14"/>
    <x v="8"/>
    <x v="3"/>
    <d v="1899-12-30T00:00:00"/>
    <n v="8.5459999999999994"/>
    <n v="81.794000000000011"/>
  </r>
  <r>
    <d v="2020-06-15T00:00:00"/>
    <n v="15"/>
    <x v="8"/>
    <x v="3"/>
    <d v="1899-12-30T00:00:00"/>
    <n v="8.4359999999999999"/>
    <n v="81.903999999999996"/>
  </r>
  <r>
    <d v="2020-06-16T00:00:00"/>
    <n v="16"/>
    <x v="8"/>
    <x v="3"/>
    <d v="1899-12-30T00:00:00"/>
    <n v="8.4369999999999994"/>
    <n v="81.903000000000006"/>
  </r>
  <r>
    <d v="2020-06-17T00:00:00"/>
    <n v="17"/>
    <x v="8"/>
    <x v="3"/>
    <d v="1899-12-30T00:00:00"/>
    <n v="8.3330000000000002"/>
    <n v="82.007000000000005"/>
  </r>
  <r>
    <d v="2020-06-18T00:00:00"/>
    <n v="18"/>
    <x v="8"/>
    <x v="3"/>
    <d v="1899-12-30T00:00:00"/>
    <n v="8.3119999999999994"/>
    <n v="82.028000000000006"/>
  </r>
  <r>
    <d v="2020-06-19T00:00:00"/>
    <n v="19"/>
    <x v="8"/>
    <x v="3"/>
    <d v="1899-12-30T00:00:00"/>
    <n v="8.3460000000000001"/>
    <n v="81.994"/>
  </r>
  <r>
    <d v="2020-06-20T00:00:00"/>
    <n v="20"/>
    <x v="8"/>
    <x v="3"/>
    <d v="1899-12-30T00:00:00"/>
    <n v="8.3640000000000008"/>
    <n v="81.975999999999999"/>
  </r>
  <r>
    <d v="2020-06-21T00:00:00"/>
    <n v="21"/>
    <x v="8"/>
    <x v="3"/>
    <d v="1899-12-30T00:00:00"/>
    <n v="8.3379999999999992"/>
    <n v="82.00200000000001"/>
  </r>
  <r>
    <d v="2020-06-22T00:00:00"/>
    <n v="22"/>
    <x v="8"/>
    <x v="3"/>
    <d v="1899-12-30T00:00:00"/>
    <n v="8.3369999999999997"/>
    <n v="82.003"/>
  </r>
  <r>
    <d v="2020-06-23T00:00:00"/>
    <n v="23"/>
    <x v="8"/>
    <x v="3"/>
    <d v="1899-12-30T00:00:00"/>
    <n v="8.4"/>
    <n v="81.94"/>
  </r>
  <r>
    <d v="2020-06-24T00:00:00"/>
    <n v="24"/>
    <x v="8"/>
    <x v="3"/>
    <d v="1899-12-30T00:00:00"/>
    <n v="8.4309999999999992"/>
    <n v="81.909000000000006"/>
  </r>
  <r>
    <d v="2020-06-25T00:00:00"/>
    <n v="25"/>
    <x v="8"/>
    <x v="3"/>
    <d v="1899-12-30T00:00:00"/>
    <n v="8.4030000000000005"/>
    <n v="81.936999999999998"/>
  </r>
  <r>
    <d v="2020-06-26T00:00:00"/>
    <n v="26"/>
    <x v="8"/>
    <x v="3"/>
    <d v="1899-12-30T00:00:00"/>
    <n v="8.532"/>
    <n v="81.808000000000007"/>
  </r>
  <r>
    <d v="2020-06-27T00:00:00"/>
    <n v="27"/>
    <x v="8"/>
    <x v="3"/>
    <d v="1899-12-30T00:00:00"/>
    <n v="8.5630000000000006"/>
    <n v="81.777000000000001"/>
  </r>
  <r>
    <d v="2020-06-28T00:00:00"/>
    <n v="28"/>
    <x v="8"/>
    <x v="3"/>
    <d v="1899-12-30T00:00:00"/>
    <n v="8.6059999999999999"/>
    <n v="81.734000000000009"/>
  </r>
  <r>
    <d v="2020-06-29T00:00:00"/>
    <n v="29"/>
    <x v="8"/>
    <x v="3"/>
    <d v="1899-12-30T00:00:00"/>
    <n v="8.6180000000000003"/>
    <n v="81.722000000000008"/>
  </r>
  <r>
    <d v="2020-06-30T00:00:00"/>
    <n v="30"/>
    <x v="8"/>
    <x v="3"/>
    <d v="1899-12-30T00:00:00"/>
    <n v="8.5850000000000009"/>
    <n v="81.754999999999995"/>
  </r>
  <r>
    <d v="2020-07-01T00:00:00"/>
    <n v="1"/>
    <x v="9"/>
    <x v="3"/>
    <d v="1899-12-30T00:00:00"/>
    <n v="8.6170000000000009"/>
    <n v="81.722999999999999"/>
  </r>
  <r>
    <d v="2020-07-02T00:00:00"/>
    <n v="2"/>
    <x v="9"/>
    <x v="3"/>
    <d v="1899-12-30T00:00:00"/>
    <n v="8.6479999999999997"/>
    <n v="81.692000000000007"/>
  </r>
  <r>
    <d v="2020-07-03T00:00:00"/>
    <n v="3"/>
    <x v="9"/>
    <x v="3"/>
    <d v="1899-12-30T00:00:00"/>
    <n v="8.64"/>
    <n v="81.7"/>
  </r>
  <r>
    <d v="2020-07-04T00:00:00"/>
    <n v="4"/>
    <x v="9"/>
    <x v="3"/>
    <d v="1899-12-30T00:00:00"/>
    <n v="8.4629999999999992"/>
    <n v="81.87700000000001"/>
  </r>
  <r>
    <d v="2020-07-05T00:00:00"/>
    <n v="5"/>
    <x v="9"/>
    <x v="3"/>
    <d v="1899-12-30T00:00:00"/>
    <n v="8.5090000000000003"/>
    <n v="81.831000000000003"/>
  </r>
  <r>
    <d v="2020-07-06T00:00:00"/>
    <n v="6"/>
    <x v="9"/>
    <x v="3"/>
    <d v="1899-12-30T00:00:00"/>
    <n v="8.5410000000000004"/>
    <n v="81.799000000000007"/>
  </r>
  <r>
    <d v="2020-07-07T00:00:00"/>
    <n v="7"/>
    <x v="9"/>
    <x v="3"/>
    <d v="1899-12-30T00:00:00"/>
    <n v="8.4640000000000004"/>
    <n v="81.876000000000005"/>
  </r>
  <r>
    <d v="2020-07-08T00:00:00"/>
    <n v="8"/>
    <x v="9"/>
    <x v="3"/>
    <d v="1899-12-30T00:00:00"/>
    <n v="8.5310000000000006"/>
    <n v="81.808999999999997"/>
  </r>
  <r>
    <d v="2020-07-09T00:00:00"/>
    <n v="9"/>
    <x v="9"/>
    <x v="3"/>
    <d v="1899-12-30T00:00:00"/>
    <n v="8.6159999999999997"/>
    <n v="81.724000000000004"/>
  </r>
  <r>
    <d v="2020-07-10T00:00:00"/>
    <n v="10"/>
    <x v="9"/>
    <x v="3"/>
    <d v="1899-12-30T00:00:00"/>
    <n v="8.6340000000000003"/>
    <n v="81.706000000000003"/>
  </r>
  <r>
    <d v="2020-07-11T00:00:00"/>
    <n v="11"/>
    <x v="9"/>
    <x v="3"/>
    <d v="1899-12-30T00:00:00"/>
    <n v="8.6059999999999999"/>
    <n v="81.734000000000009"/>
  </r>
  <r>
    <d v="2020-07-12T00:00:00"/>
    <n v="12"/>
    <x v="9"/>
    <x v="3"/>
    <d v="1899-12-30T00:00:00"/>
    <n v="8.6210000000000004"/>
    <n v="81.719000000000008"/>
  </r>
  <r>
    <d v="2020-07-13T00:00:00"/>
    <n v="13"/>
    <x v="9"/>
    <x v="3"/>
    <d v="1899-12-30T00:00:00"/>
    <n v="8.6669999999999998"/>
    <n v="81.673000000000002"/>
  </r>
  <r>
    <d v="2020-07-14T00:00:00"/>
    <n v="14"/>
    <x v="9"/>
    <x v="3"/>
    <d v="1899-12-30T00:00:00"/>
    <n v="8.6929999999999996"/>
    <n v="81.647000000000006"/>
  </r>
  <r>
    <d v="2020-07-15T00:00:00"/>
    <n v="15"/>
    <x v="9"/>
    <x v="3"/>
    <d v="1899-12-30T00:00:00"/>
    <n v="8.6999999999999993"/>
    <n v="81.64"/>
  </r>
  <r>
    <d v="2020-07-16T00:00:00"/>
    <n v="16"/>
    <x v="9"/>
    <x v="3"/>
    <d v="1899-12-30T00:00:00"/>
    <n v="8.6189999999999998"/>
    <n v="81.721000000000004"/>
  </r>
  <r>
    <d v="2020-07-17T00:00:00"/>
    <n v="17"/>
    <x v="9"/>
    <x v="3"/>
    <d v="1899-12-30T00:00:00"/>
    <n v="8.5630000000000006"/>
    <n v="81.777000000000001"/>
  </r>
  <r>
    <d v="2020-07-18T00:00:00"/>
    <n v="18"/>
    <x v="9"/>
    <x v="3"/>
    <d v="1899-12-30T00:00:00"/>
    <n v="8.609"/>
    <n v="81.731000000000009"/>
  </r>
  <r>
    <d v="2020-07-19T00:00:00"/>
    <n v="19"/>
    <x v="9"/>
    <x v="3"/>
    <d v="1899-12-30T00:00:00"/>
    <n v="8.6739999999999995"/>
    <n v="81.665999999999997"/>
  </r>
  <r>
    <d v="2020-07-20T00:00:00"/>
    <n v="20"/>
    <x v="9"/>
    <x v="3"/>
    <d v="1899-12-30T00:00:00"/>
    <n v="8.7200000000000006"/>
    <n v="81.62"/>
  </r>
  <r>
    <d v="2020-07-21T00:00:00"/>
    <n v="21"/>
    <x v="9"/>
    <x v="3"/>
    <d v="1899-12-30T00:00:00"/>
    <n v="8.7379999999999995"/>
    <n v="81.602000000000004"/>
  </r>
  <r>
    <d v="2020-07-22T00:00:00"/>
    <n v="22"/>
    <x v="9"/>
    <x v="3"/>
    <d v="1899-12-30T00:00:00"/>
    <n v="8.69"/>
    <n v="81.650000000000006"/>
  </r>
  <r>
    <d v="2020-07-23T00:00:00"/>
    <n v="23"/>
    <x v="9"/>
    <x v="3"/>
    <d v="1899-12-30T00:00:00"/>
    <n v="8.6430000000000007"/>
    <n v="81.697000000000003"/>
  </r>
  <r>
    <d v="2020-07-24T00:00:00"/>
    <n v="24"/>
    <x v="9"/>
    <x v="3"/>
    <d v="1899-12-30T00:00:00"/>
    <n v="8.6660000000000004"/>
    <n v="81.674000000000007"/>
  </r>
  <r>
    <d v="2020-07-25T00:00:00"/>
    <n v="25"/>
    <x v="9"/>
    <x v="3"/>
    <d v="1899-12-30T00:00:00"/>
    <n v="8.5489999999999995"/>
    <n v="81.790999999999997"/>
  </r>
  <r>
    <d v="2020-07-26T00:00:00"/>
    <n v="26"/>
    <x v="9"/>
    <x v="3"/>
    <d v="1899-12-30T00:00:00"/>
    <n v="8.5670000000000002"/>
    <n v="81.772999999999996"/>
  </r>
  <r>
    <d v="2020-07-27T00:00:00"/>
    <n v="27"/>
    <x v="9"/>
    <x v="3"/>
    <d v="1899-12-30T00:00:00"/>
    <n v="8.3659999999999997"/>
    <n v="81.974000000000004"/>
  </r>
  <r>
    <d v="2020-07-28T00:00:00"/>
    <n v="28"/>
    <x v="9"/>
    <x v="3"/>
    <d v="1899-12-30T00:00:00"/>
    <n v="8.5459999999999994"/>
    <n v="81.794000000000011"/>
  </r>
  <r>
    <d v="2020-07-29T00:00:00"/>
    <n v="29"/>
    <x v="9"/>
    <x v="3"/>
    <d v="1899-12-30T00:00:00"/>
    <n v="8.5809999999999995"/>
    <n v="81.759"/>
  </r>
  <r>
    <d v="2020-07-30T00:00:00"/>
    <n v="30"/>
    <x v="9"/>
    <x v="3"/>
    <d v="1899-12-30T00:00:00"/>
    <n v="8.6129999999999995"/>
    <n v="81.727000000000004"/>
  </r>
  <r>
    <d v="2020-07-31T00:00:00"/>
    <n v="31"/>
    <x v="9"/>
    <x v="3"/>
    <d v="1899-12-30T00:00:00"/>
    <n v="8.4510000000000005"/>
    <n v="81.88900000000001"/>
  </r>
  <r>
    <d v="2020-08-01T00:00:00"/>
    <n v="1"/>
    <x v="10"/>
    <x v="3"/>
    <d v="1899-12-30T00:00:00"/>
    <n v="8.5909999999999993"/>
    <n v="81.749000000000009"/>
  </r>
  <r>
    <d v="2020-08-02T00:00:00"/>
    <n v="2"/>
    <x v="10"/>
    <x v="3"/>
    <d v="1899-12-30T00:00:00"/>
    <n v="8.5950000000000006"/>
    <n v="81.745000000000005"/>
  </r>
  <r>
    <d v="2020-08-03T00:00:00"/>
    <n v="3"/>
    <x v="10"/>
    <x v="3"/>
    <d v="1899-12-30T00:00:00"/>
    <n v="8.4429999999999996"/>
    <n v="81.897000000000006"/>
  </r>
  <r>
    <d v="2020-08-04T00:00:00"/>
    <n v="4"/>
    <x v="10"/>
    <x v="3"/>
    <d v="1899-12-30T00:00:00"/>
    <n v="8.5540000000000003"/>
    <n v="81.786000000000001"/>
  </r>
  <r>
    <d v="2020-08-05T00:00:00"/>
    <n v="5"/>
    <x v="10"/>
    <x v="3"/>
    <d v="1899-12-30T00:00:00"/>
    <n v="8.6950000000000003"/>
    <n v="81.64500000000001"/>
  </r>
  <r>
    <d v="2020-08-06T00:00:00"/>
    <n v="6"/>
    <x v="10"/>
    <x v="3"/>
    <d v="1899-12-30T00:00:00"/>
    <n v="8.7799999999999994"/>
    <n v="81.56"/>
  </r>
  <r>
    <d v="2020-08-07T00:00:00"/>
    <n v="7"/>
    <x v="10"/>
    <x v="3"/>
    <d v="1899-12-30T00:00:00"/>
    <n v="8.7210000000000001"/>
    <n v="81.619"/>
  </r>
  <r>
    <d v="2020-08-08T00:00:00"/>
    <n v="8"/>
    <x v="10"/>
    <x v="3"/>
    <d v="1899-12-30T00:00:00"/>
    <n v="8.7439999999999998"/>
    <n v="81.596000000000004"/>
  </r>
  <r>
    <d v="2020-08-09T00:00:00"/>
    <n v="9"/>
    <x v="10"/>
    <x v="3"/>
    <d v="1899-12-30T00:00:00"/>
    <n v="8.7539999999999996"/>
    <n v="81.585999999999999"/>
  </r>
  <r>
    <d v="2020-08-10T00:00:00"/>
    <n v="10"/>
    <x v="10"/>
    <x v="3"/>
    <d v="1899-12-30T00:00:00"/>
    <n v="8.73"/>
    <n v="81.61"/>
  </r>
  <r>
    <d v="2020-08-11T00:00:00"/>
    <n v="11"/>
    <x v="10"/>
    <x v="3"/>
    <d v="1899-12-30T00:00:00"/>
    <n v="8.7379999999999995"/>
    <n v="81.602000000000004"/>
  </r>
  <r>
    <d v="2020-08-12T00:00:00"/>
    <n v="12"/>
    <x v="10"/>
    <x v="3"/>
    <d v="1899-12-30T00:00:00"/>
    <n v="8.7170000000000005"/>
    <n v="81.623000000000005"/>
  </r>
  <r>
    <d v="2020-08-13T00:00:00"/>
    <n v="13"/>
    <x v="10"/>
    <x v="3"/>
    <d v="1899-12-30T00:00:00"/>
    <n v="8.7539999999999996"/>
    <n v="81.585999999999999"/>
  </r>
  <r>
    <d v="2020-08-14T00:00:00"/>
    <n v="14"/>
    <x v="10"/>
    <x v="3"/>
    <d v="1899-12-30T00:00:00"/>
    <n v="8.7690000000000001"/>
    <n v="81.570999999999998"/>
  </r>
  <r>
    <d v="2020-08-15T00:00:00"/>
    <n v="15"/>
    <x v="10"/>
    <x v="3"/>
    <d v="1899-12-30T00:00:00"/>
    <n v="8.7469999999999999"/>
    <n v="81.593000000000004"/>
  </r>
  <r>
    <d v="2020-08-16T00:00:00"/>
    <n v="16"/>
    <x v="10"/>
    <x v="3"/>
    <d v="1899-12-30T00:00:00"/>
    <n v="8.6989999999999998"/>
    <n v="81.641000000000005"/>
  </r>
  <r>
    <d v="2020-08-17T00:00:00"/>
    <n v="17"/>
    <x v="10"/>
    <x v="3"/>
    <d v="1899-12-30T00:00:00"/>
    <n v="8.6820000000000004"/>
    <n v="81.658000000000001"/>
  </r>
  <r>
    <d v="2020-08-18T00:00:00"/>
    <n v="18"/>
    <x v="10"/>
    <x v="3"/>
    <d v="1899-12-30T00:00:00"/>
    <n v="8.6020000000000003"/>
    <n v="81.738"/>
  </r>
  <r>
    <d v="2020-08-19T00:00:00"/>
    <n v="19"/>
    <x v="10"/>
    <x v="3"/>
    <d v="1899-12-30T00:00:00"/>
    <n v="8.5350000000000001"/>
    <n v="81.805000000000007"/>
  </r>
  <r>
    <d v="2020-08-20T00:00:00"/>
    <n v="20"/>
    <x v="10"/>
    <x v="3"/>
    <d v="1899-12-30T00:00:00"/>
    <n v="8.6270000000000007"/>
    <n v="81.713000000000008"/>
  </r>
  <r>
    <d v="2020-08-21T00:00:00"/>
    <n v="21"/>
    <x v="10"/>
    <x v="3"/>
    <d v="1899-12-30T00:00:00"/>
    <n v="8.577"/>
    <n v="81.763000000000005"/>
  </r>
  <r>
    <d v="2020-08-22T00:00:00"/>
    <n v="22"/>
    <x v="10"/>
    <x v="3"/>
    <d v="1899-12-30T00:00:00"/>
    <n v="8.1489999999999991"/>
    <n v="82.191000000000003"/>
  </r>
  <r>
    <d v="2020-08-23T00:00:00"/>
    <n v="23"/>
    <x v="10"/>
    <x v="3"/>
    <d v="1899-12-30T00:00:00"/>
    <n v="7.9909999999999997"/>
    <n v="82.349000000000004"/>
  </r>
  <r>
    <d v="2020-08-24T00:00:00"/>
    <n v="24"/>
    <x v="10"/>
    <x v="3"/>
    <d v="1899-12-30T00:00:00"/>
    <n v="7.9139999999999997"/>
    <n v="82.426000000000002"/>
  </r>
  <r>
    <d v="2020-08-25T00:00:00"/>
    <n v="25"/>
    <x v="10"/>
    <x v="3"/>
    <d v="1899-12-30T00:00:00"/>
    <n v="8.26"/>
    <n v="82.08"/>
  </r>
  <r>
    <d v="2020-08-26T00:00:00"/>
    <n v="26"/>
    <x v="10"/>
    <x v="3"/>
    <d v="1899-12-30T00:00:00"/>
    <n v="8.2439999999999998"/>
    <n v="82.096000000000004"/>
  </r>
  <r>
    <d v="2020-08-27T00:00:00"/>
    <n v="27"/>
    <x v="10"/>
    <x v="3"/>
    <d v="1899-12-30T00:00:00"/>
    <n v="8.0570000000000004"/>
    <n v="82.283000000000001"/>
  </r>
  <r>
    <d v="2020-08-28T00:00:00"/>
    <n v="28"/>
    <x v="10"/>
    <x v="3"/>
    <d v="1899-12-30T00:00:00"/>
    <n v="8.0530000000000008"/>
    <n v="82.287000000000006"/>
  </r>
  <r>
    <d v="2020-08-29T00:00:00"/>
    <n v="29"/>
    <x v="10"/>
    <x v="3"/>
    <d v="1899-12-30T00:00:00"/>
    <n v="8.34"/>
    <n v="82"/>
  </r>
  <r>
    <d v="2020-08-30T00:00:00"/>
    <n v="30"/>
    <x v="10"/>
    <x v="3"/>
    <d v="1899-12-30T00:00:00"/>
    <n v="8.5359999999999996"/>
    <n v="81.804000000000002"/>
  </r>
  <r>
    <d v="2020-08-31T00:00:00"/>
    <n v="31"/>
    <x v="10"/>
    <x v="3"/>
    <d v="1899-12-30T00:00:00"/>
    <n v="8.6639999999999997"/>
    <n v="81.676000000000002"/>
  </r>
  <r>
    <d v="2020-09-01T00:00:00"/>
    <n v="1"/>
    <x v="11"/>
    <x v="3"/>
    <d v="1899-12-30T00:00:00"/>
    <n v="8.7219999999999995"/>
    <n v="81.618000000000009"/>
  </r>
  <r>
    <d v="2020-09-02T00:00:00"/>
    <n v="2"/>
    <x v="11"/>
    <x v="3"/>
    <d v="1899-12-30T00:00:00"/>
    <n v="8.7590000000000003"/>
    <n v="81.581000000000003"/>
  </r>
  <r>
    <d v="2020-09-03T00:00:00"/>
    <n v="3"/>
    <x v="11"/>
    <x v="3"/>
    <d v="1899-12-30T00:00:00"/>
    <n v="8.8109999999999999"/>
    <n v="81.528999999999996"/>
  </r>
  <r>
    <d v="2020-09-04T00:00:00"/>
    <n v="4"/>
    <x v="11"/>
    <x v="3"/>
    <d v="1899-12-30T00:00:00"/>
    <n v="8.8450000000000006"/>
    <n v="81.495000000000005"/>
  </r>
  <r>
    <d v="2020-09-05T00:00:00"/>
    <n v="5"/>
    <x v="11"/>
    <x v="3"/>
    <d v="1899-12-30T00:00:00"/>
    <n v="8.8339999999999996"/>
    <n v="81.506"/>
  </r>
  <r>
    <d v="2020-09-06T00:00:00"/>
    <n v="6"/>
    <x v="11"/>
    <x v="3"/>
    <d v="1899-12-30T00:00:00"/>
    <n v="8.7349999999999994"/>
    <n v="81.605000000000004"/>
  </r>
  <r>
    <d v="2020-09-07T00:00:00"/>
    <n v="7"/>
    <x v="11"/>
    <x v="3"/>
    <d v="1899-12-30T00:00:00"/>
    <n v="8.6929999999999996"/>
    <n v="81.647000000000006"/>
  </r>
  <r>
    <d v="2020-09-08T00:00:00"/>
    <n v="8"/>
    <x v="11"/>
    <x v="3"/>
    <d v="1899-12-30T00:00:00"/>
    <n v="8.6829999999999998"/>
    <n v="81.657000000000011"/>
  </r>
  <r>
    <d v="2020-09-09T00:00:00"/>
    <n v="9"/>
    <x v="11"/>
    <x v="3"/>
    <d v="1899-12-30T00:00:00"/>
    <n v="8.6329999999999991"/>
    <n v="81.707000000000008"/>
  </r>
  <r>
    <d v="2020-09-10T00:00:00"/>
    <n v="10"/>
    <x v="11"/>
    <x v="3"/>
    <d v="1899-12-30T00:00:00"/>
    <n v="8.6080000000000005"/>
    <n v="81.731999999999999"/>
  </r>
  <r>
    <d v="2020-09-11T00:00:00"/>
    <n v="11"/>
    <x v="11"/>
    <x v="3"/>
    <d v="1899-12-30T00:00:00"/>
    <n v="8.5839999999999996"/>
    <n v="81.756"/>
  </r>
  <r>
    <d v="2020-09-12T00:00:00"/>
    <n v="12"/>
    <x v="11"/>
    <x v="3"/>
    <d v="1899-12-30T00:00:00"/>
    <n v="8.5530000000000008"/>
    <n v="81.787000000000006"/>
  </r>
  <r>
    <d v="2020-09-13T00:00:00"/>
    <n v="13"/>
    <x v="11"/>
    <x v="3"/>
    <d v="1899-12-30T00:00:00"/>
    <n v="8.4009999999999998"/>
    <n v="81.939000000000007"/>
  </r>
  <r>
    <d v="2020-09-14T00:00:00"/>
    <n v="14"/>
    <x v="11"/>
    <x v="3"/>
    <d v="1899-12-30T00:00:00"/>
    <n v="8.2829999999999995"/>
    <n v="82.057000000000002"/>
  </r>
  <r>
    <d v="2020-09-15T00:00:00"/>
    <n v="15"/>
    <x v="11"/>
    <x v="3"/>
    <d v="1899-12-30T00:00:00"/>
    <n v="8.44"/>
    <n v="81.900000000000006"/>
  </r>
  <r>
    <d v="2020-09-16T00:00:00"/>
    <n v="16"/>
    <x v="11"/>
    <x v="3"/>
    <d v="1899-12-30T00:00:00"/>
    <n v="8.4710000000000001"/>
    <n v="81.869"/>
  </r>
  <r>
    <d v="2020-09-17T00:00:00"/>
    <n v="17"/>
    <x v="11"/>
    <x v="3"/>
    <d v="1899-12-30T00:00:00"/>
    <n v="8.4610000000000003"/>
    <n v="81.879000000000005"/>
  </r>
  <r>
    <d v="2020-09-18T00:00:00"/>
    <n v="18"/>
    <x v="11"/>
    <x v="3"/>
    <d v="1899-12-30T00:00:00"/>
    <n v="8.5640000000000001"/>
    <n v="81.77600000000001"/>
  </r>
  <r>
    <d v="2020-09-19T00:00:00"/>
    <n v="19"/>
    <x v="11"/>
    <x v="3"/>
    <d v="1899-12-30T00:00:00"/>
    <n v="8.5210000000000008"/>
    <n v="81.819000000000003"/>
  </r>
  <r>
    <d v="2020-09-20T00:00:00"/>
    <n v="20"/>
    <x v="11"/>
    <x v="3"/>
    <d v="1899-12-30T00:00:00"/>
    <n v="8.3829999999999991"/>
    <n v="81.957000000000008"/>
  </r>
  <r>
    <d v="2020-09-21T00:00:00"/>
    <n v="21"/>
    <x v="11"/>
    <x v="3"/>
    <d v="1899-12-30T00:00:00"/>
    <n v="8.3490000000000002"/>
    <n v="81.991"/>
  </r>
  <r>
    <d v="2020-09-22T00:00:00"/>
    <n v="22"/>
    <x v="11"/>
    <x v="3"/>
    <d v="1899-12-30T00:00:00"/>
    <n v="8.6240000000000006"/>
    <n v="81.716000000000008"/>
  </r>
  <r>
    <d v="2020-09-23T00:00:00"/>
    <n v="23"/>
    <x v="11"/>
    <x v="3"/>
    <d v="1899-12-30T00:00:00"/>
    <n v="8.7430000000000003"/>
    <n v="81.597000000000008"/>
  </r>
  <r>
    <d v="2020-09-24T00:00:00"/>
    <n v="24"/>
    <x v="11"/>
    <x v="3"/>
    <d v="1899-12-30T00:00:00"/>
    <n v="8.67"/>
    <n v="81.67"/>
  </r>
  <r>
    <d v="2020-09-25T00:00:00"/>
    <n v="25"/>
    <x v="11"/>
    <x v="3"/>
    <d v="1899-12-30T00:00:00"/>
    <n v="8.6820000000000004"/>
    <n v="81.658000000000001"/>
  </r>
  <r>
    <d v="2020-09-26T00:00:00"/>
    <n v="26"/>
    <x v="11"/>
    <x v="3"/>
    <d v="1899-12-30T00:00:00"/>
    <n v="8.6890000000000001"/>
    <n v="81.65100000000001"/>
  </r>
  <r>
    <d v="2020-09-27T00:00:00"/>
    <n v="27"/>
    <x v="11"/>
    <x v="3"/>
    <d v="1899-12-30T00:00:00"/>
    <n v="8.766"/>
    <n v="81.573999999999998"/>
  </r>
  <r>
    <d v="2020-09-28T00:00:00"/>
    <n v="28"/>
    <x v="11"/>
    <x v="3"/>
    <d v="1899-12-30T00:00:00"/>
    <n v="8.8109999999999999"/>
    <n v="81.528999999999996"/>
  </r>
  <r>
    <d v="2020-09-29T00:00:00"/>
    <n v="29"/>
    <x v="11"/>
    <x v="3"/>
    <d v="1899-12-30T00:00:00"/>
    <n v="8.8209999999999997"/>
    <n v="81.519000000000005"/>
  </r>
  <r>
    <d v="2020-09-30T00:00:00"/>
    <n v="30"/>
    <x v="11"/>
    <x v="3"/>
    <d v="1899-12-30T00:00:00"/>
    <n v="8.8529999999999998"/>
    <n v="81.487000000000009"/>
  </r>
  <r>
    <d v="2020-10-01T00:00:00"/>
    <n v="1"/>
    <x v="0"/>
    <x v="3"/>
    <d v="1899-12-30T00:00:00"/>
    <n v="8.8239999999999998"/>
    <n v="81.516000000000005"/>
  </r>
  <r>
    <d v="2020-10-02T00:00:00"/>
    <n v="2"/>
    <x v="0"/>
    <x v="3"/>
    <d v="1899-12-30T00:00:00"/>
    <n v="8.7729999999999997"/>
    <n v="81.567000000000007"/>
  </r>
  <r>
    <d v="2020-10-03T00:00:00"/>
    <n v="3"/>
    <x v="0"/>
    <x v="3"/>
    <d v="1899-12-30T00:00:00"/>
    <n v="8.6940000000000008"/>
    <n v="81.646000000000001"/>
  </r>
  <r>
    <d v="2020-10-04T00:00:00"/>
    <n v="4"/>
    <x v="0"/>
    <x v="3"/>
    <d v="1899-12-30T00:00:00"/>
    <n v="8.6319999999999997"/>
    <n v="81.707999999999998"/>
  </r>
  <r>
    <d v="2020-10-05T00:00:00"/>
    <n v="5"/>
    <x v="0"/>
    <x v="3"/>
    <d v="1899-12-30T00:00:00"/>
    <n v="8.6199999999999992"/>
    <n v="81.72"/>
  </r>
  <r>
    <d v="2020-10-06T00:00:00"/>
    <n v="6"/>
    <x v="0"/>
    <x v="3"/>
    <d v="1899-12-30T00:00:00"/>
    <n v="8.6010000000000009"/>
    <n v="81.739000000000004"/>
  </r>
  <r>
    <d v="2020-10-07T00:00:00"/>
    <n v="7"/>
    <x v="0"/>
    <x v="3"/>
    <d v="1899-12-30T00:00:00"/>
    <n v="8.6120000000000001"/>
    <n v="81.728000000000009"/>
  </r>
  <r>
    <d v="2020-10-08T00:00:00"/>
    <n v="8"/>
    <x v="0"/>
    <x v="3"/>
    <d v="1899-12-30T00:00:00"/>
    <n v="8.5820000000000007"/>
    <n v="81.75800000000001"/>
  </r>
  <r>
    <d v="2020-10-09T00:00:00"/>
    <n v="9"/>
    <x v="0"/>
    <x v="3"/>
    <d v="1899-12-30T00:00:00"/>
    <n v="8.6769999999999996"/>
    <n v="81.663000000000011"/>
  </r>
  <r>
    <d v="2020-10-10T00:00:00"/>
    <n v="10"/>
    <x v="0"/>
    <x v="3"/>
    <d v="1899-12-30T00:00:00"/>
    <n v="8.7309999999999999"/>
    <n v="81.609000000000009"/>
  </r>
  <r>
    <d v="2020-10-11T00:00:00"/>
    <n v="11"/>
    <x v="0"/>
    <x v="3"/>
    <d v="1899-12-30T00:00:00"/>
    <n v="8.6969999999999992"/>
    <n v="81.643000000000001"/>
  </r>
  <r>
    <d v="2020-10-12T00:00:00"/>
    <n v="12"/>
    <x v="0"/>
    <x v="3"/>
    <d v="1899-12-30T00:00:00"/>
    <n v="8.7509999999999994"/>
    <n v="81.588999999999999"/>
  </r>
  <r>
    <d v="2020-10-13T00:00:00"/>
    <n v="13"/>
    <x v="0"/>
    <x v="3"/>
    <d v="1899-12-30T00:00:00"/>
    <n v="8.7750000000000004"/>
    <n v="81.564999999999998"/>
  </r>
  <r>
    <d v="2020-10-14T00:00:00"/>
    <n v="14"/>
    <x v="0"/>
    <x v="3"/>
    <d v="1899-12-30T00:00:00"/>
    <n v="8.7799999999999994"/>
    <n v="81.56"/>
  </r>
  <r>
    <d v="2020-10-15T00:00:00"/>
    <n v="15"/>
    <x v="0"/>
    <x v="3"/>
    <d v="1899-12-30T00:00:00"/>
    <n v="8.7949999999999999"/>
    <n v="81.545000000000002"/>
  </r>
  <r>
    <d v="2020-10-16T00:00:00"/>
    <n v="16"/>
    <x v="0"/>
    <x v="3"/>
    <d v="1899-12-30T00:00:00"/>
    <n v="8.7539999999999996"/>
    <n v="81.585999999999999"/>
  </r>
  <r>
    <d v="2020-10-17T00:00:00"/>
    <n v="17"/>
    <x v="0"/>
    <x v="3"/>
    <d v="1899-12-30T00:00:00"/>
    <n v="8.8089999999999993"/>
    <n v="81.531000000000006"/>
  </r>
  <r>
    <d v="2020-10-19T00:00:00"/>
    <n v="19"/>
    <x v="0"/>
    <x v="3"/>
    <d v="1899-12-30T00:00:00"/>
    <n v="8.8670000000000009"/>
    <n v="81.472999999999999"/>
  </r>
  <r>
    <d v="2020-10-20T00:00:00"/>
    <n v="20"/>
    <x v="0"/>
    <x v="3"/>
    <d v="1899-12-30T00:00:00"/>
    <n v="8.8780000000000001"/>
    <n v="81.462000000000003"/>
  </r>
  <r>
    <d v="2020-10-21T00:00:00"/>
    <n v="21"/>
    <x v="0"/>
    <x v="3"/>
    <d v="1899-12-30T00:00:00"/>
    <n v="8.81"/>
    <n v="81.53"/>
  </r>
  <r>
    <d v="2020-10-22T00:00:00"/>
    <n v="22"/>
    <x v="0"/>
    <x v="3"/>
    <d v="1899-12-30T00:00:00"/>
    <n v="8.85"/>
    <n v="81.490000000000009"/>
  </r>
  <r>
    <d v="2020-10-23T00:00:00"/>
    <n v="23"/>
    <x v="0"/>
    <x v="3"/>
    <d v="1899-12-30T00:00:00"/>
    <n v="8.85"/>
    <n v="81.490000000000009"/>
  </r>
  <r>
    <d v="2020-10-24T00:00:00"/>
    <n v="24"/>
    <x v="0"/>
    <x v="3"/>
    <d v="1899-12-30T00:00:00"/>
    <n v="8.8140000000000001"/>
    <n v="81.52600000000001"/>
  </r>
  <r>
    <d v="2020-10-25T00:00:00"/>
    <n v="25"/>
    <x v="0"/>
    <x v="3"/>
    <d v="1899-12-30T00:00:00"/>
    <n v="8.8089999999999993"/>
    <n v="81.531000000000006"/>
  </r>
  <r>
    <d v="2020-10-26T00:00:00"/>
    <n v="26"/>
    <x v="0"/>
    <x v="3"/>
    <d v="1899-12-30T00:00:00"/>
    <n v="8.7859999999999996"/>
    <n v="81.554000000000002"/>
  </r>
  <r>
    <d v="2020-10-27T00:00:00"/>
    <n v="27"/>
    <x v="0"/>
    <x v="3"/>
    <d v="1899-12-30T00:00:00"/>
    <n v="8.6980000000000004"/>
    <n v="81.641999999999996"/>
  </r>
  <r>
    <d v="2020-10-28T00:00:00"/>
    <n v="28"/>
    <x v="0"/>
    <x v="3"/>
    <d v="1899-12-30T00:00:00"/>
    <n v="8.6809999999999992"/>
    <n v="81.659000000000006"/>
  </r>
  <r>
    <d v="2020-10-29T00:00:00"/>
    <n v="29"/>
    <x v="0"/>
    <x v="3"/>
    <d v="1899-12-30T00:00:00"/>
    <n v="8.7029999999999994"/>
    <n v="81.637"/>
  </r>
  <r>
    <d v="2020-10-30T00:00:00"/>
    <n v="30"/>
    <x v="0"/>
    <x v="3"/>
    <d v="1899-12-30T00:00:00"/>
    <n v="8.6669999999999998"/>
    <n v="81.673000000000002"/>
  </r>
  <r>
    <d v="2020-10-31T00:00:00"/>
    <n v="31"/>
    <x v="0"/>
    <x v="3"/>
    <d v="1899-12-30T00:00:00"/>
    <n v="8.7110000000000003"/>
    <n v="81.629000000000005"/>
  </r>
  <r>
    <d v="2020-11-01T00:00:00"/>
    <n v="1"/>
    <x v="1"/>
    <x v="3"/>
    <d v="1899-12-30T00:00:00"/>
    <n v="8.7029999999999994"/>
    <n v="81.637"/>
  </r>
  <r>
    <d v="2020-11-02T00:00:00"/>
    <n v="2"/>
    <x v="1"/>
    <x v="3"/>
    <d v="1899-12-30T00:00:00"/>
    <n v="8.6989999999999998"/>
    <n v="81.641000000000005"/>
  </r>
  <r>
    <d v="2020-11-03T00:00:00"/>
    <n v="3"/>
    <x v="1"/>
    <x v="3"/>
    <d v="1899-12-30T00:00:00"/>
    <n v="8.7040000000000006"/>
    <n v="81.635999999999996"/>
  </r>
  <r>
    <d v="2020-11-04T00:00:00"/>
    <n v="4"/>
    <x v="1"/>
    <x v="3"/>
    <d v="1899-12-30T00:00:00"/>
    <n v="8.7029999999999994"/>
    <n v="81.637"/>
  </r>
  <r>
    <d v="2020-11-05T00:00:00"/>
    <n v="5"/>
    <x v="1"/>
    <x v="3"/>
    <d v="1899-12-30T00:00:00"/>
    <n v="8.7189999999999994"/>
    <n v="81.621000000000009"/>
  </r>
  <r>
    <d v="2020-11-06T00:00:00"/>
    <n v="6"/>
    <x v="1"/>
    <x v="3"/>
    <d v="1899-12-30T00:00:00"/>
    <n v="8.7409999999999997"/>
    <n v="81.599000000000004"/>
  </r>
  <r>
    <d v="2020-11-07T00:00:00"/>
    <n v="7"/>
    <x v="1"/>
    <x v="3"/>
    <d v="1899-12-30T00:00:00"/>
    <n v="8.7360000000000007"/>
    <n v="81.603999999999999"/>
  </r>
  <r>
    <d v="2020-11-08T00:00:00"/>
    <n v="8"/>
    <x v="1"/>
    <x v="3"/>
    <d v="1899-12-30T00:00:00"/>
    <n v="8.6969999999999992"/>
    <n v="81.643000000000001"/>
  </r>
  <r>
    <d v="2020-11-09T00:00:00"/>
    <n v="9"/>
    <x v="1"/>
    <x v="3"/>
    <d v="1899-12-30T00:00:00"/>
    <n v="8.6809999999999992"/>
    <n v="81.659000000000006"/>
  </r>
  <r>
    <d v="2020-11-10T00:00:00"/>
    <n v="10"/>
    <x v="1"/>
    <x v="3"/>
    <d v="1899-12-30T00:00:00"/>
    <n v="8.6859999999999999"/>
    <n v="81.653999999999996"/>
  </r>
  <r>
    <d v="2020-11-11T00:00:00"/>
    <n v="11"/>
    <x v="1"/>
    <x v="3"/>
    <d v="1899-12-30T00:00:00"/>
    <n v="8.6959999999999997"/>
    <n v="81.644000000000005"/>
  </r>
  <r>
    <d v="2020-11-12T00:00:00"/>
    <n v="12"/>
    <x v="1"/>
    <x v="3"/>
    <d v="1899-12-30T00:00:00"/>
    <n v="8.6959999999999997"/>
    <n v="81.644000000000005"/>
  </r>
  <r>
    <d v="2020-11-13T00:00:00"/>
    <n v="13"/>
    <x v="1"/>
    <x v="3"/>
    <d v="1899-12-30T00:00:00"/>
    <n v="8.69"/>
    <n v="81.650000000000006"/>
  </r>
  <r>
    <d v="2020-11-14T00:00:00"/>
    <n v="14"/>
    <x v="1"/>
    <x v="3"/>
    <d v="1899-12-30T00:00:00"/>
    <n v="8.6929999999999996"/>
    <n v="81.647000000000006"/>
  </r>
  <r>
    <d v="2020-11-15T00:00:00"/>
    <n v="15"/>
    <x v="1"/>
    <x v="3"/>
    <d v="1899-12-30T00:00:00"/>
    <n v="8.6690000000000005"/>
    <n v="81.671000000000006"/>
  </r>
  <r>
    <d v="2020-11-16T00:00:00"/>
    <n v="16"/>
    <x v="1"/>
    <x v="3"/>
    <d v="1899-12-30T00:00:00"/>
    <n v="8.6549999999999994"/>
    <n v="81.685000000000002"/>
  </r>
  <r>
    <d v="2020-11-17T00:00:00"/>
    <n v="17"/>
    <x v="1"/>
    <x v="3"/>
    <d v="1899-12-30T00:00:00"/>
    <n v="8.6549999999999994"/>
    <n v="81.685000000000002"/>
  </r>
  <r>
    <d v="2020-11-18T00:00:00"/>
    <n v="18"/>
    <x v="1"/>
    <x v="3"/>
    <d v="1899-12-30T00:00:00"/>
    <n v="8.7219999999999995"/>
    <n v="81.618000000000009"/>
  </r>
  <r>
    <d v="2020-11-19T00:00:00"/>
    <n v="19"/>
    <x v="1"/>
    <x v="3"/>
    <d v="1899-12-30T00:00:00"/>
    <n v="8.7149999999999999"/>
    <n v="81.625"/>
  </r>
  <r>
    <d v="2020-11-20T00:00:00"/>
    <n v="20"/>
    <x v="1"/>
    <x v="3"/>
    <d v="1899-12-30T00:00:00"/>
    <n v="8.6460000000000008"/>
    <n v="81.694000000000003"/>
  </r>
  <r>
    <d v="2020-11-21T00:00:00"/>
    <n v="21"/>
    <x v="1"/>
    <x v="3"/>
    <d v="1899-12-30T00:00:00"/>
    <n v="8.6820000000000004"/>
    <n v="81.658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9">
  <r>
    <s v="MI"/>
    <s v="ABBIATEGRASSO"/>
    <x v="0"/>
    <x v="0"/>
    <n v="120.75"/>
    <s v="soggiacenza statica"/>
    <n v="7.6"/>
    <n v="113.15"/>
  </r>
  <r>
    <s v="MI"/>
    <s v="ABBIATEGRASSO"/>
    <x v="0"/>
    <x v="1"/>
    <n v="120.75"/>
    <s v="soggiacenza statica"/>
    <n v="7.9"/>
    <n v="112.85"/>
  </r>
  <r>
    <s v="MI"/>
    <s v="ABBIATEGRASSO"/>
    <x v="0"/>
    <x v="2"/>
    <n v="120.75"/>
    <s v="soggiacenza statica"/>
    <n v="8.3800000000000008"/>
    <n v="112.37"/>
  </r>
  <r>
    <s v="MI"/>
    <s v="ABBIATEGRASSO"/>
    <x v="0"/>
    <x v="3"/>
    <n v="120.75"/>
    <s v="soggiacenza statica"/>
    <n v="9.0500000000000007"/>
    <n v="111.7"/>
  </r>
  <r>
    <s v="MI"/>
    <s v="ABBIATEGRASSO"/>
    <x v="0"/>
    <x v="4"/>
    <n v="120.75"/>
    <s v="soggiacenza statica"/>
    <n v="8.8000000000000007"/>
    <n v="111.95"/>
  </r>
  <r>
    <s v="MI"/>
    <s v="ABBIATEGRASSO"/>
    <x v="0"/>
    <x v="5"/>
    <n v="120.75"/>
    <s v="soggiacenza statica"/>
    <n v="7.7"/>
    <n v="113.05"/>
  </r>
  <r>
    <s v="MI"/>
    <s v="ABBIATEGRASSO"/>
    <x v="0"/>
    <x v="6"/>
    <n v="120.75"/>
    <s v="soggiacenza statica"/>
    <n v="6.8"/>
    <n v="113.95"/>
  </r>
  <r>
    <s v="MI"/>
    <s v="ABBIATEGRASSO"/>
    <x v="0"/>
    <x v="7"/>
    <n v="120.75"/>
    <s v="soggiacenza statica"/>
    <n v="6.4"/>
    <n v="114.35"/>
  </r>
  <r>
    <s v="MI"/>
    <s v="ABBIATEGRASSO"/>
    <x v="0"/>
    <x v="8"/>
    <n v="120.75"/>
    <s v="soggiacenza statica"/>
    <n v="6"/>
    <n v="114.75"/>
  </r>
  <r>
    <s v="MI"/>
    <s v="ABBIATEGRASSO"/>
    <x v="0"/>
    <x v="9"/>
    <n v="120.75"/>
    <s v="soggiacenza statica"/>
    <n v="7.1"/>
    <n v="113.65"/>
  </r>
  <r>
    <s v="MI"/>
    <s v="ABBIATEGRASSO"/>
    <x v="0"/>
    <x v="10"/>
    <n v="120.75"/>
    <s v="soggiacenza statica"/>
    <n v="7.13"/>
    <n v="113.62"/>
  </r>
  <r>
    <s v="MI"/>
    <s v="ABBIATEGRASSO"/>
    <x v="0"/>
    <x v="11"/>
    <n v="120.75"/>
    <s v="soggiacenza statica"/>
    <n v="7.84"/>
    <n v="112.91"/>
  </r>
  <r>
    <s v="MI"/>
    <s v="ABBIATEGRASSO"/>
    <x v="0"/>
    <x v="12"/>
    <n v="120.75"/>
    <s v="soggiacenza statica"/>
    <n v="8.02"/>
    <n v="112.73"/>
  </r>
  <r>
    <s v="MI"/>
    <s v="ABBIATEGRASSO"/>
    <x v="0"/>
    <x v="13"/>
    <n v="120.75"/>
    <s v="soggiacenza statica"/>
    <n v="8.1999999999999993"/>
    <n v="112.55"/>
  </r>
  <r>
    <s v="MI"/>
    <s v="ABBIATEGRASSO"/>
    <x v="0"/>
    <x v="14"/>
    <n v="120.75"/>
    <s v="soggiacenza statica"/>
    <n v="8.2200000000000006"/>
    <n v="112.53"/>
  </r>
  <r>
    <s v="MI"/>
    <s v="ABBIATEGRASSO"/>
    <x v="0"/>
    <x v="15"/>
    <n v="120.75"/>
    <s v="soggiacenza statica"/>
    <n v="7.38"/>
    <n v="113.37"/>
  </r>
  <r>
    <s v="MI"/>
    <s v="ABBIATEGRASSO"/>
    <x v="0"/>
    <x v="16"/>
    <n v="120.75"/>
    <s v="soggiacenza statica"/>
    <n v="7.5"/>
    <n v="113.25"/>
  </r>
  <r>
    <s v="MI"/>
    <s v="ABBIATEGRASSO"/>
    <x v="0"/>
    <x v="17"/>
    <n v="120.75"/>
    <s v="soggiacenza statica"/>
    <n v="8.16"/>
    <n v="112.59"/>
  </r>
  <r>
    <s v="MI"/>
    <s v="ABBIATEGRASSO"/>
    <x v="0"/>
    <x v="18"/>
    <n v="120.75"/>
    <s v="soggiacenza statica"/>
    <n v="8.0500000000000007"/>
    <n v="112.7"/>
  </r>
  <r>
    <s v="MI"/>
    <s v="ABBIATEGRASSO"/>
    <x v="0"/>
    <x v="19"/>
    <n v="120.75"/>
    <s v="soggiacenza statica"/>
    <n v="8.01"/>
    <n v="112.74"/>
  </r>
  <r>
    <s v="MI"/>
    <s v="ABBIATEGRASSO"/>
    <x v="0"/>
    <x v="20"/>
    <n v="120.75"/>
    <s v="soggiacenza statica"/>
    <n v="7.89"/>
    <n v="112.86"/>
  </r>
  <r>
    <s v="MI"/>
    <s v="ABBIATEGRASSO"/>
    <x v="0"/>
    <x v="21"/>
    <n v="120.75"/>
    <s v="soggiacenza statica"/>
    <n v="7.17"/>
    <n v="113.58"/>
  </r>
  <r>
    <s v="MI"/>
    <s v="ABBIATEGRASSO"/>
    <x v="0"/>
    <x v="22"/>
    <n v="120.75"/>
    <s v="soggiacenza statica"/>
    <n v="6.2"/>
    <n v="114.55"/>
  </r>
  <r>
    <s v="MI"/>
    <s v="ABBIATEGRASSO"/>
    <x v="0"/>
    <x v="23"/>
    <n v="120.75"/>
    <s v="soggiacenza statica"/>
    <n v="8.6300000000000008"/>
    <n v="112.12"/>
  </r>
  <r>
    <s v="MI"/>
    <s v="ABBIATEGRASSO"/>
    <x v="0"/>
    <x v="24"/>
    <n v="120.75"/>
    <s v="soggiacenza statica"/>
    <n v="6.32"/>
    <n v="114.43"/>
  </r>
  <r>
    <s v="MI"/>
    <s v="ABBIATEGRASSO"/>
    <x v="0"/>
    <x v="25"/>
    <n v="120.75"/>
    <s v="soggiacenza statica"/>
    <n v="7.06"/>
    <n v="113.69"/>
  </r>
  <r>
    <s v="MI"/>
    <s v="ABBIATEGRASSO"/>
    <x v="0"/>
    <x v="26"/>
    <n v="120.75"/>
    <s v="soggiacenza statica"/>
    <n v="7.25"/>
    <n v="113.5"/>
  </r>
  <r>
    <s v="MI"/>
    <s v="ABBIATEGRASSO"/>
    <x v="0"/>
    <x v="27"/>
    <n v="120.75"/>
    <s v="soggiacenza statica"/>
    <n v="7.39"/>
    <n v="113.36"/>
  </r>
  <r>
    <s v="MI"/>
    <s v="ABBIATEGRASSO"/>
    <x v="0"/>
    <x v="28"/>
    <n v="120.75"/>
    <s v="soggiacenza statica"/>
    <n v="8.06"/>
    <n v="112.69"/>
  </r>
  <r>
    <s v="MI"/>
    <s v="ABBIATEGRASSO"/>
    <x v="0"/>
    <x v="29"/>
    <n v="120.75"/>
    <s v="soggiacenza statica"/>
    <n v="8.19"/>
    <n v="112.56"/>
  </r>
  <r>
    <s v="MI"/>
    <s v="ABBIATEGRASSO"/>
    <x v="0"/>
    <x v="30"/>
    <n v="120.75"/>
    <s v="soggiacenza statica"/>
    <n v="9.32"/>
    <n v="111.43"/>
  </r>
  <r>
    <s v="MI"/>
    <s v="ABBIATEGRASSO"/>
    <x v="0"/>
    <x v="31"/>
    <n v="120.75"/>
    <s v="soggiacenza statica"/>
    <n v="8.2799999999999994"/>
    <n v="112.47"/>
  </r>
  <r>
    <s v="MI"/>
    <s v="ABBIATEGRASSO"/>
    <x v="0"/>
    <x v="32"/>
    <n v="120.75"/>
    <s v="soggiacenza statica"/>
    <n v="7.5"/>
    <n v="113.25"/>
  </r>
  <r>
    <s v="MI"/>
    <s v="ABBIATEGRASSO"/>
    <x v="0"/>
    <x v="33"/>
    <n v="120.75"/>
    <s v="soggiacenza statica"/>
    <n v="6.75"/>
    <n v="114"/>
  </r>
  <r>
    <s v="MI"/>
    <s v="ABBIATEGRASSO"/>
    <x v="0"/>
    <x v="34"/>
    <n v="120.75"/>
    <s v="soggiacenza statica"/>
    <n v="6.12"/>
    <n v="114.63"/>
  </r>
  <r>
    <s v="MI"/>
    <s v="ABBIATEGRASSO"/>
    <x v="0"/>
    <x v="35"/>
    <n v="120.75"/>
    <s v="soggiacenza statica"/>
    <n v="7.06"/>
    <n v="113.69"/>
  </r>
  <r>
    <s v="MI"/>
    <s v="ABBIATEGRASSO"/>
    <x v="0"/>
    <x v="36"/>
    <n v="120.75"/>
    <s v="soggiacenza statica"/>
    <n v="7.55"/>
    <n v="113.2"/>
  </r>
  <r>
    <s v="MI"/>
    <s v="ABBIATEGRASSO"/>
    <x v="0"/>
    <x v="37"/>
    <n v="120.75"/>
    <s v="soggiacenza statica"/>
    <n v="6.03"/>
    <n v="114.72"/>
  </r>
  <r>
    <s v="MI"/>
    <s v="ABBIATEGRASSO"/>
    <x v="0"/>
    <x v="38"/>
    <n v="120.75"/>
    <s v="soggiacenza statica"/>
    <n v="8.31"/>
    <n v="112.44"/>
  </r>
  <r>
    <s v="MI"/>
    <s v="ABBIATEGRASSO"/>
    <x v="0"/>
    <x v="39"/>
    <n v="120.75"/>
    <s v="soggiacenza statica"/>
    <n v="8.3800000000000008"/>
    <n v="112.37"/>
  </r>
  <r>
    <s v="MI"/>
    <s v="ABBIATEGRASSO"/>
    <x v="0"/>
    <x v="40"/>
    <n v="120.75"/>
    <s v="soggiacenza statica"/>
    <n v="8.34"/>
    <n v="112.41"/>
  </r>
  <r>
    <s v="MI"/>
    <s v="ABBIATEGRASSO"/>
    <x v="0"/>
    <x v="41"/>
    <n v="120.75"/>
    <s v="soggiacenza statica"/>
    <n v="8.4"/>
    <n v="112.35"/>
  </r>
  <r>
    <s v="MI"/>
    <s v="ABBIATEGRASSO"/>
    <x v="0"/>
    <x v="42"/>
    <n v="120.75"/>
    <s v="soggiacenza statica"/>
    <n v="6.1"/>
    <n v="114.65"/>
  </r>
  <r>
    <s v="MI"/>
    <s v="ABBIATEGRASSO"/>
    <x v="0"/>
    <x v="43"/>
    <n v="120.75"/>
    <s v="soggiacenza statica"/>
    <n v="6.26"/>
    <n v="114.49"/>
  </r>
  <r>
    <s v="MI"/>
    <s v="ABBIATEGRASSO"/>
    <x v="0"/>
    <x v="44"/>
    <n v="120.75"/>
    <s v="soggiacenza statica"/>
    <n v="6.4"/>
    <n v="114.35"/>
  </r>
  <r>
    <s v="MI"/>
    <s v="ABBIATEGRASSO"/>
    <x v="0"/>
    <x v="45"/>
    <n v="120.75"/>
    <s v="soggiacenza statica"/>
    <n v="6.6"/>
    <n v="114.15"/>
  </r>
  <r>
    <s v="MI"/>
    <s v="ABBIATEGRASSO"/>
    <x v="0"/>
    <x v="46"/>
    <n v="120.75"/>
    <s v="soggiacenza statica"/>
    <n v="6.5"/>
    <n v="114.25"/>
  </r>
  <r>
    <s v="MI"/>
    <s v="ABBIATEGRASSO"/>
    <x v="0"/>
    <x v="47"/>
    <n v="120.75"/>
    <s v="soggiacenza statica"/>
    <n v="7.82"/>
    <n v="112.93"/>
  </r>
  <r>
    <s v="MI"/>
    <s v="ABBIATEGRASSO"/>
    <x v="0"/>
    <x v="48"/>
    <n v="120.75"/>
    <s v="soggiacenza statica"/>
    <n v="8.17"/>
    <n v="112.58"/>
  </r>
  <r>
    <s v="MI"/>
    <s v="ABBIATEGRASSO"/>
    <x v="0"/>
    <x v="49"/>
    <n v="120.75"/>
    <s v="soggiacenza statica"/>
    <n v="8.3699999999999992"/>
    <n v="112.38"/>
  </r>
  <r>
    <s v="MI"/>
    <s v="ABBIATEGRASSO"/>
    <x v="0"/>
    <x v="50"/>
    <n v="120.75"/>
    <s v="soggiacenza statica"/>
    <n v="8.31"/>
    <n v="112.44"/>
  </r>
  <r>
    <s v="MI"/>
    <s v="ABBIATEGRASSO"/>
    <x v="0"/>
    <x v="51"/>
    <n v="120.75"/>
    <s v="soggiacenza statica"/>
    <n v="8.2799999999999994"/>
    <n v="112.47"/>
  </r>
  <r>
    <s v="MI"/>
    <s v="ABBIATEGRASSO"/>
    <x v="0"/>
    <x v="52"/>
    <n v="120.75"/>
    <s v="soggiacenza statica"/>
    <n v="8.35"/>
    <n v="112.4"/>
  </r>
  <r>
    <s v="MI"/>
    <s v="ABBIATEGRASSO"/>
    <x v="0"/>
    <x v="53"/>
    <n v="120.75"/>
    <s v="soggiacenza statica"/>
    <n v="8.34"/>
    <n v="112.41"/>
  </r>
  <r>
    <s v="MI"/>
    <s v="ABBIATEGRASSO"/>
    <x v="0"/>
    <x v="54"/>
    <n v="120.75"/>
    <s v="soggiacenza statica"/>
    <n v="7.21"/>
    <n v="113.54"/>
  </r>
  <r>
    <s v="MI"/>
    <s v="ABBIATEGRASSO"/>
    <x v="0"/>
    <x v="55"/>
    <n v="120.75"/>
    <s v="soggiacenza statica"/>
    <n v="6.15"/>
    <n v="114.6"/>
  </r>
  <r>
    <s v="MI"/>
    <s v="ABBIATEGRASSO"/>
    <x v="0"/>
    <x v="56"/>
    <n v="120.75"/>
    <s v="soggiacenza statica"/>
    <n v="6.51"/>
    <n v="114.24"/>
  </r>
  <r>
    <s v="MI"/>
    <s v="ABBIATEGRASSO"/>
    <x v="0"/>
    <x v="57"/>
    <n v="120.75"/>
    <s v="soggiacenza statica"/>
    <n v="7.25"/>
    <n v="113.5"/>
  </r>
  <r>
    <s v="MI"/>
    <s v="ABBIATEGRASSO"/>
    <x v="0"/>
    <x v="58"/>
    <n v="120.75"/>
    <s v="soggiacenza statica"/>
    <n v="7.47"/>
    <n v="113.28"/>
  </r>
  <r>
    <s v="MI"/>
    <s v="ABBIATEGRASSO"/>
    <x v="0"/>
    <x v="59"/>
    <n v="120.75"/>
    <s v="soggiacenza statica"/>
    <n v="7.97"/>
    <n v="112.78"/>
  </r>
  <r>
    <s v="MI"/>
    <s v="ABBIATEGRASSO"/>
    <x v="0"/>
    <x v="60"/>
    <n v="120.75"/>
    <s v="soggiacenza statica"/>
    <n v="8.2799999999999994"/>
    <n v="112.47"/>
  </r>
  <r>
    <s v="MI"/>
    <s v="ABBIATEGRASSO"/>
    <x v="0"/>
    <x v="61"/>
    <n v="120.75"/>
    <s v="soggiacenza statica"/>
    <n v="8.5500000000000007"/>
    <n v="112.2"/>
  </r>
  <r>
    <s v="MI"/>
    <s v="ABBIATEGRASSO"/>
    <x v="0"/>
    <x v="62"/>
    <n v="120.75"/>
    <s v="soggiacenza statica"/>
    <n v="8.4700000000000006"/>
    <n v="112.28"/>
  </r>
  <r>
    <s v="MI"/>
    <s v="ABBIATEGRASSO"/>
    <x v="0"/>
    <x v="63"/>
    <n v="120.75"/>
    <s v="soggiacenza statica"/>
    <n v="8.59"/>
    <n v="112.16"/>
  </r>
  <r>
    <s v="MI"/>
    <s v="ABBIATEGRASSO"/>
    <x v="0"/>
    <x v="64"/>
    <n v="120.75"/>
    <s v="soggiacenza statica"/>
    <n v="8.69"/>
    <n v="112.06"/>
  </r>
  <r>
    <s v="MI"/>
    <s v="ABBIATEGRASSO"/>
    <x v="1"/>
    <x v="65"/>
    <n v="121.735"/>
    <s v="soggiacenza statica"/>
    <n v="5.2210000000000001"/>
    <n v="116.514"/>
  </r>
  <r>
    <s v="MI"/>
    <s v="ABBIATEGRASSO"/>
    <x v="1"/>
    <x v="66"/>
    <n v="121.735"/>
    <s v="soggiacenza statica"/>
    <n v="4.58"/>
    <n v="117.155"/>
  </r>
  <r>
    <s v="MI"/>
    <s v="ABBIATEGRASSO"/>
    <x v="1"/>
    <x v="67"/>
    <n v="121.735"/>
    <s v="soggiacenza statica"/>
    <n v="4.0179999999999998"/>
    <n v="117.717"/>
  </r>
  <r>
    <s v="MI"/>
    <s v="ABBIATEGRASSO"/>
    <x v="1"/>
    <x v="68"/>
    <n v="121.735"/>
    <s v="soggiacenza statica"/>
    <n v="4.66"/>
    <n v="117.075"/>
  </r>
  <r>
    <s v="MI"/>
    <s v="ABBIATEGRASSO"/>
    <x v="1"/>
    <x v="69"/>
    <n v="121.735"/>
    <s v="soggiacenza statica"/>
    <n v="4.58"/>
    <n v="117.155"/>
  </r>
  <r>
    <s v="MI"/>
    <s v="ABBIATEGRASSO"/>
    <x v="1"/>
    <x v="70"/>
    <n v="121.735"/>
    <s v="soggiacenza statica"/>
    <n v="5.15"/>
    <n v="116.58499999999999"/>
  </r>
  <r>
    <s v="MI"/>
    <s v="ABBIATEGRASSO"/>
    <x v="1"/>
    <x v="71"/>
    <n v="121.735"/>
    <s v="soggiacenza statica"/>
    <n v="5.64"/>
    <n v="116.095"/>
  </r>
  <r>
    <s v="MI"/>
    <s v="ABBIATEGRASSO"/>
    <x v="1"/>
    <x v="72"/>
    <n v="121.735"/>
    <s v="soggiacenza statica"/>
    <n v="5.67"/>
    <n v="116.065"/>
  </r>
  <r>
    <s v="MI"/>
    <s v="BASIGLIO"/>
    <x v="2"/>
    <x v="73"/>
    <n v="96.789000000000001"/>
    <s v="soggiacenza statica"/>
    <n v="5.73"/>
    <n v="91.058999999999997"/>
  </r>
  <r>
    <s v="MI"/>
    <s v="BASIGLIO"/>
    <x v="2"/>
    <x v="74"/>
    <n v="96.789000000000001"/>
    <s v="soggiacenza statica"/>
    <n v="4.37"/>
    <n v="92.418999999999997"/>
  </r>
  <r>
    <s v="MI"/>
    <s v="BASIGLIO"/>
    <x v="2"/>
    <x v="75"/>
    <n v="96.789000000000001"/>
    <s v="soggiacenza statica"/>
    <n v="4.62"/>
    <n v="92.168999999999997"/>
  </r>
  <r>
    <s v="MI"/>
    <s v="BASIGLIO"/>
    <x v="2"/>
    <x v="76"/>
    <n v="96.789000000000001"/>
    <s v="soggiacenza statica"/>
    <n v="4.4400000000000004"/>
    <n v="92.349000000000004"/>
  </r>
  <r>
    <s v="MI"/>
    <s v="BASIGLIO"/>
    <x v="2"/>
    <x v="77"/>
    <n v="96.789000000000001"/>
    <s v="soggiacenza statica"/>
    <n v="5"/>
    <n v="91.789000000000001"/>
  </r>
  <r>
    <s v="MI"/>
    <s v="BASIGLIO"/>
    <x v="2"/>
    <x v="78"/>
    <n v="96.789000000000001"/>
    <s v="soggiacenza statica"/>
    <n v="4.58"/>
    <n v="92.209000000000003"/>
  </r>
  <r>
    <s v="MI"/>
    <s v="BASIGLIO"/>
    <x v="2"/>
    <x v="79"/>
    <n v="96.789000000000001"/>
    <s v="soggiacenza statica"/>
    <n v="5.29"/>
    <n v="91.498999999999995"/>
  </r>
  <r>
    <s v="MI"/>
    <s v="BASIGLIO"/>
    <x v="2"/>
    <x v="80"/>
    <n v="96.789000000000001"/>
    <s v="soggiacenza statica"/>
    <n v="4.32"/>
    <n v="92.468999999999994"/>
  </r>
  <r>
    <s v="MI"/>
    <s v="BASIGLIO"/>
    <x v="2"/>
    <x v="81"/>
    <n v="96.789000000000001"/>
    <s v="soggiacenza statica"/>
    <n v="4.51"/>
    <n v="92.278999999999996"/>
  </r>
  <r>
    <s v="MI"/>
    <s v="BASIGLIO"/>
    <x v="2"/>
    <x v="82"/>
    <n v="96.789000000000001"/>
    <s v="soggiacenza statica"/>
    <n v="4.28"/>
    <n v="92.509"/>
  </r>
  <r>
    <s v="MI"/>
    <s v="BASIGLIO"/>
    <x v="2"/>
    <x v="83"/>
    <n v="96.789000000000001"/>
    <s v="soggiacenza statica"/>
    <n v="3.91"/>
    <n v="92.879000000000005"/>
  </r>
  <r>
    <s v="MI"/>
    <s v="BASIGLIO"/>
    <x v="2"/>
    <x v="84"/>
    <n v="96.789000000000001"/>
    <s v="soggiacenza statica"/>
    <n v="4.4800000000000004"/>
    <n v="92.308999999999997"/>
  </r>
  <r>
    <s v="MI"/>
    <s v="BASIGLIO"/>
    <x v="2"/>
    <x v="85"/>
    <n v="96.789000000000001"/>
    <s v="soggiacenza statica"/>
    <n v="3.85"/>
    <n v="92.938999999999993"/>
  </r>
  <r>
    <s v="MI"/>
    <s v="BASIGLIO"/>
    <x v="2"/>
    <x v="86"/>
    <n v="96.789000000000001"/>
    <s v="soggiacenza statica"/>
    <n v="4.33"/>
    <n v="92.459000000000003"/>
  </r>
  <r>
    <s v="MI"/>
    <s v="BASIGLIO"/>
    <x v="2"/>
    <x v="87"/>
    <n v="96.789000000000001"/>
    <s v="soggiacenza statica"/>
    <n v="4.13"/>
    <n v="92.659000000000006"/>
  </r>
  <r>
    <s v="MI"/>
    <s v="BASIGLIO"/>
    <x v="2"/>
    <x v="88"/>
    <n v="96.789000000000001"/>
    <s v="soggiacenza statica"/>
    <n v="4"/>
    <n v="92.789000000000001"/>
  </r>
  <r>
    <s v="MI"/>
    <s v="BASIGLIO"/>
    <x v="2"/>
    <x v="89"/>
    <n v="96.789000000000001"/>
    <s v="soggiacenza statica"/>
    <n v="4.51"/>
    <n v="92.278999999999996"/>
  </r>
  <r>
    <s v="MI"/>
    <s v="BASIGLIO"/>
    <x v="2"/>
    <x v="90"/>
    <n v="96.789000000000001"/>
    <s v="soggiacenza statica"/>
    <n v="4.45"/>
    <n v="92.338999999999999"/>
  </r>
  <r>
    <s v="MI"/>
    <s v="BASIGLIO"/>
    <x v="2"/>
    <x v="91"/>
    <n v="96.789000000000001"/>
    <s v="soggiacenza statica"/>
    <n v="4.51"/>
    <n v="92.278999999999996"/>
  </r>
  <r>
    <s v="MI"/>
    <s v="BASIGLIO"/>
    <x v="2"/>
    <x v="92"/>
    <n v="96.789000000000001"/>
    <s v="soggiacenza statica"/>
    <n v="4.47"/>
    <n v="92.319000000000003"/>
  </r>
  <r>
    <s v="MI"/>
    <s v="BASIGLIO"/>
    <x v="2"/>
    <x v="93"/>
    <n v="96.789000000000001"/>
    <s v="soggiacenza statica"/>
    <n v="3.8"/>
    <n v="92.989000000000004"/>
  </r>
  <r>
    <s v="MI"/>
    <s v="BASIGLIO"/>
    <x v="2"/>
    <x v="94"/>
    <n v="96.789000000000001"/>
    <s v="soggiacenza statica"/>
    <n v="3.72"/>
    <n v="93.069000000000003"/>
  </r>
  <r>
    <s v="MI"/>
    <s v="BASIGLIO"/>
    <x v="2"/>
    <x v="95"/>
    <n v="96.789000000000001"/>
    <s v="soggiacenza statica"/>
    <n v="4.0599999999999996"/>
    <n v="92.728999999999999"/>
  </r>
  <r>
    <s v="MI"/>
    <s v="BASIGLIO"/>
    <x v="2"/>
    <x v="96"/>
    <n v="96.789000000000001"/>
    <s v="soggiacenza statica"/>
    <n v="4.1399999999999997"/>
    <n v="92.649000000000001"/>
  </r>
  <r>
    <s v="MI"/>
    <s v="BASIGLIO"/>
    <x v="2"/>
    <x v="97"/>
    <n v="96.789000000000001"/>
    <s v="soggiacenza statica"/>
    <n v="4.12"/>
    <n v="92.668999999999997"/>
  </r>
  <r>
    <s v="MI"/>
    <s v="BASIGLIO"/>
    <x v="2"/>
    <x v="98"/>
    <n v="96.789000000000001"/>
    <s v="soggiacenza statica"/>
    <n v="3.71"/>
    <n v="93.078999999999994"/>
  </r>
  <r>
    <s v="MI"/>
    <s v="BASIGLIO"/>
    <x v="2"/>
    <x v="99"/>
    <n v="96.789000000000001"/>
    <s v="soggiacenza statica"/>
    <n v="4.3899999999999997"/>
    <n v="92.399000000000001"/>
  </r>
  <r>
    <s v="MI"/>
    <s v="BASIGLIO"/>
    <x v="2"/>
    <x v="100"/>
    <n v="96.789000000000001"/>
    <s v="soggiacenza statica"/>
    <n v="4.43"/>
    <n v="92.358999999999995"/>
  </r>
  <r>
    <s v="MI"/>
    <s v="BASIGLIO"/>
    <x v="2"/>
    <x v="101"/>
    <n v="96.789000000000001"/>
    <s v="soggiacenza statica"/>
    <n v="3.81"/>
    <n v="92.978999999999999"/>
  </r>
  <r>
    <s v="MI"/>
    <s v="BASIGLIO"/>
    <x v="2"/>
    <x v="0"/>
    <n v="96.789000000000001"/>
    <s v="soggiacenza statica"/>
    <n v="4.01"/>
    <n v="92.778999999999996"/>
  </r>
  <r>
    <s v="MI"/>
    <s v="BASIGLIO"/>
    <x v="2"/>
    <x v="1"/>
    <n v="96.789000000000001"/>
    <s v="soggiacenza statica"/>
    <n v="4.0599999999999996"/>
    <n v="92.728999999999999"/>
  </r>
  <r>
    <s v="MI"/>
    <s v="BASIGLIO"/>
    <x v="2"/>
    <x v="2"/>
    <n v="96.789000000000001"/>
    <s v="soggiacenza statica"/>
    <n v="3.94"/>
    <n v="92.849000000000004"/>
  </r>
  <r>
    <s v="MI"/>
    <s v="BASIGLIO"/>
    <x v="2"/>
    <x v="3"/>
    <n v="96.789000000000001"/>
    <s v="soggiacenza statica"/>
    <n v="3.61"/>
    <n v="93.179000000000002"/>
  </r>
  <r>
    <s v="MI"/>
    <s v="BASIGLIO"/>
    <x v="2"/>
    <x v="4"/>
    <n v="96.789000000000001"/>
    <s v="soggiacenza statica"/>
    <n v="4.03"/>
    <n v="92.759"/>
  </r>
  <r>
    <s v="MI"/>
    <s v="BASIGLIO"/>
    <x v="2"/>
    <x v="5"/>
    <n v="96.789000000000001"/>
    <s v="soggiacenza statica"/>
    <n v="4.1900000000000004"/>
    <n v="92.599000000000004"/>
  </r>
  <r>
    <s v="MI"/>
    <s v="BASIGLIO"/>
    <x v="2"/>
    <x v="6"/>
    <n v="96.789000000000001"/>
    <s v="soggiacenza statica"/>
    <n v="4.5599999999999996"/>
    <n v="92.228999999999999"/>
  </r>
  <r>
    <s v="MI"/>
    <s v="BASIGLIO"/>
    <x v="2"/>
    <x v="102"/>
    <n v="96.789000000000001"/>
    <s v="soggiacenza statica"/>
    <n v="4.6399999999999997"/>
    <n v="92.149000000000001"/>
  </r>
  <r>
    <s v="MI"/>
    <s v="BASIGLIO"/>
    <x v="2"/>
    <x v="103"/>
    <n v="96.789000000000001"/>
    <s v="soggiacenza statica"/>
    <n v="4.01"/>
    <n v="92.778999999999996"/>
  </r>
  <r>
    <s v="MI"/>
    <s v="BASIGLIO"/>
    <x v="2"/>
    <x v="104"/>
    <n v="96.789000000000001"/>
    <s v="soggiacenza statica"/>
    <n v="4.97"/>
    <n v="91.819000000000003"/>
  </r>
  <r>
    <s v="MI"/>
    <s v="BASIGLIO"/>
    <x v="2"/>
    <x v="105"/>
    <n v="96.789000000000001"/>
    <s v="soggiacenza statica"/>
    <n v="5.07"/>
    <n v="91.718999999999994"/>
  </r>
  <r>
    <s v="MI"/>
    <s v="BASIGLIO"/>
    <x v="2"/>
    <x v="106"/>
    <n v="96.789000000000001"/>
    <s v="soggiacenza statica"/>
    <n v="5.18"/>
    <n v="91.608999999999995"/>
  </r>
  <r>
    <s v="MI"/>
    <s v="BASIGLIO"/>
    <x v="2"/>
    <x v="107"/>
    <n v="96.789000000000001"/>
    <s v="soggiacenza statica"/>
    <n v="4.8499999999999996"/>
    <n v="91.938999999999993"/>
  </r>
  <r>
    <s v="MI"/>
    <s v="BASIGLIO"/>
    <x v="2"/>
    <x v="108"/>
    <n v="96.789000000000001"/>
    <s v="soggiacenza statica"/>
    <n v="4.5599999999999996"/>
    <n v="92.228999999999999"/>
  </r>
  <r>
    <s v="MI"/>
    <s v="BASIGLIO"/>
    <x v="2"/>
    <x v="14"/>
    <n v="96.789000000000001"/>
    <s v="soggiacenza statica"/>
    <n v="3.51"/>
    <n v="93.278999999999996"/>
  </r>
  <r>
    <s v="MI"/>
    <s v="BASIGLIO"/>
    <x v="2"/>
    <x v="109"/>
    <n v="96.789000000000001"/>
    <s v="soggiacenza statica"/>
    <n v="3.24"/>
    <n v="93.549000000000007"/>
  </r>
  <r>
    <s v="MI"/>
    <s v="BASIGLIO"/>
    <x v="2"/>
    <x v="16"/>
    <n v="96.789000000000001"/>
    <s v="soggiacenza statica"/>
    <n v="3.82"/>
    <n v="92.968999999999994"/>
  </r>
  <r>
    <s v="MI"/>
    <s v="BASIGLIO"/>
    <x v="2"/>
    <x v="110"/>
    <n v="96.789000000000001"/>
    <s v="soggiacenza statica"/>
    <n v="3.81"/>
    <n v="92.978999999999999"/>
  </r>
  <r>
    <s v="MI"/>
    <s v="BASIGLIO"/>
    <x v="2"/>
    <x v="111"/>
    <n v="96.789000000000001"/>
    <s v="soggiacenza statica"/>
    <n v="3.44"/>
    <n v="93.349000000000004"/>
  </r>
  <r>
    <s v="MI"/>
    <s v="BASIGLIO"/>
    <x v="2"/>
    <x v="112"/>
    <n v="96.789000000000001"/>
    <s v="soggiacenza statica"/>
    <n v="2.83"/>
    <n v="93.959000000000003"/>
  </r>
  <r>
    <s v="MI"/>
    <s v="BASIGLIO"/>
    <x v="2"/>
    <x v="113"/>
    <n v="96.789000000000001"/>
    <s v="soggiacenza statica"/>
    <n v="3.83"/>
    <n v="92.959000000000003"/>
  </r>
  <r>
    <s v="MI"/>
    <s v="BASIGLIO"/>
    <x v="2"/>
    <x v="114"/>
    <n v="96.789000000000001"/>
    <s v="soggiacenza statica"/>
    <n v="3.88"/>
    <n v="92.909000000000006"/>
  </r>
  <r>
    <s v="MI"/>
    <s v="BASIGLIO"/>
    <x v="2"/>
    <x v="18"/>
    <n v="96.789000000000001"/>
    <s v="soggiacenza statica"/>
    <n v="4.41"/>
    <n v="92.379000000000005"/>
  </r>
  <r>
    <s v="MI"/>
    <s v="BASIGLIO"/>
    <x v="2"/>
    <x v="19"/>
    <n v="96.789000000000001"/>
    <s v="soggiacenza statica"/>
    <n v="4.68"/>
    <n v="92.108999999999995"/>
  </r>
  <r>
    <s v="MI"/>
    <s v="BASIGLIO"/>
    <x v="2"/>
    <x v="20"/>
    <n v="96.789000000000001"/>
    <s v="soggiacenza statica"/>
    <n v="5.54"/>
    <n v="91.248999999999995"/>
  </r>
  <r>
    <s v="MI"/>
    <s v="BASIGLIO"/>
    <x v="2"/>
    <x v="21"/>
    <n v="96.789000000000001"/>
    <s v="soggiacenza statica"/>
    <n v="5.1100000000000003"/>
    <n v="91.679000000000002"/>
  </r>
  <r>
    <s v="MI"/>
    <s v="BASIGLIO"/>
    <x v="2"/>
    <x v="22"/>
    <n v="96.789000000000001"/>
    <s v="soggiacenza statica"/>
    <n v="5.03"/>
    <n v="91.759"/>
  </r>
  <r>
    <s v="MI"/>
    <s v="BASIGLIO"/>
    <x v="2"/>
    <x v="23"/>
    <n v="96.789000000000001"/>
    <s v="soggiacenza statica"/>
    <n v="5.58"/>
    <n v="91.209000000000003"/>
  </r>
  <r>
    <s v="MI"/>
    <s v="BASIGLIO"/>
    <x v="2"/>
    <x v="24"/>
    <n v="96.789000000000001"/>
    <s v="soggiacenza statica"/>
    <n v="3.47"/>
    <n v="93.319000000000003"/>
  </r>
  <r>
    <s v="MI"/>
    <s v="BASIGLIO"/>
    <x v="2"/>
    <x v="25"/>
    <n v="96.789000000000001"/>
    <s v="soggiacenza statica"/>
    <n v="2.93"/>
    <n v="93.858999999999995"/>
  </r>
  <r>
    <s v="MI"/>
    <s v="BASIGLIO"/>
    <x v="2"/>
    <x v="26"/>
    <n v="96.789000000000001"/>
    <s v="soggiacenza statica"/>
    <n v="2.08"/>
    <n v="94.709000000000003"/>
  </r>
  <r>
    <s v="MI"/>
    <s v="BASIGLIO"/>
    <x v="2"/>
    <x v="27"/>
    <n v="96.789000000000001"/>
    <s v="soggiacenza statica"/>
    <n v="2.12"/>
    <n v="94.668999999999997"/>
  </r>
  <r>
    <s v="MI"/>
    <s v="BASIGLIO"/>
    <x v="2"/>
    <x v="28"/>
    <n v="96.789000000000001"/>
    <s v="soggiacenza statica"/>
    <n v="2.2999999999999998"/>
    <n v="94.489000000000004"/>
  </r>
  <r>
    <s v="MI"/>
    <s v="BASIGLIO"/>
    <x v="2"/>
    <x v="29"/>
    <n v="96.789000000000001"/>
    <s v="soggiacenza statica"/>
    <n v="2.42"/>
    <n v="94.369"/>
  </r>
  <r>
    <s v="MI"/>
    <s v="BASIGLIO"/>
    <x v="2"/>
    <x v="30"/>
    <n v="96.789000000000001"/>
    <s v="soggiacenza statica"/>
    <n v="2.62"/>
    <n v="94.168999999999997"/>
  </r>
  <r>
    <s v="MI"/>
    <s v="BASIGLIO"/>
    <x v="2"/>
    <x v="31"/>
    <n v="96.789000000000001"/>
    <s v="soggiacenza statica"/>
    <n v="3.92"/>
    <n v="92.869"/>
  </r>
  <r>
    <s v="MI"/>
    <s v="BASIGLIO"/>
    <x v="2"/>
    <x v="32"/>
    <n v="96.789000000000001"/>
    <s v="soggiacenza statica"/>
    <n v="3.99"/>
    <n v="92.799000000000007"/>
  </r>
  <r>
    <s v="MI"/>
    <s v="BASIGLIO"/>
    <x v="2"/>
    <x v="33"/>
    <n v="96.789000000000001"/>
    <s v="soggiacenza statica"/>
    <n v="3.79"/>
    <n v="92.998999999999995"/>
  </r>
  <r>
    <s v="MI"/>
    <s v="BASIGLIO"/>
    <x v="2"/>
    <x v="115"/>
    <n v="96.789000000000001"/>
    <s v="soggiacenza statica"/>
    <n v="3.94"/>
    <n v="92.849000000000004"/>
  </r>
  <r>
    <s v="MI"/>
    <s v="BASIGLIO"/>
    <x v="2"/>
    <x v="34"/>
    <n v="96.789000000000001"/>
    <s v="soggiacenza statica"/>
    <n v="3.78"/>
    <n v="93.009"/>
  </r>
  <r>
    <s v="MI"/>
    <s v="BASIGLIO"/>
    <x v="2"/>
    <x v="116"/>
    <n v="96.789000000000001"/>
    <s v="soggiacenza statica"/>
    <n v="3.17"/>
    <n v="93.619"/>
  </r>
  <r>
    <s v="MI"/>
    <s v="BASIGLIO"/>
    <x v="2"/>
    <x v="117"/>
    <n v="96.789000000000001"/>
    <s v="soggiacenza statica"/>
    <n v="3.28"/>
    <n v="93.509"/>
  </r>
  <r>
    <s v="MI"/>
    <s v="BASIGLIO"/>
    <x v="2"/>
    <x v="36"/>
    <n v="96.789000000000001"/>
    <s v="soggiacenza statica"/>
    <n v="3.9"/>
    <n v="92.888999999999996"/>
  </r>
  <r>
    <s v="MI"/>
    <s v="BASIGLIO"/>
    <x v="2"/>
    <x v="37"/>
    <n v="96.789000000000001"/>
    <s v="soggiacenza statica"/>
    <n v="3.86"/>
    <n v="92.929000000000002"/>
  </r>
  <r>
    <s v="MI"/>
    <s v="BASIGLIO"/>
    <x v="2"/>
    <x v="38"/>
    <n v="96.789000000000001"/>
    <s v="soggiacenza statica"/>
    <n v="3.9"/>
    <n v="92.888999999999996"/>
  </r>
  <r>
    <s v="MI"/>
    <s v="BASIGLIO"/>
    <x v="2"/>
    <x v="39"/>
    <n v="96.789000000000001"/>
    <s v="soggiacenza statica"/>
    <n v="3.84"/>
    <n v="92.948999999999998"/>
  </r>
  <r>
    <s v="MI"/>
    <s v="BASIGLIO"/>
    <x v="2"/>
    <x v="40"/>
    <n v="96.789000000000001"/>
    <s v="soggiacenza statica"/>
    <n v="3.9"/>
    <n v="92.888999999999996"/>
  </r>
  <r>
    <s v="MI"/>
    <s v="BASIGLIO"/>
    <x v="2"/>
    <x v="41"/>
    <n v="96.789000000000001"/>
    <s v="soggiacenza statica"/>
    <n v="3.93"/>
    <n v="92.858999999999995"/>
  </r>
  <r>
    <s v="MI"/>
    <s v="BASIGLIO"/>
    <x v="2"/>
    <x v="42"/>
    <n v="96.789000000000001"/>
    <s v="soggiacenza statica"/>
    <n v="3.96"/>
    <n v="92.828999999999994"/>
  </r>
  <r>
    <s v="MI"/>
    <s v="BASIGLIO"/>
    <x v="2"/>
    <x v="43"/>
    <n v="96.789000000000001"/>
    <s v="soggiacenza statica"/>
    <n v="3.81"/>
    <n v="92.978999999999999"/>
  </r>
  <r>
    <s v="MI"/>
    <s v="BASIGLIO"/>
    <x v="2"/>
    <x v="44"/>
    <n v="96.789000000000001"/>
    <s v="soggiacenza statica"/>
    <n v="3.83"/>
    <n v="92.959000000000003"/>
  </r>
  <r>
    <s v="MI"/>
    <s v="BASIGLIO"/>
    <x v="2"/>
    <x v="45"/>
    <n v="96.789000000000001"/>
    <s v="soggiacenza statica"/>
    <n v="3.88"/>
    <n v="92.909000000000006"/>
  </r>
  <r>
    <s v="MI"/>
    <s v="BASIGLIO"/>
    <x v="2"/>
    <x v="46"/>
    <n v="96.789000000000001"/>
    <s v="soggiacenza statica"/>
    <n v="3.92"/>
    <n v="92.869"/>
  </r>
  <r>
    <s v="MI"/>
    <s v="BASIGLIO"/>
    <x v="2"/>
    <x v="47"/>
    <n v="96.789000000000001"/>
    <s v="soggiacenza statica"/>
    <n v="3.64"/>
    <n v="93.149000000000001"/>
  </r>
  <r>
    <s v="MI"/>
    <s v="BASIGLIO"/>
    <x v="2"/>
    <x v="48"/>
    <n v="96.789000000000001"/>
    <s v="soggiacenza statica"/>
    <n v="3.71"/>
    <n v="93.078999999999994"/>
  </r>
  <r>
    <s v="MI"/>
    <s v="BASIGLIO"/>
    <x v="2"/>
    <x v="49"/>
    <n v="96.789000000000001"/>
    <s v="soggiacenza statica"/>
    <n v="3.88"/>
    <n v="92.909000000000006"/>
  </r>
  <r>
    <s v="MI"/>
    <s v="BASIGLIO"/>
    <x v="2"/>
    <x v="50"/>
    <n v="96.789000000000001"/>
    <s v="soggiacenza statica"/>
    <n v="3.98"/>
    <n v="92.808999999999997"/>
  </r>
  <r>
    <s v="MI"/>
    <s v="BASIGLIO"/>
    <x v="2"/>
    <x v="51"/>
    <n v="96.789000000000001"/>
    <s v="soggiacenza statica"/>
    <n v="4.18"/>
    <n v="92.608999999999995"/>
  </r>
  <r>
    <s v="MI"/>
    <s v="BASIGLIO"/>
    <x v="2"/>
    <x v="52"/>
    <n v="96.789000000000001"/>
    <s v="soggiacenza statica"/>
    <n v="4.08"/>
    <n v="92.709000000000003"/>
  </r>
  <r>
    <s v="MI"/>
    <s v="BASIGLIO"/>
    <x v="2"/>
    <x v="53"/>
    <n v="96.789000000000001"/>
    <s v="soggiacenza statica"/>
    <n v="3.98"/>
    <n v="92.808999999999997"/>
  </r>
  <r>
    <s v="MI"/>
    <s v="BASIGLIO"/>
    <x v="2"/>
    <x v="54"/>
    <n v="96.789000000000001"/>
    <s v="soggiacenza statica"/>
    <n v="3.99"/>
    <n v="92.799000000000007"/>
  </r>
  <r>
    <s v="MI"/>
    <s v="BASIGLIO"/>
    <x v="2"/>
    <x v="55"/>
    <n v="96.789000000000001"/>
    <s v="soggiacenza statica"/>
    <n v="4.2"/>
    <n v="92.588999999999999"/>
  </r>
  <r>
    <s v="MI"/>
    <s v="BASIGLIO"/>
    <x v="2"/>
    <x v="56"/>
    <n v="96.789000000000001"/>
    <s v="soggiacenza statica"/>
    <n v="4.21"/>
    <n v="92.578999999999994"/>
  </r>
  <r>
    <s v="MI"/>
    <s v="BASIGLIO"/>
    <x v="2"/>
    <x v="57"/>
    <n v="96.789000000000001"/>
    <s v="soggiacenza statica"/>
    <n v="4.34"/>
    <n v="92.448999999999998"/>
  </r>
  <r>
    <s v="MI"/>
    <s v="BASIGLIO"/>
    <x v="2"/>
    <x v="58"/>
    <n v="96.789000000000001"/>
    <s v="soggiacenza statica"/>
    <n v="4.4400000000000004"/>
    <n v="92.349000000000004"/>
  </r>
  <r>
    <s v="MI"/>
    <s v="BASIGLIO"/>
    <x v="2"/>
    <x v="59"/>
    <n v="96.789000000000001"/>
    <s v="soggiacenza statica"/>
    <n v="5.4"/>
    <n v="91.388999999999996"/>
  </r>
  <r>
    <s v="MI"/>
    <s v="BASIGLIO"/>
    <x v="2"/>
    <x v="60"/>
    <n v="96.789000000000001"/>
    <s v="soggiacenza statica"/>
    <n v="3.95"/>
    <n v="92.838999999999999"/>
  </r>
  <r>
    <s v="MI"/>
    <s v="BASIGLIO"/>
    <x v="2"/>
    <x v="61"/>
    <n v="96.789000000000001"/>
    <s v="soggiacenza statica"/>
    <n v="4.0599999999999996"/>
    <n v="92.728999999999999"/>
  </r>
  <r>
    <s v="MI"/>
    <s v="BASIGLIO"/>
    <x v="2"/>
    <x v="62"/>
    <n v="96.789000000000001"/>
    <s v="soggiacenza statica"/>
    <n v="4.28"/>
    <n v="92.509"/>
  </r>
  <r>
    <s v="MI"/>
    <s v="BASIGLIO"/>
    <x v="2"/>
    <x v="63"/>
    <n v="96.789000000000001"/>
    <s v="soggiacenza statica"/>
    <n v="4.0999999999999996"/>
    <n v="92.688999999999993"/>
  </r>
  <r>
    <s v="MI"/>
    <s v="BASIGLIO"/>
    <x v="2"/>
    <x v="64"/>
    <n v="96.789000000000001"/>
    <s v="soggiacenza statica"/>
    <n v="4.1399999999999997"/>
    <n v="92.649000000000001"/>
  </r>
  <r>
    <s v="MI"/>
    <s v="BASIGLIO"/>
    <x v="2"/>
    <x v="118"/>
    <n v="96.789000000000001"/>
    <s v="soggiacenza statica"/>
    <n v="3.95"/>
    <n v="92.838999999999999"/>
  </r>
  <r>
    <s v="MI"/>
    <s v="BASIGLIO"/>
    <x v="2"/>
    <x v="119"/>
    <n v="96.789000000000001"/>
    <s v="soggiacenza statica"/>
    <n v="3.9"/>
    <n v="92.888999999999996"/>
  </r>
  <r>
    <s v="MI"/>
    <s v="BASIGLIO"/>
    <x v="2"/>
    <x v="120"/>
    <n v="96.789000000000001"/>
    <s v="soggiacenza statica"/>
    <n v="3.97"/>
    <n v="92.819000000000003"/>
  </r>
  <r>
    <s v="MI"/>
    <s v="BASIGLIO"/>
    <x v="2"/>
    <x v="121"/>
    <n v="96.789000000000001"/>
    <s v="soggiacenza statica"/>
    <n v="3.93"/>
    <n v="92.858999999999995"/>
  </r>
  <r>
    <s v="MI"/>
    <s v="BASIGLIO"/>
    <x v="2"/>
    <x v="122"/>
    <n v="96.789000000000001"/>
    <s v="soggiacenza statica"/>
    <n v="4.0999999999999996"/>
    <n v="92.688999999999993"/>
  </r>
  <r>
    <s v="MI"/>
    <s v="BASIGLIO"/>
    <x v="2"/>
    <x v="123"/>
    <n v="96.789000000000001"/>
    <s v="soggiacenza statica"/>
    <n v="4.4800000000000004"/>
    <n v="92.308999999999997"/>
  </r>
  <r>
    <s v="MI"/>
    <s v="BASIGLIO"/>
    <x v="2"/>
    <x v="124"/>
    <n v="96.789000000000001"/>
    <s v="soggiacenza statica"/>
    <n v="4.59"/>
    <n v="92.198999999999998"/>
  </r>
  <r>
    <s v="MI"/>
    <s v="CORNAREDO"/>
    <x v="3"/>
    <x v="73"/>
    <n v="142.84"/>
    <s v="soggiacenza statica"/>
    <n v="6.36"/>
    <n v="136.47999999999999"/>
  </r>
  <r>
    <s v="MI"/>
    <s v="CORNAREDO"/>
    <x v="3"/>
    <x v="74"/>
    <n v="142.84"/>
    <s v="soggiacenza statica"/>
    <n v="5.62"/>
    <n v="137.22"/>
  </r>
  <r>
    <s v="MI"/>
    <s v="CORNAREDO"/>
    <x v="3"/>
    <x v="75"/>
    <n v="142.84"/>
    <s v="soggiacenza statica"/>
    <n v="5.67"/>
    <n v="137.16999999999999"/>
  </r>
  <r>
    <s v="MI"/>
    <s v="CORNAREDO"/>
    <x v="3"/>
    <x v="76"/>
    <n v="142.84"/>
    <s v="soggiacenza statica"/>
    <n v="5.86"/>
    <n v="136.97999999999999"/>
  </r>
  <r>
    <s v="MI"/>
    <s v="CORNAREDO"/>
    <x v="3"/>
    <x v="77"/>
    <n v="142.84"/>
    <s v="soggiacenza statica"/>
    <n v="5.88"/>
    <n v="136.96"/>
  </r>
  <r>
    <s v="MI"/>
    <s v="CORNAREDO"/>
    <x v="3"/>
    <x v="78"/>
    <n v="142.84"/>
    <s v="soggiacenza statica"/>
    <n v="5.29"/>
    <n v="137.55000000000001"/>
  </r>
  <r>
    <s v="MI"/>
    <s v="CORNAREDO"/>
    <x v="3"/>
    <x v="79"/>
    <n v="142.84"/>
    <s v="soggiacenza statica"/>
    <n v="5.09"/>
    <n v="137.75"/>
  </r>
  <r>
    <s v="MI"/>
    <s v="CORNAREDO"/>
    <x v="3"/>
    <x v="80"/>
    <n v="142.84"/>
    <s v="soggiacenza statica"/>
    <n v="5.12"/>
    <n v="137.72"/>
  </r>
  <r>
    <s v="MI"/>
    <s v="CORNAREDO"/>
    <x v="3"/>
    <x v="81"/>
    <n v="142.84"/>
    <s v="soggiacenza statica"/>
    <n v="5.31"/>
    <n v="137.53"/>
  </r>
  <r>
    <s v="MI"/>
    <s v="CORNAREDO"/>
    <x v="3"/>
    <x v="82"/>
    <n v="142.84"/>
    <s v="soggiacenza statica"/>
    <n v="5.13"/>
    <n v="137.71"/>
  </r>
  <r>
    <s v="MI"/>
    <s v="CORNAREDO"/>
    <x v="3"/>
    <x v="125"/>
    <n v="142.84"/>
    <s v="soggiacenza statica"/>
    <n v="4.9800000000000004"/>
    <n v="137.86000000000001"/>
  </r>
  <r>
    <s v="MI"/>
    <s v="CORNAREDO"/>
    <x v="3"/>
    <x v="84"/>
    <n v="142.84"/>
    <s v="soggiacenza statica"/>
    <n v="5.27"/>
    <n v="137.57"/>
  </r>
  <r>
    <s v="MI"/>
    <s v="CORNAREDO"/>
    <x v="3"/>
    <x v="85"/>
    <n v="142.84"/>
    <s v="soggiacenza statica"/>
    <n v="5.05"/>
    <n v="137.79"/>
  </r>
  <r>
    <s v="MI"/>
    <s v="CORNAREDO"/>
    <x v="3"/>
    <x v="86"/>
    <n v="142.84"/>
    <s v="soggiacenza statica"/>
    <n v="5.19"/>
    <n v="137.65"/>
  </r>
  <r>
    <s v="MI"/>
    <s v="CORNAREDO"/>
    <x v="3"/>
    <x v="87"/>
    <n v="142.84"/>
    <s v="soggiacenza statica"/>
    <n v="5.03"/>
    <n v="137.81"/>
  </r>
  <r>
    <s v="MI"/>
    <s v="CORNAREDO"/>
    <x v="3"/>
    <x v="88"/>
    <n v="142.84"/>
    <s v="soggiacenza statica"/>
    <n v="4.2300000000000004"/>
    <n v="138.61000000000001"/>
  </r>
  <r>
    <s v="MI"/>
    <s v="CORNAREDO"/>
    <x v="3"/>
    <x v="89"/>
    <n v="142.84"/>
    <s v="soggiacenza statica"/>
    <n v="4.37"/>
    <n v="138.47"/>
  </r>
  <r>
    <s v="MI"/>
    <s v="CORNAREDO"/>
    <x v="3"/>
    <x v="90"/>
    <n v="142.84"/>
    <s v="soggiacenza statica"/>
    <n v="4.74"/>
    <n v="138.1"/>
  </r>
  <r>
    <s v="MI"/>
    <s v="CORNAREDO"/>
    <x v="3"/>
    <x v="91"/>
    <n v="142.84"/>
    <s v="soggiacenza statica"/>
    <n v="4.8600000000000003"/>
    <n v="137.97999999999999"/>
  </r>
  <r>
    <s v="MI"/>
    <s v="CORNAREDO"/>
    <x v="3"/>
    <x v="92"/>
    <n v="142.84"/>
    <s v="soggiacenza statica"/>
    <n v="4.8899999999999997"/>
    <n v="137.94999999999999"/>
  </r>
  <r>
    <s v="MI"/>
    <s v="CORNAREDO"/>
    <x v="3"/>
    <x v="93"/>
    <n v="142.84"/>
    <s v="soggiacenza statica"/>
    <n v="5.3"/>
    <n v="137.54"/>
  </r>
  <r>
    <s v="MI"/>
    <s v="CORNAREDO"/>
    <x v="3"/>
    <x v="94"/>
    <n v="142.84"/>
    <s v="soggiacenza statica"/>
    <n v="5.24"/>
    <n v="137.6"/>
  </r>
  <r>
    <s v="MI"/>
    <s v="CORNAREDO"/>
    <x v="3"/>
    <x v="95"/>
    <n v="142.84"/>
    <s v="soggiacenza statica"/>
    <n v="5.33"/>
    <n v="137.51"/>
  </r>
  <r>
    <s v="MI"/>
    <s v="CORNAREDO"/>
    <x v="3"/>
    <x v="96"/>
    <n v="142.84"/>
    <s v="soggiacenza statica"/>
    <n v="5.42"/>
    <n v="137.41999999999999"/>
  </r>
  <r>
    <s v="MI"/>
    <s v="CORNAREDO"/>
    <x v="3"/>
    <x v="97"/>
    <n v="142.84"/>
    <s v="soggiacenza statica"/>
    <n v="5.23"/>
    <n v="137.61000000000001"/>
  </r>
  <r>
    <s v="MI"/>
    <s v="CORNAREDO"/>
    <x v="3"/>
    <x v="98"/>
    <n v="142.84"/>
    <s v="soggiacenza statica"/>
    <n v="5.18"/>
    <n v="137.66"/>
  </r>
  <r>
    <s v="MI"/>
    <s v="CORNAREDO"/>
    <x v="3"/>
    <x v="99"/>
    <n v="142.84"/>
    <s v="soggiacenza statica"/>
    <n v="5.33"/>
    <n v="137.51"/>
  </r>
  <r>
    <s v="MI"/>
    <s v="CORNAREDO"/>
    <x v="3"/>
    <x v="100"/>
    <n v="142.84"/>
    <s v="soggiacenza statica"/>
    <n v="5.38"/>
    <n v="137.46"/>
  </r>
  <r>
    <s v="MI"/>
    <s v="CORNAREDO"/>
    <x v="3"/>
    <x v="126"/>
    <n v="142.84"/>
    <s v="soggiacenza statica"/>
    <n v="6.58"/>
    <n v="136.26"/>
  </r>
  <r>
    <s v="MI"/>
    <s v="CORNAREDO"/>
    <x v="3"/>
    <x v="127"/>
    <n v="142.84"/>
    <s v="soggiacenza statica"/>
    <n v="6.38"/>
    <n v="136.46"/>
  </r>
  <r>
    <s v="MI"/>
    <s v="CORNAREDO"/>
    <x v="3"/>
    <x v="128"/>
    <n v="142.84"/>
    <s v="soggiacenza statica"/>
    <n v="6.44"/>
    <n v="136.4"/>
  </r>
  <r>
    <s v="MI"/>
    <s v="CORNAREDO"/>
    <x v="3"/>
    <x v="129"/>
    <n v="142.84"/>
    <s v="soggiacenza statica"/>
    <n v="6.49"/>
    <n v="136.35"/>
  </r>
  <r>
    <s v="MI"/>
    <s v="CORNAREDO"/>
    <x v="3"/>
    <x v="130"/>
    <n v="142.84"/>
    <s v="soggiacenza statica"/>
    <n v="5.92"/>
    <n v="136.91999999999999"/>
  </r>
  <r>
    <s v="MI"/>
    <s v="CORNAREDO"/>
    <x v="3"/>
    <x v="102"/>
    <n v="142.84"/>
    <s v="soggiacenza statica"/>
    <n v="5.99"/>
    <n v="136.85"/>
  </r>
  <r>
    <s v="MI"/>
    <s v="CORNAREDO"/>
    <x v="3"/>
    <x v="103"/>
    <n v="142.84"/>
    <s v="soggiacenza statica"/>
    <n v="6.32"/>
    <n v="136.52000000000001"/>
  </r>
  <r>
    <s v="MI"/>
    <s v="CORNAREDO"/>
    <x v="3"/>
    <x v="104"/>
    <n v="142.84"/>
    <s v="soggiacenza statica"/>
    <n v="5.63"/>
    <n v="137.21"/>
  </r>
  <r>
    <s v="MI"/>
    <s v="CORNAREDO"/>
    <x v="3"/>
    <x v="131"/>
    <n v="142.84"/>
    <s v="soggiacenza statica"/>
    <n v="5.78"/>
    <n v="137.06"/>
  </r>
  <r>
    <s v="MI"/>
    <s v="CORNAREDO"/>
    <x v="3"/>
    <x v="105"/>
    <n v="142.84"/>
    <s v="soggiacenza statica"/>
    <n v="5.98"/>
    <n v="136.86000000000001"/>
  </r>
  <r>
    <s v="MI"/>
    <s v="CORNAREDO"/>
    <x v="3"/>
    <x v="106"/>
    <n v="142.84"/>
    <s v="soggiacenza statica"/>
    <n v="5.9"/>
    <n v="136.94"/>
  </r>
  <r>
    <s v="MI"/>
    <s v="CORNAREDO"/>
    <x v="3"/>
    <x v="107"/>
    <n v="142.84"/>
    <s v="soggiacenza statica"/>
    <n v="6"/>
    <n v="136.84"/>
  </r>
  <r>
    <s v="MI"/>
    <s v="CORNAREDO"/>
    <x v="3"/>
    <x v="108"/>
    <n v="142.84"/>
    <s v="soggiacenza statica"/>
    <n v="6.13"/>
    <n v="136.71"/>
  </r>
  <r>
    <s v="MI"/>
    <s v="CORNAREDO"/>
    <x v="3"/>
    <x v="132"/>
    <n v="142.84"/>
    <s v="soggiacenza statica"/>
    <n v="6.06"/>
    <n v="136.78"/>
  </r>
  <r>
    <s v="MI"/>
    <s v="CORNAREDO"/>
    <x v="3"/>
    <x v="133"/>
    <n v="142.84"/>
    <s v="soggiacenza statica"/>
    <n v="6.01"/>
    <n v="136.83000000000001"/>
  </r>
  <r>
    <s v="MI"/>
    <s v="CORNAREDO"/>
    <x v="3"/>
    <x v="134"/>
    <n v="142.84"/>
    <s v="soggiacenza statica"/>
    <n v="6"/>
    <n v="136.84"/>
  </r>
  <r>
    <s v="MI"/>
    <s v="CORNAREDO"/>
    <x v="3"/>
    <x v="110"/>
    <n v="142.84"/>
    <s v="soggiacenza statica"/>
    <n v="4.42"/>
    <n v="138.41999999999999"/>
  </r>
  <r>
    <s v="MI"/>
    <s v="CORNAREDO"/>
    <x v="3"/>
    <x v="111"/>
    <n v="142.84"/>
    <s v="soggiacenza statica"/>
    <n v="4.66"/>
    <n v="138.18"/>
  </r>
  <r>
    <s v="MI"/>
    <s v="CORNAREDO"/>
    <x v="3"/>
    <x v="112"/>
    <n v="142.84"/>
    <s v="soggiacenza statica"/>
    <n v="5.7"/>
    <n v="137.13999999999999"/>
  </r>
  <r>
    <s v="MI"/>
    <s v="CORNAREDO"/>
    <x v="3"/>
    <x v="113"/>
    <n v="142.84"/>
    <s v="soggiacenza statica"/>
    <n v="5.96"/>
    <n v="136.88"/>
  </r>
  <r>
    <s v="MI"/>
    <s v="CORNAREDO"/>
    <x v="3"/>
    <x v="114"/>
    <n v="142.84"/>
    <s v="soggiacenza statica"/>
    <n v="5.74"/>
    <n v="137.1"/>
  </r>
  <r>
    <s v="MI"/>
    <s v="CORNAREDO"/>
    <x v="3"/>
    <x v="18"/>
    <n v="142.84"/>
    <s v="soggiacenza statica"/>
    <n v="5.29"/>
    <n v="137.55000000000001"/>
  </r>
  <r>
    <s v="MI"/>
    <s v="CORNAREDO"/>
    <x v="3"/>
    <x v="19"/>
    <n v="142.84"/>
    <s v="soggiacenza statica"/>
    <n v="5.8"/>
    <n v="137.04"/>
  </r>
  <r>
    <s v="MI"/>
    <s v="CORNAREDO"/>
    <x v="3"/>
    <x v="20"/>
    <n v="142.84"/>
    <s v="soggiacenza statica"/>
    <n v="5.99"/>
    <n v="136.85"/>
  </r>
  <r>
    <s v="MI"/>
    <s v="CORNAREDO"/>
    <x v="3"/>
    <x v="21"/>
    <n v="142.84"/>
    <s v="soggiacenza statica"/>
    <n v="5.08"/>
    <n v="137.76"/>
  </r>
  <r>
    <s v="MI"/>
    <s v="CORNAREDO"/>
    <x v="3"/>
    <x v="22"/>
    <n v="142.84"/>
    <s v="soggiacenza statica"/>
    <n v="5.1100000000000003"/>
    <n v="137.72999999999999"/>
  </r>
  <r>
    <s v="MI"/>
    <s v="CORNAREDO"/>
    <x v="3"/>
    <x v="23"/>
    <n v="142.84"/>
    <s v="soggiacenza statica"/>
    <n v="4.6900000000000004"/>
    <n v="138.15"/>
  </r>
  <r>
    <s v="MI"/>
    <s v="CORNAREDO"/>
    <x v="3"/>
    <x v="24"/>
    <n v="142.84"/>
    <s v="soggiacenza statica"/>
    <n v="4.3499999999999996"/>
    <n v="138.49"/>
  </r>
  <r>
    <s v="MI"/>
    <s v="CORNAREDO"/>
    <x v="3"/>
    <x v="25"/>
    <n v="142.84"/>
    <s v="soggiacenza statica"/>
    <n v="4.4800000000000004"/>
    <n v="138.36000000000001"/>
  </r>
  <r>
    <s v="MI"/>
    <s v="CORNAREDO"/>
    <x v="3"/>
    <x v="26"/>
    <n v="142.84"/>
    <s v="soggiacenza statica"/>
    <n v="3.28"/>
    <n v="139.56"/>
  </r>
  <r>
    <s v="MI"/>
    <s v="CORNAREDO"/>
    <x v="3"/>
    <x v="27"/>
    <n v="142.84"/>
    <s v="soggiacenza statica"/>
    <n v="4.72"/>
    <n v="138.12"/>
  </r>
  <r>
    <s v="MI"/>
    <s v="CORNAREDO"/>
    <x v="3"/>
    <x v="28"/>
    <n v="142.84"/>
    <s v="soggiacenza statica"/>
    <n v="5.12"/>
    <n v="137.72"/>
  </r>
  <r>
    <s v="MI"/>
    <s v="CORNAREDO"/>
    <x v="3"/>
    <x v="29"/>
    <n v="142.84"/>
    <s v="soggiacenza statica"/>
    <n v="5.26"/>
    <n v="137.58000000000001"/>
  </r>
  <r>
    <s v="MI"/>
    <s v="CORNAREDO"/>
    <x v="3"/>
    <x v="30"/>
    <n v="142.84"/>
    <s v="soggiacenza statica"/>
    <n v="5.24"/>
    <n v="137.6"/>
  </r>
  <r>
    <s v="MI"/>
    <s v="CORNAREDO"/>
    <x v="3"/>
    <x v="31"/>
    <n v="142.84"/>
    <s v="soggiacenza statica"/>
    <n v="5.4"/>
    <n v="137.44"/>
  </r>
  <r>
    <s v="MI"/>
    <s v="CORNAREDO"/>
    <x v="3"/>
    <x v="32"/>
    <n v="142.84"/>
    <s v="soggiacenza statica"/>
    <n v="5.45"/>
    <n v="137.38999999999999"/>
  </r>
  <r>
    <s v="MI"/>
    <s v="CORNAREDO"/>
    <x v="3"/>
    <x v="33"/>
    <n v="142.84"/>
    <s v="soggiacenza statica"/>
    <n v="4.32"/>
    <n v="138.52000000000001"/>
  </r>
  <r>
    <s v="MI"/>
    <s v="CORNAREDO"/>
    <x v="3"/>
    <x v="115"/>
    <n v="142.84"/>
    <s v="soggiacenza statica"/>
    <n v="4.12"/>
    <n v="138.72"/>
  </r>
  <r>
    <s v="MI"/>
    <s v="CORNAREDO"/>
    <x v="3"/>
    <x v="34"/>
    <n v="142.84"/>
    <s v="soggiacenza statica"/>
    <n v="4.5999999999999996"/>
    <n v="138.24"/>
  </r>
  <r>
    <s v="MI"/>
    <s v="CORNAREDO"/>
    <x v="3"/>
    <x v="116"/>
    <n v="142.84"/>
    <s v="soggiacenza statica"/>
    <n v="5.14"/>
    <n v="137.69999999999999"/>
  </r>
  <r>
    <s v="MI"/>
    <s v="CORNAREDO"/>
    <x v="3"/>
    <x v="117"/>
    <n v="142.84"/>
    <s v="soggiacenza statica"/>
    <n v="5.31"/>
    <n v="137.53"/>
  </r>
  <r>
    <s v="MI"/>
    <s v="CORNAREDO"/>
    <x v="3"/>
    <x v="36"/>
    <n v="142.84"/>
    <s v="soggiacenza statica"/>
    <n v="5.07"/>
    <n v="137.77000000000001"/>
  </r>
  <r>
    <s v="MI"/>
    <s v="CORNAREDO"/>
    <x v="3"/>
    <x v="37"/>
    <n v="142.84"/>
    <s v="soggiacenza statica"/>
    <n v="5.84"/>
    <n v="137"/>
  </r>
  <r>
    <s v="MI"/>
    <s v="CORNAREDO"/>
    <x v="3"/>
    <x v="38"/>
    <n v="142.84"/>
    <s v="soggiacenza statica"/>
    <n v="5.99"/>
    <n v="136.85"/>
  </r>
  <r>
    <s v="MI"/>
    <s v="CORNAREDO"/>
    <x v="3"/>
    <x v="39"/>
    <n v="142.84"/>
    <s v="soggiacenza statica"/>
    <n v="5.48"/>
    <n v="137.36000000000001"/>
  </r>
  <r>
    <s v="MI"/>
    <s v="CORNAREDO"/>
    <x v="3"/>
    <x v="40"/>
    <n v="142.84"/>
    <s v="soggiacenza statica"/>
    <n v="5.3"/>
    <n v="137.54"/>
  </r>
  <r>
    <s v="MI"/>
    <s v="CORNAREDO"/>
    <x v="3"/>
    <x v="41"/>
    <n v="142.84"/>
    <s v="soggiacenza statica"/>
    <n v="4.83"/>
    <n v="138.01"/>
  </r>
  <r>
    <s v="MI"/>
    <s v="CORNAREDO"/>
    <x v="3"/>
    <x v="42"/>
    <n v="142.84"/>
    <s v="soggiacenza statica"/>
    <n v="4.38"/>
    <n v="138.46"/>
  </r>
  <r>
    <s v="MI"/>
    <s v="CORNAREDO"/>
    <x v="3"/>
    <x v="43"/>
    <n v="142.84"/>
    <s v="soggiacenza statica"/>
    <n v="4.09"/>
    <n v="138.75"/>
  </r>
  <r>
    <s v="MI"/>
    <s v="CORNAREDO"/>
    <x v="3"/>
    <x v="45"/>
    <n v="142.84"/>
    <s v="soggiacenza statica"/>
    <n v="5.3"/>
    <n v="137.54"/>
  </r>
  <r>
    <s v="MI"/>
    <s v="CORNAREDO"/>
    <x v="3"/>
    <x v="46"/>
    <n v="142.84"/>
    <s v="soggiacenza statica"/>
    <n v="5.35"/>
    <n v="137.49"/>
  </r>
  <r>
    <s v="MI"/>
    <s v="CORNAREDO"/>
    <x v="3"/>
    <x v="47"/>
    <n v="142.84"/>
    <s v="soggiacenza statica"/>
    <n v="4.22"/>
    <n v="138.62"/>
  </r>
  <r>
    <s v="MI"/>
    <s v="CORNAREDO"/>
    <x v="3"/>
    <x v="48"/>
    <n v="142.84"/>
    <s v="soggiacenza statica"/>
    <n v="5.99"/>
    <n v="136.85"/>
  </r>
  <r>
    <s v="MI"/>
    <s v="CORNAREDO"/>
    <x v="3"/>
    <x v="49"/>
    <n v="142.84"/>
    <s v="soggiacenza statica"/>
    <n v="4.7300000000000004"/>
    <n v="138.11000000000001"/>
  </r>
  <r>
    <s v="MI"/>
    <s v="CORNAREDO"/>
    <x v="3"/>
    <x v="50"/>
    <n v="142.84"/>
    <s v="soggiacenza statica"/>
    <n v="6.25"/>
    <n v="136.59"/>
  </r>
  <r>
    <s v="MI"/>
    <s v="CORNAREDO"/>
    <x v="3"/>
    <x v="51"/>
    <n v="142.84"/>
    <s v="soggiacenza statica"/>
    <n v="6.42"/>
    <n v="136.41999999999999"/>
  </r>
  <r>
    <s v="MI"/>
    <s v="CORNAREDO"/>
    <x v="3"/>
    <x v="52"/>
    <n v="142.84"/>
    <s v="soggiacenza statica"/>
    <n v="5.95"/>
    <n v="136.88999999999999"/>
  </r>
  <r>
    <s v="MI"/>
    <s v="CORNAREDO"/>
    <x v="3"/>
    <x v="53"/>
    <n v="142.84"/>
    <s v="soggiacenza statica"/>
    <n v="5.42"/>
    <n v="137.41999999999999"/>
  </r>
  <r>
    <s v="MI"/>
    <s v="CORNAREDO"/>
    <x v="3"/>
    <x v="54"/>
    <n v="142.84"/>
    <s v="soggiacenza statica"/>
    <n v="4.13"/>
    <n v="138.71"/>
  </r>
  <r>
    <s v="MI"/>
    <s v="CORNAREDO"/>
    <x v="3"/>
    <x v="55"/>
    <n v="142.84"/>
    <s v="soggiacenza statica"/>
    <n v="4.47"/>
    <n v="138.37"/>
  </r>
  <r>
    <s v="MI"/>
    <s v="CORNAREDO"/>
    <x v="3"/>
    <x v="56"/>
    <n v="142.84"/>
    <s v="soggiacenza statica"/>
    <n v="4.46"/>
    <n v="138.38"/>
  </r>
  <r>
    <s v="MI"/>
    <s v="CORNAREDO"/>
    <x v="3"/>
    <x v="57"/>
    <n v="142.84"/>
    <s v="soggiacenza statica"/>
    <n v="5.33"/>
    <n v="137.51"/>
  </r>
  <r>
    <s v="MI"/>
    <s v="CORNAREDO"/>
    <x v="3"/>
    <x v="58"/>
    <n v="142.84"/>
    <s v="soggiacenza statica"/>
    <n v="5.82"/>
    <n v="137.02000000000001"/>
  </r>
  <r>
    <s v="MI"/>
    <s v="CORNAREDO"/>
    <x v="3"/>
    <x v="59"/>
    <n v="142.84"/>
    <s v="soggiacenza statica"/>
    <n v="6.2"/>
    <n v="136.63999999999999"/>
  </r>
  <r>
    <s v="MI"/>
    <s v="CORNAREDO"/>
    <x v="3"/>
    <x v="60"/>
    <n v="142.84"/>
    <s v="soggiacenza statica"/>
    <n v="6.25"/>
    <n v="136.59"/>
  </r>
  <r>
    <s v="MI"/>
    <s v="CORNAREDO"/>
    <x v="3"/>
    <x v="61"/>
    <n v="142.84"/>
    <s v="soggiacenza statica"/>
    <n v="6.53"/>
    <n v="136.31"/>
  </r>
  <r>
    <s v="MI"/>
    <s v="CORNAREDO"/>
    <x v="3"/>
    <x v="62"/>
    <n v="142.84"/>
    <s v="soggiacenza statica"/>
    <n v="6.46"/>
    <n v="136.38"/>
  </r>
  <r>
    <s v="MI"/>
    <s v="CORNAREDO"/>
    <x v="3"/>
    <x v="63"/>
    <n v="142.84"/>
    <s v="soggiacenza statica"/>
    <n v="6.13"/>
    <n v="136.71"/>
  </r>
  <r>
    <s v="MI"/>
    <s v="CORNAREDO"/>
    <x v="3"/>
    <x v="64"/>
    <n v="142.84"/>
    <s v="soggiacenza statica"/>
    <n v="6.05"/>
    <n v="136.79"/>
  </r>
  <r>
    <s v="MI"/>
    <s v="CORNAREDO"/>
    <x v="3"/>
    <x v="118"/>
    <n v="142.84"/>
    <s v="soggiacenza statica"/>
    <n v="6.65"/>
    <n v="136.19"/>
  </r>
  <r>
    <s v="MI"/>
    <s v="CORNAREDO"/>
    <x v="3"/>
    <x v="119"/>
    <n v="142.84"/>
    <s v="soggiacenza statica"/>
    <n v="6.49"/>
    <n v="136.35"/>
  </r>
  <r>
    <s v="MI"/>
    <s v="CORNAREDO"/>
    <x v="3"/>
    <x v="120"/>
    <n v="142.84"/>
    <s v="soggiacenza statica"/>
    <n v="6.72"/>
    <n v="136.12"/>
  </r>
  <r>
    <s v="MI"/>
    <s v="CORNAREDO"/>
    <x v="3"/>
    <x v="121"/>
    <n v="142.84"/>
    <s v="soggiacenza statica"/>
    <n v="6.98"/>
    <n v="135.86000000000001"/>
  </r>
  <r>
    <s v="MI"/>
    <s v="CORNAREDO"/>
    <x v="3"/>
    <x v="122"/>
    <n v="142.84"/>
    <s v="soggiacenza statica"/>
    <n v="6.56"/>
    <n v="136.28"/>
  </r>
  <r>
    <s v="MI"/>
    <s v="CORNAREDO"/>
    <x v="3"/>
    <x v="123"/>
    <n v="142.84"/>
    <s v="soggiacenza statica"/>
    <n v="6.49"/>
    <n v="136.35"/>
  </r>
  <r>
    <s v="MI"/>
    <s v="CORNAREDO"/>
    <x v="3"/>
    <x v="124"/>
    <n v="142.84"/>
    <s v="soggiacenza statica"/>
    <n v="6.78"/>
    <n v="136.06"/>
  </r>
  <r>
    <s v="MI"/>
    <s v="MELEGNANO"/>
    <x v="4"/>
    <x v="135"/>
    <n v="90.346999999999994"/>
    <s v="soggiacenza statica"/>
    <n v="7.76"/>
    <n v="82.587000000000003"/>
  </r>
  <r>
    <s v="MI"/>
    <s v="MELEGNANO"/>
    <x v="4"/>
    <x v="136"/>
    <n v="90.346999999999994"/>
    <s v="soggiacenza statica"/>
    <n v="7.64"/>
    <n v="82.706999999999994"/>
  </r>
  <r>
    <s v="MI"/>
    <s v="MELEGNANO"/>
    <x v="4"/>
    <x v="137"/>
    <n v="90.346999999999994"/>
    <s v="soggiacenza statica"/>
    <n v="7.63"/>
    <n v="82.716999999999999"/>
  </r>
  <r>
    <s v="MI"/>
    <s v="MELEGNANO"/>
    <x v="4"/>
    <x v="138"/>
    <n v="90.346999999999994"/>
    <s v="soggiacenza statica"/>
    <n v="7.19"/>
    <n v="83.156999999999996"/>
  </r>
  <r>
    <s v="MI"/>
    <s v="MELEGNANO"/>
    <x v="4"/>
    <x v="139"/>
    <n v="90.346999999999994"/>
    <s v="soggiacenza statica"/>
    <n v="6.92"/>
    <n v="83.427000000000007"/>
  </r>
  <r>
    <s v="MI"/>
    <s v="MELEGNANO"/>
    <x v="4"/>
    <x v="140"/>
    <n v="90.346999999999994"/>
    <s v="soggiacenza statica"/>
    <n v="7.46"/>
    <n v="82.887"/>
  </r>
  <r>
    <s v="MI"/>
    <s v="MELEGNANO"/>
    <x v="4"/>
    <x v="141"/>
    <n v="90.346999999999994"/>
    <s v="soggiacenza statica"/>
    <n v="7.86"/>
    <n v="82.486999999999995"/>
  </r>
  <r>
    <s v="MI"/>
    <s v="MELEGNANO"/>
    <x v="4"/>
    <x v="142"/>
    <n v="90.346999999999994"/>
    <s v="soggiacenza statica"/>
    <n v="7.97"/>
    <n v="82.376999999999995"/>
  </r>
  <r>
    <s v="MI"/>
    <s v="MELEGNANO"/>
    <x v="4"/>
    <x v="143"/>
    <n v="90.346999999999994"/>
    <s v="soggiacenza statica"/>
    <n v="8.07"/>
    <n v="82.277000000000001"/>
  </r>
  <r>
    <s v="MI"/>
    <s v="MELEGNANO"/>
    <x v="4"/>
    <x v="144"/>
    <n v="90.346999999999994"/>
    <s v="soggiacenza statica"/>
    <n v="8.07"/>
    <n v="82.277000000000001"/>
  </r>
  <r>
    <s v="MI"/>
    <s v="MELEGNANO"/>
    <x v="4"/>
    <x v="145"/>
    <n v="90.346999999999994"/>
    <s v="soggiacenza statica"/>
    <n v="7.95"/>
    <n v="82.397000000000006"/>
  </r>
  <r>
    <s v="MI"/>
    <s v="MELEGNANO"/>
    <x v="4"/>
    <x v="146"/>
    <n v="90.346999999999994"/>
    <s v="soggiacenza statica"/>
    <n v="7.48"/>
    <n v="82.867000000000004"/>
  </r>
  <r>
    <s v="MI"/>
    <s v="MELEGNANO"/>
    <x v="4"/>
    <x v="147"/>
    <n v="90.346999999999994"/>
    <s v="soggiacenza statica"/>
    <n v="7.66"/>
    <n v="82.686999999999998"/>
  </r>
  <r>
    <s v="MI"/>
    <s v="MELEGNANO"/>
    <x v="4"/>
    <x v="148"/>
    <n v="90.346999999999994"/>
    <s v="soggiacenza statica"/>
    <n v="7.74"/>
    <n v="82.606999999999999"/>
  </r>
  <r>
    <s v="MI"/>
    <s v="MELEGNANO"/>
    <x v="4"/>
    <x v="149"/>
    <n v="90.346999999999994"/>
    <s v="soggiacenza statica"/>
    <n v="6.76"/>
    <n v="83.587000000000003"/>
  </r>
  <r>
    <s v="MI"/>
    <s v="MELEGNANO"/>
    <x v="4"/>
    <x v="150"/>
    <n v="90.346999999999994"/>
    <s v="soggiacenza statica"/>
    <n v="7.56"/>
    <n v="82.787000000000006"/>
  </r>
  <r>
    <s v="MI"/>
    <s v="MELEGNANO"/>
    <x v="4"/>
    <x v="151"/>
    <n v="90.346999999999994"/>
    <s v="soggiacenza statica"/>
    <n v="7.64"/>
    <n v="82.706999999999994"/>
  </r>
  <r>
    <s v="MI"/>
    <s v="MELEGNANO"/>
    <x v="4"/>
    <x v="152"/>
    <n v="90.346999999999994"/>
    <s v="soggiacenza statica"/>
    <n v="7.75"/>
    <n v="82.596999999999994"/>
  </r>
  <r>
    <s v="MI"/>
    <s v="MELEGNANO"/>
    <x v="4"/>
    <x v="153"/>
    <n v="90.346999999999994"/>
    <s v="soggiacenza statica"/>
    <n v="7.81"/>
    <n v="82.537000000000006"/>
  </r>
  <r>
    <s v="MI"/>
    <s v="MELEGNANO"/>
    <x v="4"/>
    <x v="154"/>
    <n v="90.346999999999994"/>
    <s v="soggiacenza statica"/>
    <n v="7.97"/>
    <n v="82.376999999999995"/>
  </r>
  <r>
    <s v="MI"/>
    <s v="MELEGNANO"/>
    <x v="4"/>
    <x v="155"/>
    <n v="90.346999999999994"/>
    <s v="soggiacenza statica"/>
    <n v="7.92"/>
    <n v="82.427000000000007"/>
  </r>
  <r>
    <s v="MI"/>
    <s v="MELEGNANO"/>
    <x v="4"/>
    <x v="156"/>
    <n v="90.346999999999994"/>
    <s v="soggiacenza statica"/>
    <n v="8.11"/>
    <n v="82.236999999999995"/>
  </r>
  <r>
    <s v="MI"/>
    <s v="MELEGNANO"/>
    <x v="4"/>
    <x v="157"/>
    <n v="90.346999999999994"/>
    <s v="soggiacenza statica"/>
    <n v="8.1300000000000008"/>
    <n v="82.216999999999999"/>
  </r>
  <r>
    <s v="MI"/>
    <s v="MELEGNANO"/>
    <x v="4"/>
    <x v="158"/>
    <n v="90.346999999999994"/>
    <s v="soggiacenza statica"/>
    <n v="8.18"/>
    <n v="82.167000000000002"/>
  </r>
  <r>
    <s v="MI"/>
    <s v="MELEGNANO"/>
    <x v="4"/>
    <x v="159"/>
    <n v="90.346999999999994"/>
    <s v="soggiacenza statica"/>
    <n v="8.24"/>
    <n v="82.106999999999999"/>
  </r>
  <r>
    <s v="MI"/>
    <s v="MELEGNANO"/>
    <x v="4"/>
    <x v="160"/>
    <n v="90.346999999999994"/>
    <s v="soggiacenza statica"/>
    <n v="7.91"/>
    <n v="82.436999999999998"/>
  </r>
  <r>
    <s v="MI"/>
    <s v="MELEGNANO"/>
    <x v="4"/>
    <x v="161"/>
    <n v="90.346999999999994"/>
    <s v="soggiacenza statica"/>
    <n v="8.1300000000000008"/>
    <n v="82.216999999999999"/>
  </r>
  <r>
    <s v="MI"/>
    <s v="MELEGNANO"/>
    <x v="4"/>
    <x v="162"/>
    <n v="90.346999999999994"/>
    <s v="soggiacenza statica"/>
    <n v="7.55"/>
    <n v="82.796999999999997"/>
  </r>
  <r>
    <s v="MI"/>
    <s v="MELEGNANO"/>
    <x v="4"/>
    <x v="163"/>
    <n v="90.346999999999994"/>
    <s v="soggiacenza statica"/>
    <n v="8.61"/>
    <n v="81.736999999999995"/>
  </r>
  <r>
    <s v="MI"/>
    <s v="MELEGNANO"/>
    <x v="4"/>
    <x v="164"/>
    <n v="90.346999999999994"/>
    <s v="soggiacenza statica"/>
    <n v="7.95"/>
    <n v="82.397000000000006"/>
  </r>
  <r>
    <s v="MI"/>
    <s v="MELEGNANO"/>
    <x v="4"/>
    <x v="57"/>
    <n v="90.346999999999994"/>
    <s v="soggiacenza statica"/>
    <n v="8.6388888888888893"/>
    <n v="81.701111111111118"/>
  </r>
  <r>
    <s v="MI"/>
    <s v="MELEGNANO"/>
    <x v="4"/>
    <x v="58"/>
    <n v="90.346999999999994"/>
    <s v="soggiacenza statica"/>
    <n v="8.640133333333333"/>
    <n v="81.699866666666637"/>
  </r>
  <r>
    <s v="MI"/>
    <s v="MELEGNANO"/>
    <x v="4"/>
    <x v="59"/>
    <n v="90.346999999999994"/>
    <s v="soggiacenza statica"/>
    <n v="8.8636129032258086"/>
    <n v="81.476387096774189"/>
  </r>
  <r>
    <s v="MI"/>
    <s v="MELEGNANO"/>
    <x v="4"/>
    <x v="60"/>
    <n v="90.346999999999994"/>
    <s v="soggiacenza statica"/>
    <n v="8.8243870967741955"/>
    <n v="81.515612903225787"/>
  </r>
  <r>
    <s v="MI"/>
    <s v="MELEGNANO"/>
    <x v="4"/>
    <x v="61"/>
    <n v="90.346999999999994"/>
    <s v="soggiacenza statica"/>
    <n v="8.8287500000000012"/>
    <n v="81.51124999999999"/>
  </r>
  <r>
    <s v="MI"/>
    <s v="MELEGNANO"/>
    <x v="4"/>
    <x v="62"/>
    <n v="90.346999999999994"/>
    <s v="soggiacenza statica"/>
    <n v="8.4048064516129024"/>
    <n v="81.93519354838709"/>
  </r>
  <r>
    <s v="MI"/>
    <s v="MELEGNANO"/>
    <x v="4"/>
    <x v="63"/>
    <n v="90.346999999999994"/>
    <s v="soggiacenza statica"/>
    <n v="8.3605333333333327"/>
    <n v="81.979466666666667"/>
  </r>
  <r>
    <s v="MI"/>
    <s v="MELEGNANO"/>
    <x v="4"/>
    <x v="64"/>
    <n v="90.346999999999994"/>
    <s v="soggiacenza statica"/>
    <n v="7.8059354838709671"/>
    <n v="82.53406451612905"/>
  </r>
  <r>
    <s v="MI"/>
    <s v="MELEGNANO"/>
    <x v="4"/>
    <x v="118"/>
    <n v="90.346999999999994"/>
    <s v="soggiacenza statica"/>
    <n v="8.0116333333333323"/>
    <n v="82.328366666666653"/>
  </r>
  <r>
    <s v="MI"/>
    <s v="MELEGNANO"/>
    <x v="4"/>
    <x v="119"/>
    <n v="90.346999999999994"/>
    <s v="soggiacenza statica"/>
    <n v="8.5033870967741922"/>
    <n v="81.836612903225813"/>
  </r>
  <r>
    <s v="MI"/>
    <s v="MELEGNANO"/>
    <x v="4"/>
    <x v="120"/>
    <n v="90.346999999999994"/>
    <s v="soggiacenza statica"/>
    <n v="8.7691935483870971"/>
    <n v="81.570806451612924"/>
  </r>
  <r>
    <s v="MI"/>
    <s v="MELEGNANO"/>
    <x v="4"/>
    <x v="121"/>
    <n v="90.346999999999994"/>
    <s v="soggiacenza statica"/>
    <n v="8.7584999999999997"/>
    <n v="81.58150000000002"/>
  </r>
  <r>
    <s v="MI"/>
    <s v="MELEGNANO"/>
    <x v="4"/>
    <x v="122"/>
    <n v="90.346999999999994"/>
    <s v="soggiacenza statica"/>
    <n v="8.1938064516129039"/>
    <n v="82.146193548387103"/>
  </r>
  <r>
    <s v="MI"/>
    <s v="MELEGNANO"/>
    <x v="4"/>
    <x v="123"/>
    <n v="90.346999999999994"/>
    <s v="soggiacenza statica"/>
    <n v="8.1018333333333334"/>
    <n v="82.238166666666672"/>
  </r>
  <r>
    <s v="MI"/>
    <s v="MELEGNANO"/>
    <x v="4"/>
    <x v="124"/>
    <n v="90.346999999999994"/>
    <s v="soggiacenza statica"/>
    <n v="8.394580645161291"/>
    <n v="81.94541935483872"/>
  </r>
  <r>
    <s v="MI"/>
    <s v="MELEGNANO"/>
    <x v="4"/>
    <x v="165"/>
    <n v="90.346999999999994"/>
    <s v="soggiacenza statica"/>
    <n v="8.5304516129032262"/>
    <n v="81.809548387096783"/>
  </r>
  <r>
    <s v="MI"/>
    <s v="MELEGNANO"/>
    <x v="4"/>
    <x v="166"/>
    <n v="90.346999999999994"/>
    <s v="soggiacenza statica"/>
    <n v="8.3411785714285696"/>
    <n v="81.998821428571432"/>
  </r>
  <r>
    <s v="MI"/>
    <s v="MELEGNANO"/>
    <x v="4"/>
    <x v="167"/>
    <n v="90.346999999999994"/>
    <s v="soggiacenza statica"/>
    <n v="8.826677419354839"/>
    <n v="81.51332258064518"/>
  </r>
  <r>
    <s v="MI"/>
    <s v="MELEGNANO"/>
    <x v="4"/>
    <x v="168"/>
    <n v="90.346999999999994"/>
    <s v="soggiacenza statica"/>
    <n v="9.0543000000000013"/>
    <n v="81.285699999999977"/>
  </r>
  <r>
    <s v="MI"/>
    <s v="MELEGNANO"/>
    <x v="4"/>
    <x v="169"/>
    <n v="90.346999999999994"/>
    <s v="soggiacenza statica"/>
    <n v="8.4680322580645147"/>
    <n v="81.871967741935478"/>
  </r>
  <r>
    <s v="MI"/>
    <s v="MELEGNANO"/>
    <x v="4"/>
    <x v="170"/>
    <n v="90.346999999999994"/>
    <s v="soggiacenza statica"/>
    <n v="8.983133333333333"/>
    <n v="81.356866666666662"/>
  </r>
  <r>
    <s v="MI"/>
    <s v="MELEGNANO"/>
    <x v="4"/>
    <x v="171"/>
    <n v="90.346999999999994"/>
    <s v="soggiacenza statica"/>
    <n v="8.5335483870967757"/>
    <n v="81.806451612903246"/>
  </r>
  <r>
    <s v="MI"/>
    <s v="MELEGNANO"/>
    <x v="4"/>
    <x v="172"/>
    <n v="90.346999999999994"/>
    <s v="soggiacenza statica"/>
    <n v="8.4354193548387109"/>
    <n v="81.904580645161289"/>
  </r>
  <r>
    <s v="MI"/>
    <s v="MELEGNANO"/>
    <x v="4"/>
    <x v="173"/>
    <n v="90.346999999999994"/>
    <s v="soggiacenza statica"/>
    <n v="8.5327333333333346"/>
    <n v="81.807266666666678"/>
  </r>
  <r>
    <s v="MI"/>
    <s v="MELEGNANO"/>
    <x v="4"/>
    <x v="174"/>
    <n v="90.346999999999994"/>
    <s v="soggiacenza statica"/>
    <n v="8.5120645161290334"/>
    <n v="81.827935483870959"/>
  </r>
  <r>
    <s v="MI"/>
    <s v="MELEGNANO"/>
    <x v="4"/>
    <x v="175"/>
    <n v="90.346999999999994"/>
    <s v="soggiacenza statica"/>
    <n v="8.1357666666666653"/>
    <n v="82.204233333333335"/>
  </r>
  <r>
    <s v="MI"/>
    <s v="MELEGNANO"/>
    <x v="4"/>
    <x v="176"/>
    <n v="90.346999999999994"/>
    <s v="soggiacenza statica"/>
    <n v="7.8204838709677418"/>
    <n v="82.519516129032283"/>
  </r>
  <r>
    <s v="MI"/>
    <s v="MELEGNANO"/>
    <x v="4"/>
    <x v="177"/>
    <n v="90.346999999999994"/>
    <s v="soggiacenza statica"/>
    <n v="8.3597419354838713"/>
    <n v="81.980258064516121"/>
  </r>
  <r>
    <s v="MI"/>
    <s v="MELEGNANO"/>
    <x v="4"/>
    <x v="178"/>
    <n v="90.346999999999994"/>
    <s v="soggiacenza statica"/>
    <n v="8.4962068965517243"/>
    <n v="81.843793103448292"/>
  </r>
  <r>
    <s v="MI"/>
    <s v="MELEGNANO"/>
    <x v="4"/>
    <x v="179"/>
    <n v="90.346999999999994"/>
    <s v="soggiacenza statica"/>
    <n v="8.4457741935483899"/>
    <n v="81.89422580645163"/>
  </r>
  <r>
    <s v="MI"/>
    <s v="MELEGNANO"/>
    <x v="4"/>
    <x v="180"/>
    <n v="90.346999999999994"/>
    <s v="soggiacenza statica"/>
    <n v="8.7580000000000009"/>
    <n v="81.582000000000022"/>
  </r>
  <r>
    <s v="MI"/>
    <s v="MELEGNANO"/>
    <x v="4"/>
    <x v="65"/>
    <n v="90.346999999999994"/>
    <s v="soggiacenza statica"/>
    <n v="8.8064838709677389"/>
    <n v="81.533516129032279"/>
  </r>
  <r>
    <s v="MI"/>
    <s v="MELEGNANO"/>
    <x v="4"/>
    <x v="66"/>
    <n v="90.346999999999994"/>
    <s v="soggiacenza statica"/>
    <n v="8.5385000000000009"/>
    <n v="81.801500000000019"/>
  </r>
  <r>
    <s v="MI"/>
    <s v="MELEGNANO"/>
    <x v="4"/>
    <x v="67"/>
    <n v="90.346999999999994"/>
    <s v="soggiacenza statica"/>
    <n v="8.5982258064516124"/>
    <n v="81.741774193548395"/>
  </r>
  <r>
    <s v="MI"/>
    <s v="MELEGNANO"/>
    <x v="4"/>
    <x v="68"/>
    <n v="90.346999999999994"/>
    <s v="soggiacenza statica"/>
    <n v="8.52458064516129"/>
    <n v="81.81541935483871"/>
  </r>
  <r>
    <s v="MI"/>
    <s v="MELEGNANO"/>
    <x v="4"/>
    <x v="69"/>
    <n v="90.346999999999994"/>
    <s v="soggiacenza statica"/>
    <n v="8.6330666666666662"/>
    <n v="81.706933333333353"/>
  </r>
  <r>
    <s v="MI"/>
    <s v="MELEGNANO"/>
    <x v="4"/>
    <x v="70"/>
    <n v="90.346999999999994"/>
    <s v="soggiacenza statica"/>
    <n v="8.7410333333333323"/>
    <n v="81.598966666666669"/>
  </r>
  <r>
    <s v="MI"/>
    <s v="MELEGNANO"/>
    <x v="4"/>
    <x v="71"/>
    <n v="90.346999999999994"/>
    <s v="soggiacenza statica"/>
    <n v="8.6946666666666665"/>
    <n v="81.645333333333312"/>
  </r>
  <r>
    <s v="MI"/>
    <s v="MELEGNANO"/>
    <x v="4"/>
    <x v="181"/>
    <n v="90.346999999999994"/>
    <s v="soggiacenza statica"/>
    <n v="7.31"/>
    <n v="83.037000000000006"/>
  </r>
  <r>
    <s v="MI"/>
    <s v="MELEGNANO"/>
    <x v="4"/>
    <x v="182"/>
    <n v="90.346999999999994"/>
    <s v="soggiacenza statica"/>
    <n v="8.61"/>
    <n v="81.736999999999995"/>
  </r>
  <r>
    <s v="MI"/>
    <s v="MILANO"/>
    <x v="5"/>
    <x v="0"/>
    <n v="111.17400000000001"/>
    <s v="soggiacenza statica"/>
    <n v="9.1999999999999993"/>
    <n v="101.974"/>
  </r>
  <r>
    <s v="MI"/>
    <s v="MILANO"/>
    <x v="5"/>
    <x v="1"/>
    <n v="111.17400000000001"/>
    <s v="soggiacenza statica"/>
    <n v="9.3000000000000007"/>
    <n v="101.874"/>
  </r>
  <r>
    <s v="MI"/>
    <s v="MILANO"/>
    <x v="5"/>
    <x v="2"/>
    <n v="111.17400000000001"/>
    <s v="soggiacenza statica"/>
    <n v="9.1999999999999993"/>
    <n v="101.974"/>
  </r>
  <r>
    <s v="MI"/>
    <s v="MILANO"/>
    <x v="5"/>
    <x v="3"/>
    <n v="111.17400000000001"/>
    <s v="soggiacenza statica"/>
    <n v="9.65"/>
    <n v="101.524"/>
  </r>
  <r>
    <s v="MI"/>
    <s v="MILANO"/>
    <x v="5"/>
    <x v="4"/>
    <n v="111.17400000000001"/>
    <s v="soggiacenza statica"/>
    <n v="9.65"/>
    <n v="101.524"/>
  </r>
  <r>
    <s v="MI"/>
    <s v="MILANO"/>
    <x v="5"/>
    <x v="183"/>
    <n v="111.17400000000001"/>
    <s v="soggiacenza statica"/>
    <n v="9.1999999999999993"/>
    <n v="101.974"/>
  </r>
  <r>
    <s v="MI"/>
    <s v="MILANO"/>
    <x v="5"/>
    <x v="184"/>
    <n v="111.17400000000001"/>
    <s v="soggiacenza statica"/>
    <n v="9.1999999999999993"/>
    <n v="101.974"/>
  </r>
  <r>
    <s v="MI"/>
    <s v="MILANO"/>
    <x v="5"/>
    <x v="185"/>
    <n v="111.17400000000001"/>
    <s v="soggiacenza statica"/>
    <n v="9.4"/>
    <n v="101.774"/>
  </r>
  <r>
    <s v="MI"/>
    <s v="MILANO"/>
    <x v="5"/>
    <x v="186"/>
    <n v="111.17400000000001"/>
    <s v="soggiacenza statica"/>
    <n v="9.35"/>
    <n v="101.824"/>
  </r>
  <r>
    <s v="MI"/>
    <s v="MILANO"/>
    <x v="5"/>
    <x v="187"/>
    <n v="111.17400000000001"/>
    <s v="soggiacenza statica"/>
    <n v="9.4499999999999993"/>
    <n v="101.724"/>
  </r>
  <r>
    <s v="MI"/>
    <s v="MILANO"/>
    <x v="5"/>
    <x v="188"/>
    <n v="111.17400000000001"/>
    <s v="soggiacenza statica"/>
    <n v="9.1"/>
    <n v="102.074"/>
  </r>
  <r>
    <s v="MI"/>
    <s v="MILANO"/>
    <x v="5"/>
    <x v="189"/>
    <n v="111.17400000000001"/>
    <s v="soggiacenza statica"/>
    <n v="9.1999999999999993"/>
    <n v="101.974"/>
  </r>
  <r>
    <s v="MI"/>
    <s v="MILANO"/>
    <x v="5"/>
    <x v="190"/>
    <n v="111.17400000000001"/>
    <s v="soggiacenza statica"/>
    <n v="9.1999999999999993"/>
    <n v="101.974"/>
  </r>
  <r>
    <s v="MI"/>
    <s v="MILANO"/>
    <x v="5"/>
    <x v="191"/>
    <n v="111.17400000000001"/>
    <s v="soggiacenza statica"/>
    <n v="8.9"/>
    <n v="102.274"/>
  </r>
  <r>
    <s v="MI"/>
    <s v="MILANO"/>
    <x v="5"/>
    <x v="192"/>
    <n v="111.17400000000001"/>
    <s v="soggiacenza statica"/>
    <n v="8.6999999999999993"/>
    <n v="102.474"/>
  </r>
  <r>
    <s v="MI"/>
    <s v="MILANO"/>
    <x v="5"/>
    <x v="193"/>
    <n v="111.17400000000001"/>
    <s v="soggiacenza statica"/>
    <n v="8.4"/>
    <n v="102.774"/>
  </r>
  <r>
    <s v="MI"/>
    <s v="MILANO"/>
    <x v="5"/>
    <x v="194"/>
    <n v="111.17400000000001"/>
    <s v="soggiacenza statica"/>
    <n v="8.35"/>
    <n v="102.824"/>
  </r>
  <r>
    <s v="MI"/>
    <s v="MILANO"/>
    <x v="5"/>
    <x v="195"/>
    <n v="111.17400000000001"/>
    <s v="soggiacenza statica"/>
    <n v="8.3000000000000007"/>
    <n v="102.874"/>
  </r>
  <r>
    <s v="MI"/>
    <s v="MILANO"/>
    <x v="5"/>
    <x v="110"/>
    <n v="111.17400000000001"/>
    <s v="soggiacenza statica"/>
    <n v="8.35"/>
    <n v="102.824"/>
  </r>
  <r>
    <s v="MI"/>
    <s v="MILANO"/>
    <x v="5"/>
    <x v="111"/>
    <n v="111.17400000000001"/>
    <s v="soggiacenza statica"/>
    <n v="8.5"/>
    <n v="102.67400000000001"/>
  </r>
  <r>
    <s v="MI"/>
    <s v="MILANO"/>
    <x v="5"/>
    <x v="112"/>
    <n v="111.17400000000001"/>
    <s v="soggiacenza statica"/>
    <n v="8.6999999999999993"/>
    <n v="102.474"/>
  </r>
  <r>
    <s v="MI"/>
    <s v="MILANO"/>
    <x v="5"/>
    <x v="196"/>
    <n v="111.17400000000001"/>
    <s v="soggiacenza statica"/>
    <n v="9"/>
    <n v="102.17400000000001"/>
  </r>
  <r>
    <s v="MI"/>
    <s v="MILANO"/>
    <x v="5"/>
    <x v="197"/>
    <n v="111.17400000000001"/>
    <s v="soggiacenza statica"/>
    <n v="8.6999999999999993"/>
    <n v="102.474"/>
  </r>
  <r>
    <s v="MI"/>
    <s v="MILANO"/>
    <x v="5"/>
    <x v="198"/>
    <n v="111.17400000000001"/>
    <s v="soggiacenza statica"/>
    <n v="7.6"/>
    <n v="103.574"/>
  </r>
  <r>
    <s v="MI"/>
    <s v="MILANO"/>
    <x v="5"/>
    <x v="199"/>
    <n v="111.17400000000001"/>
    <s v="soggiacenza statica"/>
    <n v="8.1999999999999993"/>
    <n v="102.974"/>
  </r>
  <r>
    <s v="MI"/>
    <s v="MILANO"/>
    <x v="5"/>
    <x v="200"/>
    <n v="111.17400000000001"/>
    <s v="soggiacenza statica"/>
    <n v="8.3000000000000007"/>
    <n v="102.874"/>
  </r>
  <r>
    <s v="MI"/>
    <s v="MILANO"/>
    <x v="5"/>
    <x v="201"/>
    <n v="111.17400000000001"/>
    <s v="soggiacenza statica"/>
    <n v="8.5"/>
    <n v="102.67400000000001"/>
  </r>
  <r>
    <s v="MI"/>
    <s v="MILANO"/>
    <x v="5"/>
    <x v="202"/>
    <n v="111.17400000000001"/>
    <s v="soggiacenza statica"/>
    <n v="8.35"/>
    <n v="102.824"/>
  </r>
  <r>
    <s v="MI"/>
    <s v="MILANO"/>
    <x v="5"/>
    <x v="23"/>
    <n v="111.17400000000001"/>
    <s v="soggiacenza statica"/>
    <n v="8.4"/>
    <n v="102.774"/>
  </r>
  <r>
    <s v="MI"/>
    <s v="MILANO"/>
    <x v="5"/>
    <x v="203"/>
    <n v="111.17400000000001"/>
    <s v="soggiacenza statica"/>
    <n v="8"/>
    <n v="103.17400000000001"/>
  </r>
  <r>
    <s v="MI"/>
    <s v="MILANO"/>
    <x v="5"/>
    <x v="24"/>
    <n v="111.17400000000001"/>
    <s v="soggiacenza statica"/>
    <n v="8.35"/>
    <n v="102.824"/>
  </r>
  <r>
    <s v="MI"/>
    <s v="MILANO"/>
    <x v="5"/>
    <x v="25"/>
    <n v="111.17400000000001"/>
    <s v="soggiacenza statica"/>
    <n v="8.15"/>
    <n v="103.024"/>
  </r>
  <r>
    <s v="MI"/>
    <s v="MILANO"/>
    <x v="5"/>
    <x v="26"/>
    <n v="111.17400000000001"/>
    <s v="soggiacenza statica"/>
    <n v="8.5500000000000007"/>
    <n v="102.624"/>
  </r>
  <r>
    <s v="MI"/>
    <s v="MILANO"/>
    <x v="5"/>
    <x v="27"/>
    <n v="111.17400000000001"/>
    <s v="soggiacenza statica"/>
    <n v="8.1"/>
    <n v="103.074"/>
  </r>
  <r>
    <s v="MI"/>
    <s v="MILANO"/>
    <x v="5"/>
    <x v="204"/>
    <n v="111.17400000000001"/>
    <s v="soggiacenza statica"/>
    <n v="8.3000000000000007"/>
    <n v="102.874"/>
  </r>
  <r>
    <s v="MI"/>
    <s v="MILANO"/>
    <x v="5"/>
    <x v="29"/>
    <n v="111.17400000000001"/>
    <s v="soggiacenza statica"/>
    <n v="8.3000000000000007"/>
    <n v="102.874"/>
  </r>
  <r>
    <s v="MI"/>
    <s v="MILANO"/>
    <x v="5"/>
    <x v="30"/>
    <n v="111.17400000000001"/>
    <s v="soggiacenza statica"/>
    <n v="7.7"/>
    <n v="103.474"/>
  </r>
  <r>
    <s v="MI"/>
    <s v="MILANO"/>
    <x v="5"/>
    <x v="31"/>
    <n v="111.17400000000001"/>
    <s v="soggiacenza statica"/>
    <n v="8.5"/>
    <n v="102.67400000000001"/>
  </r>
  <r>
    <s v="MI"/>
    <s v="MILANO"/>
    <x v="5"/>
    <x v="205"/>
    <n v="111.17400000000001"/>
    <s v="soggiacenza statica"/>
    <n v="8.5"/>
    <n v="102.67400000000001"/>
  </r>
  <r>
    <s v="MI"/>
    <s v="MILANO"/>
    <x v="5"/>
    <x v="206"/>
    <n v="111.17400000000001"/>
    <s v="soggiacenza statica"/>
    <n v="7.7"/>
    <n v="103.474"/>
  </r>
  <r>
    <s v="MI"/>
    <s v="MILANO"/>
    <x v="5"/>
    <x v="207"/>
    <n v="111.17400000000001"/>
    <s v="soggiacenza statica"/>
    <n v="9"/>
    <n v="102.17400000000001"/>
  </r>
  <r>
    <s v="MI"/>
    <s v="MILANO"/>
    <x v="5"/>
    <x v="115"/>
    <n v="111.17400000000001"/>
    <s v="soggiacenza statica"/>
    <n v="8.1"/>
    <n v="103.074"/>
  </r>
  <r>
    <s v="MI"/>
    <s v="MILANO"/>
    <x v="5"/>
    <x v="34"/>
    <n v="111.17400000000001"/>
    <s v="soggiacenza statica"/>
    <n v="8.1999999999999993"/>
    <n v="102.974"/>
  </r>
  <r>
    <s v="MI"/>
    <s v="MILANO"/>
    <x v="5"/>
    <x v="208"/>
    <n v="111.17400000000001"/>
    <s v="soggiacenza statica"/>
    <n v="8"/>
    <n v="103.17400000000001"/>
  </r>
  <r>
    <s v="MI"/>
    <s v="MILANO"/>
    <x v="5"/>
    <x v="209"/>
    <n v="111.17400000000001"/>
    <s v="soggiacenza statica"/>
    <n v="8.3000000000000007"/>
    <n v="102.874"/>
  </r>
  <r>
    <s v="MI"/>
    <s v="MILANO"/>
    <x v="5"/>
    <x v="36"/>
    <n v="111.17400000000001"/>
    <s v="soggiacenza statica"/>
    <n v="8.3000000000000007"/>
    <n v="102.874"/>
  </r>
  <r>
    <s v="MI"/>
    <s v="MILANO"/>
    <x v="5"/>
    <x v="37"/>
    <n v="111.17400000000001"/>
    <s v="soggiacenza statica"/>
    <n v="8.5"/>
    <n v="102.67400000000001"/>
  </r>
  <r>
    <s v="MI"/>
    <s v="MILANO"/>
    <x v="5"/>
    <x v="38"/>
    <n v="111.17400000000001"/>
    <s v="soggiacenza statica"/>
    <n v="8.6"/>
    <n v="102.574"/>
  </r>
  <r>
    <s v="MI"/>
    <s v="MILANO"/>
    <x v="5"/>
    <x v="39"/>
    <n v="111.17400000000001"/>
    <s v="soggiacenza statica"/>
    <n v="8.9"/>
    <n v="102.274"/>
  </r>
  <r>
    <s v="MI"/>
    <s v="MILANO"/>
    <x v="5"/>
    <x v="41"/>
    <n v="111.17400000000001"/>
    <s v="soggiacenza statica"/>
    <n v="8.85"/>
    <n v="102.324"/>
  </r>
  <r>
    <s v="MI"/>
    <s v="MILANO"/>
    <x v="5"/>
    <x v="42"/>
    <n v="111.17400000000001"/>
    <s v="soggiacenza statica"/>
    <n v="8.5"/>
    <n v="102.67400000000001"/>
  </r>
  <r>
    <s v="MI"/>
    <s v="MILANO"/>
    <x v="5"/>
    <x v="210"/>
    <n v="111.17400000000001"/>
    <s v="soggiacenza statica"/>
    <n v="9"/>
    <n v="102.17400000000001"/>
  </r>
  <r>
    <s v="MI"/>
    <s v="MILANO"/>
    <x v="5"/>
    <x v="43"/>
    <n v="111.17400000000001"/>
    <s v="soggiacenza statica"/>
    <n v="8.25"/>
    <n v="102.92400000000001"/>
  </r>
  <r>
    <s v="MI"/>
    <s v="MILANO"/>
    <x v="5"/>
    <x v="44"/>
    <n v="111.17400000000001"/>
    <s v="soggiacenza statica"/>
    <n v="8.5"/>
    <n v="102.67400000000001"/>
  </r>
  <r>
    <s v="MI"/>
    <s v="MILANO"/>
    <x v="5"/>
    <x v="46"/>
    <n v="111.17400000000001"/>
    <s v="soggiacenza statica"/>
    <n v="8.6999999999999993"/>
    <n v="102.474"/>
  </r>
  <r>
    <s v="MI"/>
    <s v="MILANO"/>
    <x v="5"/>
    <x v="211"/>
    <n v="111.17400000000001"/>
    <s v="soggiacenza statica"/>
    <n v="9.2200000000000006"/>
    <n v="101.95399999999999"/>
  </r>
  <r>
    <s v="MI"/>
    <s v="MILANO"/>
    <x v="5"/>
    <x v="212"/>
    <n v="111.17400000000001"/>
    <s v="soggiacenza statica"/>
    <n v="9.1999999999999993"/>
    <n v="101.974"/>
  </r>
  <r>
    <s v="MI"/>
    <s v="MILANO"/>
    <x v="5"/>
    <x v="213"/>
    <n v="111.17400000000001"/>
    <s v="soggiacenza statica"/>
    <n v="9.0399999999999991"/>
    <n v="102.134"/>
  </r>
  <r>
    <s v="MI"/>
    <s v="MILANO"/>
    <x v="5"/>
    <x v="214"/>
    <n v="111.17400000000001"/>
    <s v="soggiacenza statica"/>
    <n v="9.36"/>
    <n v="101.81399999999999"/>
  </r>
  <r>
    <s v="MI"/>
    <s v="MILANO"/>
    <x v="5"/>
    <x v="215"/>
    <n v="111.17400000000001"/>
    <s v="soggiacenza statica"/>
    <n v="9.43"/>
    <n v="101.744"/>
  </r>
  <r>
    <s v="MI"/>
    <s v="MILANO"/>
    <x v="5"/>
    <x v="216"/>
    <n v="111.17400000000001"/>
    <s v="soggiacenza statica"/>
    <n v="9.5"/>
    <n v="101.67400000000001"/>
  </r>
  <r>
    <s v="MI"/>
    <s v="MILANO"/>
    <x v="5"/>
    <x v="217"/>
    <n v="111.17400000000001"/>
    <s v="soggiacenza statica"/>
    <n v="5.58"/>
    <n v="105.59399999999999"/>
  </r>
  <r>
    <s v="MI"/>
    <s v="MILANO"/>
    <x v="5"/>
    <x v="218"/>
    <n v="111.17400000000001"/>
    <s v="soggiacenza statica"/>
    <n v="9.17"/>
    <n v="102.004"/>
  </r>
  <r>
    <s v="MI"/>
    <s v="MILANO"/>
    <x v="5"/>
    <x v="219"/>
    <n v="111.17400000000001"/>
    <s v="soggiacenza statica"/>
    <n v="9.26"/>
    <n v="101.914"/>
  </r>
  <r>
    <s v="MI"/>
    <s v="MILANO"/>
    <x v="5"/>
    <x v="220"/>
    <n v="111.17400000000001"/>
    <s v="soggiacenza statica"/>
    <n v="9.25"/>
    <n v="101.92400000000001"/>
  </r>
  <r>
    <s v="MI"/>
    <s v="MILANO"/>
    <x v="5"/>
    <x v="221"/>
    <n v="111.17400000000001"/>
    <s v="soggiacenza statica"/>
    <n v="9.3800000000000008"/>
    <n v="101.794"/>
  </r>
  <r>
    <s v="MI"/>
    <s v="MILANO"/>
    <x v="5"/>
    <x v="222"/>
    <n v="111.17400000000001"/>
    <s v="soggiacenza statica"/>
    <n v="9.36"/>
    <n v="101.81399999999999"/>
  </r>
  <r>
    <s v="MI"/>
    <s v="MILANO"/>
    <x v="5"/>
    <x v="223"/>
    <n v="111.17400000000001"/>
    <s v="soggiacenza statica"/>
    <n v="9.3000000000000007"/>
    <n v="101.874"/>
  </r>
  <r>
    <s v="MI"/>
    <s v="MILANO"/>
    <x v="5"/>
    <x v="224"/>
    <n v="111.17400000000001"/>
    <s v="soggiacenza statica"/>
    <n v="9.24"/>
    <n v="101.934"/>
  </r>
  <r>
    <s v="MI"/>
    <s v="MILANO"/>
    <x v="5"/>
    <x v="225"/>
    <n v="111.17400000000001"/>
    <s v="soggiacenza statica"/>
    <n v="9.18"/>
    <n v="101.994"/>
  </r>
  <r>
    <s v="MI"/>
    <s v="MILANO"/>
    <x v="5"/>
    <x v="226"/>
    <n v="111.17400000000001"/>
    <s v="soggiacenza statica"/>
    <n v="9.08"/>
    <n v="102.09399999999999"/>
  </r>
  <r>
    <s v="MI"/>
    <s v="MILANO"/>
    <x v="5"/>
    <x v="227"/>
    <n v="111.17400000000001"/>
    <s v="soggiacenza statica"/>
    <n v="9.35"/>
    <n v="101.824"/>
  </r>
  <r>
    <s v="MI"/>
    <s v="MILANO"/>
    <x v="5"/>
    <x v="228"/>
    <n v="111.17400000000001"/>
    <s v="soggiacenza statica"/>
    <n v="9.1"/>
    <n v="102.074"/>
  </r>
  <r>
    <s v="MI"/>
    <s v="MILANO"/>
    <x v="5"/>
    <x v="229"/>
    <n v="111.17400000000001"/>
    <s v="soggiacenza statica"/>
    <n v="9.3000000000000007"/>
    <n v="101.874"/>
  </r>
  <r>
    <s v="MI"/>
    <s v="MILANO"/>
    <x v="5"/>
    <x v="230"/>
    <n v="111.17400000000001"/>
    <s v="soggiacenza statica"/>
    <n v="9.8699999999999992"/>
    <n v="101.304"/>
  </r>
  <r>
    <s v="MI"/>
    <s v="MILANO"/>
    <x v="5"/>
    <x v="231"/>
    <n v="111.17400000000001"/>
    <s v="soggiacenza statica"/>
    <n v="9.6999999999999993"/>
    <n v="101.474"/>
  </r>
  <r>
    <s v="MI"/>
    <s v="MILANO"/>
    <x v="5"/>
    <x v="232"/>
    <n v="111.17400000000001"/>
    <s v="soggiacenza statica"/>
    <n v="9.6999999999999993"/>
    <n v="101.474"/>
  </r>
  <r>
    <s v="MI"/>
    <s v="MILANO"/>
    <x v="5"/>
    <x v="233"/>
    <n v="111.17400000000001"/>
    <s v="soggiacenza statica"/>
    <n v="9.6999999999999993"/>
    <n v="101.474"/>
  </r>
  <r>
    <s v="MI"/>
    <s v="MILANO"/>
    <x v="5"/>
    <x v="234"/>
    <n v="111.17400000000001"/>
    <s v="soggiacenza statica"/>
    <n v="9.6199999999999992"/>
    <n v="101.554"/>
  </r>
  <r>
    <s v="MI"/>
    <s v="MILANO"/>
    <x v="5"/>
    <x v="235"/>
    <n v="111.17400000000001"/>
    <s v="soggiacenza statica"/>
    <n v="9.8000000000000007"/>
    <n v="101.374"/>
  </r>
  <r>
    <s v="MI"/>
    <s v="MILANO"/>
    <x v="5"/>
    <x v="236"/>
    <n v="111.17400000000001"/>
    <s v="soggiacenza statica"/>
    <n v="5.94"/>
    <n v="105.23399999999999"/>
  </r>
  <r>
    <s v="MI"/>
    <s v="MILANO"/>
    <x v="5"/>
    <x v="237"/>
    <n v="111.17400000000001"/>
    <s v="soggiacenza statica"/>
    <n v="8.8000000000000007"/>
    <n v="102.374"/>
  </r>
  <r>
    <s v="MI"/>
    <s v="MILANO"/>
    <x v="5"/>
    <x v="238"/>
    <n v="111.17400000000001"/>
    <s v="soggiacenza statica"/>
    <n v="9.6"/>
    <n v="101.574"/>
  </r>
  <r>
    <s v="MI"/>
    <s v="MILANO"/>
    <x v="5"/>
    <x v="239"/>
    <n v="111.17400000000001"/>
    <s v="soggiacenza statica"/>
    <n v="9.1"/>
    <n v="102.074"/>
  </r>
  <r>
    <s v="MI"/>
    <s v="MILANO"/>
    <x v="6"/>
    <x v="240"/>
    <n v="103.009"/>
    <s v="soggiacenza statica"/>
    <n v="4.3"/>
    <n v="98.709000000000003"/>
  </r>
  <r>
    <s v="MI"/>
    <s v="MILANO"/>
    <x v="6"/>
    <x v="241"/>
    <n v="103.009"/>
    <s v="soggiacenza statica"/>
    <n v="4.3"/>
    <n v="98.709000000000003"/>
  </r>
  <r>
    <s v="MI"/>
    <s v="MILANO"/>
    <x v="6"/>
    <x v="242"/>
    <n v="103.009"/>
    <s v="soggiacenza statica"/>
    <n v="4.3"/>
    <n v="98.709000000000003"/>
  </r>
  <r>
    <s v="MI"/>
    <s v="MILANO"/>
    <x v="6"/>
    <x v="243"/>
    <n v="103.009"/>
    <s v="soggiacenza statica"/>
    <n v="4.4000000000000004"/>
    <n v="98.608999999999995"/>
  </r>
  <r>
    <s v="MI"/>
    <s v="MILANO"/>
    <x v="6"/>
    <x v="244"/>
    <n v="103.009"/>
    <s v="soggiacenza statica"/>
    <n v="4.45"/>
    <n v="98.558999999999997"/>
  </r>
  <r>
    <s v="MI"/>
    <s v="MILANO"/>
    <x v="6"/>
    <x v="245"/>
    <n v="103.009"/>
    <s v="soggiacenza statica"/>
    <n v="4.0999999999999996"/>
    <n v="98.909000000000006"/>
  </r>
  <r>
    <s v="MI"/>
    <s v="MILANO"/>
    <x v="6"/>
    <x v="246"/>
    <n v="103.009"/>
    <s v="soggiacenza statica"/>
    <n v="3.8"/>
    <n v="99.209000000000003"/>
  </r>
  <r>
    <s v="MI"/>
    <s v="MILANO"/>
    <x v="6"/>
    <x v="247"/>
    <n v="103.009"/>
    <s v="soggiacenza statica"/>
    <n v="3.4"/>
    <n v="99.608999999999995"/>
  </r>
  <r>
    <s v="MI"/>
    <s v="MILANO"/>
    <x v="6"/>
    <x v="248"/>
    <n v="103.009"/>
    <s v="soggiacenza statica"/>
    <n v="3.7"/>
    <n v="99.308999999999997"/>
  </r>
  <r>
    <s v="MI"/>
    <s v="MILANO"/>
    <x v="6"/>
    <x v="249"/>
    <n v="103.009"/>
    <s v="soggiacenza statica"/>
    <n v="4.0999999999999996"/>
    <n v="98.909000000000006"/>
  </r>
  <r>
    <s v="MI"/>
    <s v="MILANO"/>
    <x v="6"/>
    <x v="250"/>
    <n v="103.009"/>
    <s v="soggiacenza statica"/>
    <n v="4.2"/>
    <n v="98.808999999999997"/>
  </r>
  <r>
    <s v="MI"/>
    <s v="MILANO"/>
    <x v="6"/>
    <x v="251"/>
    <n v="103.009"/>
    <s v="soggiacenza statica"/>
    <n v="3.8"/>
    <n v="99.209000000000003"/>
  </r>
  <r>
    <s v="MI"/>
    <s v="MILANO"/>
    <x v="6"/>
    <x v="252"/>
    <n v="103.009"/>
    <s v="soggiacenza statica"/>
    <n v="3.7"/>
    <n v="99.308999999999997"/>
  </r>
  <r>
    <s v="MI"/>
    <s v="MILANO"/>
    <x v="6"/>
    <x v="253"/>
    <n v="103.009"/>
    <s v="soggiacenza statica"/>
    <n v="3.6"/>
    <n v="99.409000000000006"/>
  </r>
  <r>
    <s v="MI"/>
    <s v="MILANO"/>
    <x v="6"/>
    <x v="254"/>
    <n v="103.009"/>
    <s v="soggiacenza statica"/>
    <n v="3.75"/>
    <n v="99.259"/>
  </r>
  <r>
    <s v="MI"/>
    <s v="MILANO"/>
    <x v="6"/>
    <x v="255"/>
    <n v="103.009"/>
    <s v="soggiacenza statica"/>
    <n v="3.9"/>
    <n v="99.108999999999995"/>
  </r>
  <r>
    <s v="MI"/>
    <s v="MILANO"/>
    <x v="6"/>
    <x v="256"/>
    <n v="103.009"/>
    <s v="soggiacenza statica"/>
    <n v="3.5"/>
    <n v="99.509"/>
  </r>
  <r>
    <s v="MI"/>
    <s v="MILANO"/>
    <x v="6"/>
    <x v="257"/>
    <n v="103.009"/>
    <s v="soggiacenza statica"/>
    <n v="3.5"/>
    <n v="99.509"/>
  </r>
  <r>
    <s v="MI"/>
    <s v="MILANO"/>
    <x v="6"/>
    <x v="258"/>
    <n v="103.009"/>
    <s v="soggiacenza statica"/>
    <n v="3.1"/>
    <n v="99.909000000000006"/>
  </r>
  <r>
    <s v="MI"/>
    <s v="MILANO"/>
    <x v="6"/>
    <x v="259"/>
    <n v="103.009"/>
    <s v="soggiacenza statica"/>
    <n v="3.1"/>
    <n v="99.909000000000006"/>
  </r>
  <r>
    <s v="MI"/>
    <s v="MILANO"/>
    <x v="6"/>
    <x v="260"/>
    <n v="103.009"/>
    <s v="soggiacenza statica"/>
    <n v="3.4"/>
    <n v="99.608999999999995"/>
  </r>
  <r>
    <s v="MI"/>
    <s v="MILANO"/>
    <x v="6"/>
    <x v="261"/>
    <n v="103.009"/>
    <s v="soggiacenza statica"/>
    <n v="3.8"/>
    <n v="99.209000000000003"/>
  </r>
  <r>
    <s v="MI"/>
    <s v="MILANO"/>
    <x v="6"/>
    <x v="262"/>
    <n v="103.009"/>
    <s v="soggiacenza statica"/>
    <n v="3.8"/>
    <n v="99.209000000000003"/>
  </r>
  <r>
    <s v="MI"/>
    <s v="MILANO"/>
    <x v="6"/>
    <x v="263"/>
    <n v="103.009"/>
    <s v="soggiacenza statica"/>
    <n v="3.8"/>
    <n v="99.209000000000003"/>
  </r>
  <r>
    <s v="MI"/>
    <s v="MILANO"/>
    <x v="6"/>
    <x v="264"/>
    <n v="103.009"/>
    <s v="soggiacenza statica"/>
    <n v="3.5"/>
    <n v="99.509"/>
  </r>
  <r>
    <s v="MI"/>
    <s v="MILANO"/>
    <x v="6"/>
    <x v="265"/>
    <n v="103.009"/>
    <s v="soggiacenza statica"/>
    <n v="3.3"/>
    <n v="99.709000000000003"/>
  </r>
  <r>
    <s v="MI"/>
    <s v="MILANO"/>
    <x v="6"/>
    <x v="266"/>
    <n v="103.009"/>
    <s v="soggiacenza statica"/>
    <n v="3"/>
    <n v="100.009"/>
  </r>
  <r>
    <s v="MI"/>
    <s v="MILANO"/>
    <x v="6"/>
    <x v="267"/>
    <n v="103.009"/>
    <s v="soggiacenza statica"/>
    <n v="3.2"/>
    <n v="99.808999999999997"/>
  </r>
  <r>
    <s v="MI"/>
    <s v="MILANO"/>
    <x v="6"/>
    <x v="268"/>
    <n v="103.009"/>
    <s v="soggiacenza statica"/>
    <n v="3.5"/>
    <n v="99.509"/>
  </r>
  <r>
    <s v="MI"/>
    <s v="MILANO"/>
    <x v="6"/>
    <x v="89"/>
    <n v="103.009"/>
    <s v="soggiacenza statica"/>
    <n v="3.2"/>
    <n v="99.808999999999997"/>
  </r>
  <r>
    <s v="MI"/>
    <s v="MILANO"/>
    <x v="6"/>
    <x v="90"/>
    <n v="103.009"/>
    <s v="soggiacenza statica"/>
    <n v="2.9"/>
    <n v="100.10899999999999"/>
  </r>
  <r>
    <s v="MI"/>
    <s v="MILANO"/>
    <x v="6"/>
    <x v="91"/>
    <n v="103.009"/>
    <s v="soggiacenza statica"/>
    <n v="3.3"/>
    <n v="99.709000000000003"/>
  </r>
  <r>
    <s v="MI"/>
    <s v="MILANO"/>
    <x v="6"/>
    <x v="92"/>
    <n v="103.009"/>
    <s v="soggiacenza statica"/>
    <n v="3.3"/>
    <n v="99.709000000000003"/>
  </r>
  <r>
    <s v="MI"/>
    <s v="MILANO"/>
    <x v="6"/>
    <x v="93"/>
    <n v="103.009"/>
    <s v="soggiacenza statica"/>
    <n v="3.5"/>
    <n v="99.509"/>
  </r>
  <r>
    <s v="MI"/>
    <s v="MILANO"/>
    <x v="6"/>
    <x v="94"/>
    <n v="103.009"/>
    <s v="soggiacenza statica"/>
    <n v="3.8"/>
    <n v="99.209000000000003"/>
  </r>
  <r>
    <s v="MI"/>
    <s v="MILANO"/>
    <x v="6"/>
    <x v="95"/>
    <n v="103.009"/>
    <s v="soggiacenza statica"/>
    <n v="3.3"/>
    <n v="99.709000000000003"/>
  </r>
  <r>
    <s v="MI"/>
    <s v="MILANO"/>
    <x v="6"/>
    <x v="96"/>
    <n v="103.009"/>
    <s v="soggiacenza statica"/>
    <n v="3.2"/>
    <n v="99.808999999999997"/>
  </r>
  <r>
    <s v="MI"/>
    <s v="MILANO"/>
    <x v="6"/>
    <x v="97"/>
    <n v="103.009"/>
    <s v="soggiacenza statica"/>
    <n v="3.15"/>
    <n v="99.858999999999995"/>
  </r>
  <r>
    <s v="MI"/>
    <s v="MILANO"/>
    <x v="6"/>
    <x v="269"/>
    <n v="103.009"/>
    <s v="soggiacenza statica"/>
    <n v="3"/>
    <n v="100.009"/>
  </r>
  <r>
    <s v="MI"/>
    <s v="MILANO"/>
    <x v="6"/>
    <x v="98"/>
    <n v="103.009"/>
    <s v="soggiacenza statica"/>
    <n v="3.5"/>
    <n v="99.509"/>
  </r>
  <r>
    <s v="MI"/>
    <s v="MILANO"/>
    <x v="6"/>
    <x v="99"/>
    <n v="103.009"/>
    <s v="soggiacenza statica"/>
    <n v="3.5"/>
    <n v="99.509"/>
  </r>
  <r>
    <s v="MI"/>
    <s v="MILANO"/>
    <x v="6"/>
    <x v="100"/>
    <n v="103.009"/>
    <s v="soggiacenza statica"/>
    <n v="3.6"/>
    <n v="99.409000000000006"/>
  </r>
  <r>
    <s v="MI"/>
    <s v="MILANO"/>
    <x v="6"/>
    <x v="101"/>
    <n v="103.009"/>
    <s v="soggiacenza statica"/>
    <n v="3.8"/>
    <n v="99.209000000000003"/>
  </r>
  <r>
    <s v="MI"/>
    <s v="MILANO"/>
    <x v="6"/>
    <x v="0"/>
    <n v="103.009"/>
    <s v="soggiacenza statica"/>
    <n v="3.8"/>
    <n v="99.209000000000003"/>
  </r>
  <r>
    <s v="MI"/>
    <s v="MILANO"/>
    <x v="6"/>
    <x v="1"/>
    <n v="103.009"/>
    <s v="soggiacenza statica"/>
    <n v="4.2"/>
    <n v="98.808999999999997"/>
  </r>
  <r>
    <s v="MI"/>
    <s v="MILANO"/>
    <x v="6"/>
    <x v="2"/>
    <n v="103.009"/>
    <s v="soggiacenza statica"/>
    <n v="3.9"/>
    <n v="99.108999999999995"/>
  </r>
  <r>
    <s v="MI"/>
    <s v="MILANO"/>
    <x v="6"/>
    <x v="3"/>
    <n v="103.009"/>
    <s v="soggiacenza statica"/>
    <n v="3.9"/>
    <n v="99.108999999999995"/>
  </r>
  <r>
    <s v="MI"/>
    <s v="MILANO"/>
    <x v="6"/>
    <x v="4"/>
    <n v="103.009"/>
    <s v="soggiacenza statica"/>
    <n v="3.95"/>
    <n v="99.058999999999997"/>
  </r>
  <r>
    <s v="MI"/>
    <s v="MILANO"/>
    <x v="6"/>
    <x v="5"/>
    <n v="103.009"/>
    <s v="soggiacenza statica"/>
    <n v="3.4"/>
    <n v="99.608999999999995"/>
  </r>
  <r>
    <s v="MI"/>
    <s v="MILANO"/>
    <x v="6"/>
    <x v="6"/>
    <n v="103.009"/>
    <s v="soggiacenza statica"/>
    <n v="3.1"/>
    <n v="99.909000000000006"/>
  </r>
  <r>
    <s v="MI"/>
    <s v="MILANO"/>
    <x v="6"/>
    <x v="270"/>
    <n v="103.009"/>
    <s v="soggiacenza statica"/>
    <n v="3"/>
    <n v="100.009"/>
  </r>
  <r>
    <s v="MI"/>
    <s v="MILANO"/>
    <x v="6"/>
    <x v="271"/>
    <n v="103.009"/>
    <s v="soggiacenza statica"/>
    <n v="3.2"/>
    <n v="99.808999999999997"/>
  </r>
  <r>
    <s v="MI"/>
    <s v="MILANO"/>
    <x v="6"/>
    <x v="9"/>
    <n v="103.009"/>
    <s v="soggiacenza statica"/>
    <n v="3.5"/>
    <n v="99.509"/>
  </r>
  <r>
    <s v="MI"/>
    <s v="MILANO"/>
    <x v="6"/>
    <x v="10"/>
    <n v="103.009"/>
    <s v="soggiacenza statica"/>
    <n v="3.6"/>
    <n v="99.409000000000006"/>
  </r>
  <r>
    <s v="MI"/>
    <s v="MILANO"/>
    <x v="6"/>
    <x v="187"/>
    <n v="103.009"/>
    <s v="soggiacenza statica"/>
    <n v="3.7"/>
    <n v="99.308999999999997"/>
  </r>
  <r>
    <s v="MI"/>
    <s v="MILANO"/>
    <x v="6"/>
    <x v="188"/>
    <n v="103.009"/>
    <s v="soggiacenza statica"/>
    <n v="3.75"/>
    <n v="99.259"/>
  </r>
  <r>
    <s v="MI"/>
    <s v="MILANO"/>
    <x v="6"/>
    <x v="189"/>
    <n v="103.009"/>
    <s v="soggiacenza statica"/>
    <n v="3.85"/>
    <n v="99.159000000000006"/>
  </r>
  <r>
    <s v="MI"/>
    <s v="MILANO"/>
    <x v="6"/>
    <x v="190"/>
    <n v="103.009"/>
    <s v="soggiacenza statica"/>
    <n v="4"/>
    <n v="99.009"/>
  </r>
  <r>
    <s v="MI"/>
    <s v="MILANO"/>
    <x v="6"/>
    <x v="191"/>
    <n v="103.009"/>
    <s v="soggiacenza statica"/>
    <n v="3.1"/>
    <n v="99.909000000000006"/>
  </r>
  <r>
    <s v="MI"/>
    <s v="MILANO"/>
    <x v="6"/>
    <x v="192"/>
    <n v="103.009"/>
    <s v="soggiacenza statica"/>
    <n v="3.25"/>
    <n v="99.759"/>
  </r>
  <r>
    <s v="MI"/>
    <s v="MILANO"/>
    <x v="6"/>
    <x v="193"/>
    <n v="103.009"/>
    <s v="soggiacenza statica"/>
    <n v="3"/>
    <n v="100.009"/>
  </r>
  <r>
    <s v="MI"/>
    <s v="MILANO"/>
    <x v="6"/>
    <x v="194"/>
    <n v="103.009"/>
    <s v="soggiacenza statica"/>
    <n v="2.7"/>
    <n v="100.309"/>
  </r>
  <r>
    <s v="MI"/>
    <s v="MILANO"/>
    <x v="6"/>
    <x v="195"/>
    <n v="103.009"/>
    <s v="soggiacenza statica"/>
    <n v="3.3"/>
    <n v="99.709000000000003"/>
  </r>
  <r>
    <s v="MI"/>
    <s v="MILANO"/>
    <x v="6"/>
    <x v="110"/>
    <n v="103.009"/>
    <s v="soggiacenza statica"/>
    <n v="3.8"/>
    <n v="99.209000000000003"/>
  </r>
  <r>
    <s v="MI"/>
    <s v="MILANO"/>
    <x v="6"/>
    <x v="111"/>
    <n v="103.009"/>
    <s v="soggiacenza statica"/>
    <n v="3.5"/>
    <n v="99.509"/>
  </r>
  <r>
    <s v="MI"/>
    <s v="MILANO"/>
    <x v="6"/>
    <x v="112"/>
    <n v="103.009"/>
    <s v="soggiacenza statica"/>
    <n v="3.35"/>
    <n v="99.659000000000006"/>
  </r>
  <r>
    <s v="MI"/>
    <s v="MILANO"/>
    <x v="6"/>
    <x v="196"/>
    <n v="103.009"/>
    <s v="soggiacenza statica"/>
    <n v="3.5"/>
    <n v="99.509"/>
  </r>
  <r>
    <s v="MI"/>
    <s v="MILANO"/>
    <x v="6"/>
    <x v="197"/>
    <n v="103.009"/>
    <s v="soggiacenza statica"/>
    <n v="3.35"/>
    <n v="99.659000000000006"/>
  </r>
  <r>
    <s v="MI"/>
    <s v="MILANO"/>
    <x v="6"/>
    <x v="198"/>
    <n v="103.009"/>
    <s v="soggiacenza statica"/>
    <n v="2.8"/>
    <n v="100.209"/>
  </r>
  <r>
    <s v="MI"/>
    <s v="MILANO"/>
    <x v="6"/>
    <x v="199"/>
    <n v="103.009"/>
    <s v="soggiacenza statica"/>
    <n v="2.7"/>
    <n v="100.309"/>
  </r>
  <r>
    <s v="MI"/>
    <s v="MILANO"/>
    <x v="6"/>
    <x v="200"/>
    <n v="103.009"/>
    <s v="soggiacenza statica"/>
    <n v="3.3"/>
    <n v="99.709000000000003"/>
  </r>
  <r>
    <s v="MI"/>
    <s v="MILANO"/>
    <x v="6"/>
    <x v="201"/>
    <n v="103.009"/>
    <s v="soggiacenza statica"/>
    <n v="3.4"/>
    <n v="99.608999999999995"/>
  </r>
  <r>
    <s v="MI"/>
    <s v="MILANO"/>
    <x v="6"/>
    <x v="202"/>
    <n v="103.009"/>
    <s v="soggiacenza statica"/>
    <n v="3.2"/>
    <n v="99.808999999999997"/>
  </r>
  <r>
    <s v="MI"/>
    <s v="MILANO"/>
    <x v="6"/>
    <x v="23"/>
    <n v="103.009"/>
    <s v="soggiacenza statica"/>
    <n v="3.6"/>
    <n v="99.409000000000006"/>
  </r>
  <r>
    <s v="MI"/>
    <s v="MILANO"/>
    <x v="6"/>
    <x v="203"/>
    <n v="103.009"/>
    <s v="soggiacenza statica"/>
    <n v="3"/>
    <n v="100.009"/>
  </r>
  <r>
    <s v="MI"/>
    <s v="MILANO"/>
    <x v="6"/>
    <x v="24"/>
    <n v="103.009"/>
    <s v="soggiacenza statica"/>
    <n v="3.3"/>
    <n v="99.709000000000003"/>
  </r>
  <r>
    <s v="MI"/>
    <s v="MILANO"/>
    <x v="6"/>
    <x v="25"/>
    <n v="103.009"/>
    <s v="soggiacenza statica"/>
    <n v="3.5"/>
    <n v="99.509"/>
  </r>
  <r>
    <s v="MI"/>
    <s v="MILANO"/>
    <x v="6"/>
    <x v="26"/>
    <n v="103.009"/>
    <s v="soggiacenza statica"/>
    <n v="2.5499999999999998"/>
    <n v="100.459"/>
  </r>
  <r>
    <s v="MI"/>
    <s v="MILANO"/>
    <x v="6"/>
    <x v="27"/>
    <n v="103.009"/>
    <s v="soggiacenza statica"/>
    <n v="3.05"/>
    <n v="99.959000000000003"/>
  </r>
  <r>
    <s v="MI"/>
    <s v="MILANO"/>
    <x v="6"/>
    <x v="272"/>
    <n v="103.009"/>
    <s v="soggiacenza statica"/>
    <n v="3.4"/>
    <n v="99.608999999999995"/>
  </r>
  <r>
    <s v="MI"/>
    <s v="MILANO"/>
    <x v="6"/>
    <x v="273"/>
    <n v="103.009"/>
    <s v="soggiacenza statica"/>
    <n v="3.5"/>
    <n v="99.509"/>
  </r>
  <r>
    <s v="MI"/>
    <s v="MILANO"/>
    <x v="6"/>
    <x v="135"/>
    <n v="103.009"/>
    <s v="soggiacenza statica"/>
    <n v="3.3"/>
    <n v="99.709000000000003"/>
  </r>
  <r>
    <s v="MI"/>
    <s v="MILANO"/>
    <x v="6"/>
    <x v="274"/>
    <n v="103.009"/>
    <s v="soggiacenza statica"/>
    <n v="3.5"/>
    <n v="99.509"/>
  </r>
  <r>
    <s v="MI"/>
    <s v="MILANO"/>
    <x v="6"/>
    <x v="275"/>
    <n v="103.009"/>
    <s v="soggiacenza statica"/>
    <n v="3.5"/>
    <n v="99.509"/>
  </r>
  <r>
    <s v="MI"/>
    <s v="MILANO"/>
    <x v="6"/>
    <x v="276"/>
    <n v="103.009"/>
    <s v="soggiacenza statica"/>
    <n v="3.3"/>
    <n v="99.709000000000003"/>
  </r>
  <r>
    <s v="MI"/>
    <s v="MILANO"/>
    <x v="6"/>
    <x v="207"/>
    <n v="103.009"/>
    <s v="soggiacenza statica"/>
    <n v="2.9"/>
    <n v="100.10899999999999"/>
  </r>
  <r>
    <s v="MI"/>
    <s v="MILANO"/>
    <x v="6"/>
    <x v="115"/>
    <n v="103.009"/>
    <s v="soggiacenza statica"/>
    <n v="3"/>
    <n v="100.009"/>
  </r>
  <r>
    <s v="MI"/>
    <s v="MILANO"/>
    <x v="6"/>
    <x v="34"/>
    <n v="103.009"/>
    <s v="soggiacenza statica"/>
    <n v="3.15"/>
    <n v="99.858999999999995"/>
  </r>
  <r>
    <s v="MI"/>
    <s v="MILANO"/>
    <x v="6"/>
    <x v="277"/>
    <n v="103.009"/>
    <s v="soggiacenza statica"/>
    <n v="3.2"/>
    <n v="99.808999999999997"/>
  </r>
  <r>
    <s v="MI"/>
    <s v="MILANO"/>
    <x v="6"/>
    <x v="278"/>
    <n v="103.009"/>
    <s v="soggiacenza statica"/>
    <n v="3.6"/>
    <n v="99.409000000000006"/>
  </r>
  <r>
    <s v="MI"/>
    <s v="MILANO"/>
    <x v="6"/>
    <x v="36"/>
    <n v="103.009"/>
    <s v="soggiacenza statica"/>
    <n v="3.6"/>
    <n v="99.409000000000006"/>
  </r>
  <r>
    <s v="MI"/>
    <s v="MILANO"/>
    <x v="6"/>
    <x v="37"/>
    <n v="103.009"/>
    <s v="soggiacenza statica"/>
    <n v="3.6"/>
    <n v="99.409000000000006"/>
  </r>
  <r>
    <s v="MI"/>
    <s v="MILANO"/>
    <x v="6"/>
    <x v="38"/>
    <n v="103.009"/>
    <s v="soggiacenza statica"/>
    <n v="3.5"/>
    <n v="99.509"/>
  </r>
  <r>
    <s v="MI"/>
    <s v="MILANO"/>
    <x v="6"/>
    <x v="39"/>
    <n v="103.009"/>
    <s v="soggiacenza statica"/>
    <n v="3.5"/>
    <n v="99.509"/>
  </r>
  <r>
    <s v="MI"/>
    <s v="MILANO"/>
    <x v="6"/>
    <x v="41"/>
    <n v="103.009"/>
    <s v="soggiacenza statica"/>
    <n v="3.77"/>
    <n v="99.239000000000004"/>
  </r>
  <r>
    <s v="MI"/>
    <s v="MILANO"/>
    <x v="6"/>
    <x v="42"/>
    <n v="103.009"/>
    <s v="soggiacenza statica"/>
    <n v="3.1"/>
    <n v="99.909000000000006"/>
  </r>
  <r>
    <s v="MI"/>
    <s v="MILANO"/>
    <x v="6"/>
    <x v="210"/>
    <n v="103.009"/>
    <s v="soggiacenza statica"/>
    <n v="3"/>
    <n v="100.009"/>
  </r>
  <r>
    <s v="MI"/>
    <s v="MILANO"/>
    <x v="6"/>
    <x v="43"/>
    <n v="103.009"/>
    <s v="soggiacenza statica"/>
    <n v="3.1"/>
    <n v="99.909000000000006"/>
  </r>
  <r>
    <s v="MI"/>
    <s v="MILANO"/>
    <x v="6"/>
    <x v="44"/>
    <n v="103.009"/>
    <s v="soggiacenza statica"/>
    <n v="3.3"/>
    <n v="99.709000000000003"/>
  </r>
  <r>
    <s v="MI"/>
    <s v="MILANO"/>
    <x v="6"/>
    <x v="46"/>
    <n v="103.009"/>
    <s v="soggiacenza statica"/>
    <n v="3.35"/>
    <n v="99.659000000000006"/>
  </r>
  <r>
    <s v="MI"/>
    <s v="MILANO"/>
    <x v="6"/>
    <x v="279"/>
    <n v="103.009"/>
    <s v="soggiacenza statica"/>
    <n v="3.84"/>
    <n v="99.168999999999997"/>
  </r>
  <r>
    <s v="MI"/>
    <s v="MILANO"/>
    <x v="6"/>
    <x v="212"/>
    <n v="103.009"/>
    <s v="soggiacenza statica"/>
    <n v="3.9"/>
    <n v="99.108999999999995"/>
  </r>
  <r>
    <s v="MI"/>
    <s v="MILANO"/>
    <x v="6"/>
    <x v="213"/>
    <n v="103.009"/>
    <s v="soggiacenza statica"/>
    <n v="3.82"/>
    <n v="99.188999999999993"/>
  </r>
  <r>
    <s v="MI"/>
    <s v="MILANO"/>
    <x v="6"/>
    <x v="280"/>
    <n v="103.009"/>
    <s v="soggiacenza statica"/>
    <n v="3.22"/>
    <n v="99.789000000000001"/>
  </r>
  <r>
    <s v="MI"/>
    <s v="MILANO"/>
    <x v="6"/>
    <x v="215"/>
    <n v="103.009"/>
    <s v="soggiacenza statica"/>
    <n v="3.26"/>
    <n v="99.748999999999995"/>
  </r>
  <r>
    <s v="MI"/>
    <s v="MILANO"/>
    <x v="6"/>
    <x v="281"/>
    <n v="103.009"/>
    <s v="soggiacenza statica"/>
    <n v="3.37"/>
    <n v="99.638999999999996"/>
  </r>
  <r>
    <s v="MI"/>
    <s v="MILANO"/>
    <x v="6"/>
    <x v="217"/>
    <n v="103.009"/>
    <s v="soggiacenza statica"/>
    <n v="3.45"/>
    <n v="99.558999999999997"/>
  </r>
  <r>
    <s v="MI"/>
    <s v="MILANO"/>
    <x v="6"/>
    <x v="218"/>
    <n v="103.009"/>
    <s v="soggiacenza statica"/>
    <n v="3.94"/>
    <n v="99.069000000000003"/>
  </r>
  <r>
    <s v="MI"/>
    <s v="MILANO"/>
    <x v="6"/>
    <x v="282"/>
    <n v="103.009"/>
    <s v="soggiacenza statica"/>
    <n v="4.0199999999999996"/>
    <n v="98.989000000000004"/>
  </r>
  <r>
    <s v="MI"/>
    <s v="MILANO"/>
    <x v="6"/>
    <x v="283"/>
    <n v="103.009"/>
    <s v="soggiacenza statica"/>
    <n v="3.98"/>
    <n v="99.028999999999996"/>
  </r>
  <r>
    <s v="MI"/>
    <s v="MILANO"/>
    <x v="6"/>
    <x v="221"/>
    <n v="103.009"/>
    <s v="soggiacenza statica"/>
    <n v="3.88"/>
    <n v="99.129000000000005"/>
  </r>
  <r>
    <s v="MI"/>
    <s v="MILANO"/>
    <x v="6"/>
    <x v="284"/>
    <n v="103.009"/>
    <s v="soggiacenza statica"/>
    <n v="3.94"/>
    <n v="99.069000000000003"/>
  </r>
  <r>
    <s v="MI"/>
    <s v="MILANO"/>
    <x v="6"/>
    <x v="223"/>
    <n v="103.009"/>
    <s v="soggiacenza statica"/>
    <n v="3.72"/>
    <n v="99.289000000000001"/>
  </r>
  <r>
    <s v="MI"/>
    <s v="MILANO"/>
    <x v="6"/>
    <x v="224"/>
    <n v="103.009"/>
    <s v="soggiacenza statica"/>
    <n v="3.84"/>
    <n v="99.168999999999997"/>
  </r>
  <r>
    <s v="MI"/>
    <s v="MILANO"/>
    <x v="6"/>
    <x v="285"/>
    <n v="103.009"/>
    <s v="soggiacenza statica"/>
    <n v="3.42"/>
    <n v="99.588999999999999"/>
  </r>
  <r>
    <s v="MI"/>
    <s v="MILANO"/>
    <x v="6"/>
    <x v="227"/>
    <n v="103.009"/>
    <s v="soggiacenza statica"/>
    <n v="3.94"/>
    <n v="99.069000000000003"/>
  </r>
  <r>
    <s v="MI"/>
    <s v="MILANO"/>
    <x v="6"/>
    <x v="286"/>
    <n v="103.009"/>
    <s v="soggiacenza statica"/>
    <n v="4.03"/>
    <n v="98.978999999999999"/>
  </r>
  <r>
    <s v="MI"/>
    <s v="MILANO"/>
    <x v="6"/>
    <x v="231"/>
    <n v="103.009"/>
    <s v="soggiacenza statica"/>
    <n v="4.12"/>
    <n v="98.888999999999996"/>
  </r>
  <r>
    <s v="MI"/>
    <s v="MILANO"/>
    <x v="6"/>
    <x v="232"/>
    <n v="103.009"/>
    <s v="soggiacenza statica"/>
    <n v="4.0999999999999996"/>
    <n v="98.909000000000006"/>
  </r>
  <r>
    <s v="MI"/>
    <s v="MILANO"/>
    <x v="6"/>
    <x v="287"/>
    <n v="103.009"/>
    <s v="soggiacenza statica"/>
    <n v="4.0999999999999996"/>
    <n v="98.909000000000006"/>
  </r>
  <r>
    <s v="MI"/>
    <s v="MILANO"/>
    <x v="6"/>
    <x v="288"/>
    <n v="103.009"/>
    <s v="soggiacenza statica"/>
    <n v="3.34"/>
    <n v="99.668999999999997"/>
  </r>
  <r>
    <s v="MI"/>
    <s v="MILANO"/>
    <x v="6"/>
    <x v="289"/>
    <n v="103.009"/>
    <s v="soggiacenza statica"/>
    <n v="3.57"/>
    <n v="99.438999999999993"/>
  </r>
  <r>
    <s v="MI"/>
    <s v="MILANO"/>
    <x v="6"/>
    <x v="290"/>
    <n v="103.009"/>
    <s v="soggiacenza statica"/>
    <n v="3.3"/>
    <n v="99.709000000000003"/>
  </r>
  <r>
    <s v="MI"/>
    <s v="MILANO"/>
    <x v="6"/>
    <x v="291"/>
    <n v="103.009"/>
    <s v="soggiacenza statica"/>
    <n v="2.94"/>
    <n v="100.069"/>
  </r>
  <r>
    <s v="MI"/>
    <s v="MILANO"/>
    <x v="7"/>
    <x v="292"/>
    <n v="115.102"/>
    <s v="soggiacenza statica"/>
    <n v="9.6999999999999993"/>
    <n v="105.402"/>
  </r>
  <r>
    <s v="MI"/>
    <s v="MILANO"/>
    <x v="7"/>
    <x v="293"/>
    <n v="115.102"/>
    <s v="soggiacenza statica"/>
    <n v="4.2"/>
    <n v="110.902"/>
  </r>
  <r>
    <s v="MI"/>
    <s v="MILANO"/>
    <x v="7"/>
    <x v="294"/>
    <n v="115.102"/>
    <s v="soggiacenza statica"/>
    <n v="10.4"/>
    <n v="104.702"/>
  </r>
  <r>
    <s v="MI"/>
    <s v="MILANO"/>
    <x v="7"/>
    <x v="295"/>
    <n v="115.102"/>
    <s v="soggiacenza statica"/>
    <n v="4.3"/>
    <n v="110.80200000000001"/>
  </r>
  <r>
    <s v="MI"/>
    <s v="MILANO"/>
    <x v="7"/>
    <x v="296"/>
    <n v="115.102"/>
    <s v="soggiacenza statica"/>
    <n v="6.5"/>
    <n v="108.602"/>
  </r>
  <r>
    <s v="MI"/>
    <s v="MILANO"/>
    <x v="7"/>
    <x v="297"/>
    <n v="115.102"/>
    <s v="soggiacenza statica"/>
    <n v="19.100000000000001"/>
    <n v="96.001999999999995"/>
  </r>
  <r>
    <s v="MI"/>
    <s v="MILANO"/>
    <x v="7"/>
    <x v="298"/>
    <n v="115.102"/>
    <s v="soggiacenza statica"/>
    <n v="14.8"/>
    <n v="100.30200000000001"/>
  </r>
  <r>
    <s v="MI"/>
    <s v="MILANO"/>
    <x v="7"/>
    <x v="299"/>
    <n v="115.102"/>
    <s v="soggiacenza statica"/>
    <n v="10.199999999999999"/>
    <n v="104.902"/>
  </r>
  <r>
    <s v="MI"/>
    <s v="MILANO"/>
    <x v="7"/>
    <x v="300"/>
    <n v="115.102"/>
    <s v="soggiacenza statica"/>
    <n v="4.5"/>
    <n v="110.602"/>
  </r>
  <r>
    <s v="MI"/>
    <s v="MILANO"/>
    <x v="7"/>
    <x v="301"/>
    <n v="115.102"/>
    <s v="soggiacenza statica"/>
    <n v="6.75"/>
    <n v="108.352"/>
  </r>
  <r>
    <s v="MI"/>
    <s v="MILANO"/>
    <x v="7"/>
    <x v="302"/>
    <n v="115.102"/>
    <s v="soggiacenza statica"/>
    <n v="19.100000000000001"/>
    <n v="96.001999999999995"/>
  </r>
  <r>
    <s v="MI"/>
    <s v="MILANO"/>
    <x v="7"/>
    <x v="303"/>
    <n v="115.102"/>
    <s v="soggiacenza statica"/>
    <n v="14.6"/>
    <n v="100.502"/>
  </r>
  <r>
    <s v="MI"/>
    <s v="MILANO"/>
    <x v="7"/>
    <x v="304"/>
    <n v="115.102"/>
    <s v="soggiacenza statica"/>
    <n v="10.050000000000001"/>
    <n v="105.05200000000001"/>
  </r>
  <r>
    <s v="MI"/>
    <s v="MILANO"/>
    <x v="7"/>
    <x v="305"/>
    <n v="115.102"/>
    <s v="soggiacenza statica"/>
    <n v="4.4000000000000004"/>
    <n v="110.702"/>
  </r>
  <r>
    <s v="MI"/>
    <s v="MILANO"/>
    <x v="7"/>
    <x v="306"/>
    <n v="115.102"/>
    <s v="soggiacenza statica"/>
    <n v="6.7"/>
    <n v="108.402"/>
  </r>
  <r>
    <s v="MI"/>
    <s v="MILANO"/>
    <x v="7"/>
    <x v="307"/>
    <n v="115.102"/>
    <s v="soggiacenza statica"/>
    <n v="6.8"/>
    <n v="108.30200000000001"/>
  </r>
  <r>
    <s v="MI"/>
    <s v="MILANO"/>
    <x v="7"/>
    <x v="308"/>
    <n v="115.102"/>
    <s v="soggiacenza statica"/>
    <n v="7"/>
    <n v="108.102"/>
  </r>
  <r>
    <s v="MI"/>
    <s v="MILANO"/>
    <x v="7"/>
    <x v="309"/>
    <n v="115.102"/>
    <s v="soggiacenza statica"/>
    <n v="6.7"/>
    <n v="108.402"/>
  </r>
  <r>
    <s v="MI"/>
    <s v="MILANO"/>
    <x v="7"/>
    <x v="310"/>
    <n v="115.102"/>
    <s v="soggiacenza statica"/>
    <n v="6.75"/>
    <n v="108.352"/>
  </r>
  <r>
    <s v="MI"/>
    <s v="MILANO"/>
    <x v="7"/>
    <x v="311"/>
    <n v="115.102"/>
    <s v="soggiacenza statica"/>
    <n v="6.4"/>
    <n v="108.702"/>
  </r>
  <r>
    <s v="MI"/>
    <s v="MILANO"/>
    <x v="7"/>
    <x v="312"/>
    <n v="115.102"/>
    <s v="soggiacenza statica"/>
    <n v="6.5"/>
    <n v="108.602"/>
  </r>
  <r>
    <s v="MI"/>
    <s v="MILANO"/>
    <x v="7"/>
    <x v="313"/>
    <n v="115.102"/>
    <s v="soggiacenza statica"/>
    <n v="6.4"/>
    <n v="108.702"/>
  </r>
  <r>
    <s v="MI"/>
    <s v="MILANO"/>
    <x v="7"/>
    <x v="314"/>
    <n v="115.102"/>
    <s v="soggiacenza statica"/>
    <n v="6.5"/>
    <n v="108.602"/>
  </r>
  <r>
    <s v="MI"/>
    <s v="MILANO"/>
    <x v="7"/>
    <x v="315"/>
    <n v="115.102"/>
    <s v="soggiacenza statica"/>
    <n v="6.7"/>
    <n v="108.402"/>
  </r>
  <r>
    <s v="MI"/>
    <s v="MILANO"/>
    <x v="7"/>
    <x v="316"/>
    <n v="115.102"/>
    <s v="soggiacenza statica"/>
    <n v="7"/>
    <n v="108.102"/>
  </r>
  <r>
    <s v="MI"/>
    <s v="MILANO"/>
    <x v="7"/>
    <x v="317"/>
    <n v="115.102"/>
    <s v="soggiacenza statica"/>
    <n v="6.9"/>
    <n v="108.202"/>
  </r>
  <r>
    <s v="MI"/>
    <s v="MILANO"/>
    <x v="7"/>
    <x v="240"/>
    <n v="115.102"/>
    <s v="soggiacenza statica"/>
    <n v="6.6"/>
    <n v="108.502"/>
  </r>
  <r>
    <s v="MI"/>
    <s v="MILANO"/>
    <x v="7"/>
    <x v="241"/>
    <n v="115.102"/>
    <s v="soggiacenza statica"/>
    <n v="6.7"/>
    <n v="108.402"/>
  </r>
  <r>
    <s v="MI"/>
    <s v="MILANO"/>
    <x v="7"/>
    <x v="243"/>
    <n v="115.102"/>
    <s v="soggiacenza statica"/>
    <n v="6.4"/>
    <n v="108.702"/>
  </r>
  <r>
    <s v="MI"/>
    <s v="MILANO"/>
    <x v="7"/>
    <x v="244"/>
    <n v="115.102"/>
    <s v="soggiacenza statica"/>
    <n v="6.6"/>
    <n v="108.502"/>
  </r>
  <r>
    <s v="MI"/>
    <s v="MILANO"/>
    <x v="7"/>
    <x v="245"/>
    <n v="115.102"/>
    <s v="soggiacenza statica"/>
    <n v="6.4"/>
    <n v="108.702"/>
  </r>
  <r>
    <s v="MI"/>
    <s v="MILANO"/>
    <x v="7"/>
    <x v="246"/>
    <n v="115.102"/>
    <s v="soggiacenza statica"/>
    <n v="6.3"/>
    <n v="108.80200000000001"/>
  </r>
  <r>
    <s v="MI"/>
    <s v="MILANO"/>
    <x v="7"/>
    <x v="247"/>
    <n v="115.102"/>
    <s v="soggiacenza statica"/>
    <n v="6.1"/>
    <n v="109.002"/>
  </r>
  <r>
    <s v="MI"/>
    <s v="MILANO"/>
    <x v="7"/>
    <x v="248"/>
    <n v="115.102"/>
    <s v="soggiacenza statica"/>
    <n v="6.2"/>
    <n v="108.902"/>
  </r>
  <r>
    <s v="MI"/>
    <s v="MILANO"/>
    <x v="7"/>
    <x v="249"/>
    <n v="115.102"/>
    <s v="soggiacenza statica"/>
    <n v="6.55"/>
    <n v="108.55200000000001"/>
  </r>
  <r>
    <s v="MI"/>
    <s v="MILANO"/>
    <x v="7"/>
    <x v="250"/>
    <n v="115.102"/>
    <s v="soggiacenza statica"/>
    <n v="6.55"/>
    <n v="108.55200000000001"/>
  </r>
  <r>
    <s v="MI"/>
    <s v="MILANO"/>
    <x v="7"/>
    <x v="251"/>
    <n v="115.102"/>
    <s v="soggiacenza statica"/>
    <n v="6.2"/>
    <n v="108.902"/>
  </r>
  <r>
    <s v="MI"/>
    <s v="MILANO"/>
    <x v="7"/>
    <x v="252"/>
    <n v="115.102"/>
    <s v="soggiacenza statica"/>
    <n v="6.1"/>
    <n v="109.002"/>
  </r>
  <r>
    <s v="MI"/>
    <s v="MILANO"/>
    <x v="7"/>
    <x v="253"/>
    <n v="115.102"/>
    <s v="soggiacenza statica"/>
    <n v="6"/>
    <n v="109.102"/>
  </r>
  <r>
    <s v="MI"/>
    <s v="MILANO"/>
    <x v="7"/>
    <x v="254"/>
    <n v="115.102"/>
    <s v="soggiacenza statica"/>
    <n v="6.25"/>
    <n v="108.852"/>
  </r>
  <r>
    <s v="MI"/>
    <s v="MILANO"/>
    <x v="7"/>
    <x v="255"/>
    <n v="115.102"/>
    <s v="soggiacenza statica"/>
    <n v="6.2"/>
    <n v="108.902"/>
  </r>
  <r>
    <s v="MI"/>
    <s v="MILANO"/>
    <x v="7"/>
    <x v="256"/>
    <n v="115.102"/>
    <s v="soggiacenza statica"/>
    <n v="6.25"/>
    <n v="108.852"/>
  </r>
  <r>
    <s v="MI"/>
    <s v="MILANO"/>
    <x v="7"/>
    <x v="257"/>
    <n v="115.102"/>
    <s v="soggiacenza statica"/>
    <n v="6.2"/>
    <n v="108.902"/>
  </r>
  <r>
    <s v="MI"/>
    <s v="MILANO"/>
    <x v="7"/>
    <x v="258"/>
    <n v="115.102"/>
    <s v="soggiacenza statica"/>
    <n v="5.9"/>
    <n v="109.202"/>
  </r>
  <r>
    <s v="MI"/>
    <s v="MILANO"/>
    <x v="7"/>
    <x v="259"/>
    <n v="115.102"/>
    <s v="soggiacenza statica"/>
    <n v="6"/>
    <n v="109.102"/>
  </r>
  <r>
    <s v="MI"/>
    <s v="MILANO"/>
    <x v="7"/>
    <x v="260"/>
    <n v="115.102"/>
    <s v="soggiacenza statica"/>
    <n v="5.9"/>
    <n v="109.202"/>
  </r>
  <r>
    <s v="MI"/>
    <s v="MILANO"/>
    <x v="7"/>
    <x v="261"/>
    <n v="115.102"/>
    <s v="soggiacenza statica"/>
    <n v="6.25"/>
    <n v="108.852"/>
  </r>
  <r>
    <s v="MI"/>
    <s v="MILANO"/>
    <x v="7"/>
    <x v="262"/>
    <n v="115.102"/>
    <s v="soggiacenza statica"/>
    <n v="6.35"/>
    <n v="108.752"/>
  </r>
  <r>
    <s v="MI"/>
    <s v="MILANO"/>
    <x v="7"/>
    <x v="263"/>
    <n v="115.102"/>
    <s v="soggiacenza statica"/>
    <n v="6.5"/>
    <n v="108.602"/>
  </r>
  <r>
    <s v="MI"/>
    <s v="MILANO"/>
    <x v="7"/>
    <x v="264"/>
    <n v="115.102"/>
    <s v="soggiacenza statica"/>
    <n v="6.3"/>
    <n v="108.80200000000001"/>
  </r>
  <r>
    <s v="MI"/>
    <s v="MILANO"/>
    <x v="7"/>
    <x v="265"/>
    <n v="115.102"/>
    <s v="soggiacenza statica"/>
    <n v="6.2"/>
    <n v="108.902"/>
  </r>
  <r>
    <s v="MI"/>
    <s v="MILANO"/>
    <x v="7"/>
    <x v="266"/>
    <n v="115.102"/>
    <s v="soggiacenza statica"/>
    <n v="5.6"/>
    <n v="109.502"/>
  </r>
  <r>
    <s v="MI"/>
    <s v="MILANO"/>
    <x v="7"/>
    <x v="267"/>
    <n v="115.102"/>
    <s v="soggiacenza statica"/>
    <n v="6"/>
    <n v="109.102"/>
  </r>
  <r>
    <s v="MI"/>
    <s v="MILANO"/>
    <x v="7"/>
    <x v="268"/>
    <n v="115.102"/>
    <s v="soggiacenza statica"/>
    <n v="5.9"/>
    <n v="109.202"/>
  </r>
  <r>
    <s v="MI"/>
    <s v="MILANO"/>
    <x v="7"/>
    <x v="89"/>
    <n v="115.102"/>
    <s v="soggiacenza statica"/>
    <n v="5.75"/>
    <n v="109.352"/>
  </r>
  <r>
    <s v="MI"/>
    <s v="MILANO"/>
    <x v="7"/>
    <x v="90"/>
    <n v="115.102"/>
    <s v="soggiacenza statica"/>
    <n v="5.6"/>
    <n v="109.502"/>
  </r>
  <r>
    <s v="MI"/>
    <s v="MILANO"/>
    <x v="7"/>
    <x v="91"/>
    <n v="115.102"/>
    <s v="soggiacenza statica"/>
    <n v="5.75"/>
    <n v="109.352"/>
  </r>
  <r>
    <s v="MI"/>
    <s v="MILANO"/>
    <x v="7"/>
    <x v="93"/>
    <n v="115.102"/>
    <s v="soggiacenza statica"/>
    <n v="6.15"/>
    <n v="108.952"/>
  </r>
  <r>
    <s v="MI"/>
    <s v="MILANO"/>
    <x v="7"/>
    <x v="94"/>
    <n v="115.102"/>
    <s v="soggiacenza statica"/>
    <n v="6.1"/>
    <n v="109.002"/>
  </r>
  <r>
    <s v="MI"/>
    <s v="MILANO"/>
    <x v="7"/>
    <x v="95"/>
    <n v="115.102"/>
    <s v="soggiacenza statica"/>
    <n v="6"/>
    <n v="109.102"/>
  </r>
  <r>
    <s v="MI"/>
    <s v="MILANO"/>
    <x v="7"/>
    <x v="96"/>
    <n v="115.102"/>
    <s v="soggiacenza statica"/>
    <n v="5.85"/>
    <n v="109.252"/>
  </r>
  <r>
    <s v="MI"/>
    <s v="MILANO"/>
    <x v="7"/>
    <x v="97"/>
    <n v="115.102"/>
    <s v="soggiacenza statica"/>
    <n v="6"/>
    <n v="109.102"/>
  </r>
  <r>
    <s v="MI"/>
    <s v="MILANO"/>
    <x v="7"/>
    <x v="269"/>
    <n v="115.102"/>
    <s v="soggiacenza statica"/>
    <n v="6"/>
    <n v="109.102"/>
  </r>
  <r>
    <s v="MI"/>
    <s v="MILANO"/>
    <x v="7"/>
    <x v="98"/>
    <n v="115.102"/>
    <s v="soggiacenza statica"/>
    <n v="5.75"/>
    <n v="109.352"/>
  </r>
  <r>
    <s v="MI"/>
    <s v="MILANO"/>
    <x v="7"/>
    <x v="99"/>
    <n v="115.102"/>
    <s v="soggiacenza statica"/>
    <n v="6.3"/>
    <n v="108.80200000000001"/>
  </r>
  <r>
    <s v="MI"/>
    <s v="MILANO"/>
    <x v="7"/>
    <x v="100"/>
    <n v="115.102"/>
    <s v="soggiacenza statica"/>
    <n v="6.1"/>
    <n v="109.002"/>
  </r>
  <r>
    <s v="MI"/>
    <s v="MILANO"/>
    <x v="7"/>
    <x v="101"/>
    <n v="115.102"/>
    <s v="soggiacenza statica"/>
    <n v="6"/>
    <n v="109.102"/>
  </r>
  <r>
    <s v="MI"/>
    <s v="MILANO"/>
    <x v="7"/>
    <x v="0"/>
    <n v="115.102"/>
    <s v="soggiacenza statica"/>
    <n v="6.45"/>
    <n v="108.652"/>
  </r>
  <r>
    <s v="MI"/>
    <s v="MILANO"/>
    <x v="7"/>
    <x v="1"/>
    <n v="115.102"/>
    <s v="soggiacenza statica"/>
    <n v="6.6"/>
    <n v="108.502"/>
  </r>
  <r>
    <s v="MI"/>
    <s v="MILANO"/>
    <x v="7"/>
    <x v="3"/>
    <n v="115.102"/>
    <s v="soggiacenza statica"/>
    <n v="6.5"/>
    <n v="108.602"/>
  </r>
  <r>
    <s v="MI"/>
    <s v="MILANO"/>
    <x v="7"/>
    <x v="4"/>
    <n v="115.102"/>
    <s v="soggiacenza statica"/>
    <n v="6.2"/>
    <n v="108.902"/>
  </r>
  <r>
    <s v="MI"/>
    <s v="MILANO"/>
    <x v="7"/>
    <x v="5"/>
    <n v="115.102"/>
    <s v="soggiacenza statica"/>
    <n v="6.1"/>
    <n v="109.002"/>
  </r>
  <r>
    <s v="MI"/>
    <s v="MILANO"/>
    <x v="7"/>
    <x v="6"/>
    <n v="115.102"/>
    <s v="soggiacenza statica"/>
    <n v="6.1"/>
    <n v="109.002"/>
  </r>
  <r>
    <s v="MI"/>
    <s v="MILANO"/>
    <x v="7"/>
    <x v="270"/>
    <n v="115.102"/>
    <s v="soggiacenza statica"/>
    <n v="6"/>
    <n v="109.102"/>
  </r>
  <r>
    <s v="MI"/>
    <s v="MILANO"/>
    <x v="7"/>
    <x v="271"/>
    <n v="115.102"/>
    <s v="soggiacenza statica"/>
    <n v="6.1"/>
    <n v="109.002"/>
  </r>
  <r>
    <s v="MI"/>
    <s v="MILANO"/>
    <x v="7"/>
    <x v="9"/>
    <n v="115.102"/>
    <s v="soggiacenza statica"/>
    <n v="6.15"/>
    <n v="108.952"/>
  </r>
  <r>
    <s v="MI"/>
    <s v="MILANO"/>
    <x v="7"/>
    <x v="10"/>
    <n v="115.102"/>
    <s v="soggiacenza statica"/>
    <n v="6.25"/>
    <n v="108.852"/>
  </r>
  <r>
    <s v="MI"/>
    <s v="MILANO"/>
    <x v="7"/>
    <x v="187"/>
    <n v="115.102"/>
    <s v="soggiacenza statica"/>
    <n v="6.1"/>
    <n v="109.002"/>
  </r>
  <r>
    <s v="MI"/>
    <s v="MILANO"/>
    <x v="7"/>
    <x v="188"/>
    <n v="115.102"/>
    <s v="soggiacenza statica"/>
    <n v="6.35"/>
    <n v="108.752"/>
  </r>
  <r>
    <s v="MI"/>
    <s v="MILANO"/>
    <x v="7"/>
    <x v="189"/>
    <n v="115.102"/>
    <s v="soggiacenza statica"/>
    <n v="6.2"/>
    <n v="108.902"/>
  </r>
  <r>
    <s v="MI"/>
    <s v="MILANO"/>
    <x v="7"/>
    <x v="190"/>
    <n v="115.102"/>
    <s v="soggiacenza statica"/>
    <n v="5.7"/>
    <n v="109.402"/>
  </r>
  <r>
    <s v="MI"/>
    <s v="MILANO"/>
    <x v="7"/>
    <x v="191"/>
    <n v="115.102"/>
    <s v="soggiacenza statica"/>
    <n v="6"/>
    <n v="109.102"/>
  </r>
  <r>
    <s v="MI"/>
    <s v="MILANO"/>
    <x v="7"/>
    <x v="192"/>
    <n v="115.102"/>
    <s v="soggiacenza statica"/>
    <n v="5.7"/>
    <n v="109.402"/>
  </r>
  <r>
    <s v="MI"/>
    <s v="MILANO"/>
    <x v="7"/>
    <x v="193"/>
    <n v="115.102"/>
    <s v="soggiacenza statica"/>
    <n v="6"/>
    <n v="109.102"/>
  </r>
  <r>
    <s v="MI"/>
    <s v="MILANO"/>
    <x v="7"/>
    <x v="194"/>
    <n v="115.102"/>
    <s v="soggiacenza statica"/>
    <n v="5.6"/>
    <n v="109.502"/>
  </r>
  <r>
    <s v="MI"/>
    <s v="MILANO"/>
    <x v="7"/>
    <x v="195"/>
    <n v="115.102"/>
    <s v="soggiacenza statica"/>
    <n v="5.6"/>
    <n v="109.502"/>
  </r>
  <r>
    <s v="MI"/>
    <s v="MILANO"/>
    <x v="7"/>
    <x v="110"/>
    <n v="115.102"/>
    <s v="soggiacenza statica"/>
    <n v="5.6"/>
    <n v="109.502"/>
  </r>
  <r>
    <s v="MI"/>
    <s v="MILANO"/>
    <x v="7"/>
    <x v="111"/>
    <n v="115.102"/>
    <s v="soggiacenza statica"/>
    <n v="6.1"/>
    <n v="109.002"/>
  </r>
  <r>
    <s v="MI"/>
    <s v="MILANO"/>
    <x v="7"/>
    <x v="112"/>
    <n v="115.102"/>
    <s v="soggiacenza statica"/>
    <n v="6.35"/>
    <n v="108.752"/>
  </r>
  <r>
    <s v="MI"/>
    <s v="MILANO"/>
    <x v="7"/>
    <x v="196"/>
    <n v="115.102"/>
    <s v="soggiacenza statica"/>
    <n v="5.8"/>
    <n v="109.30200000000001"/>
  </r>
  <r>
    <s v="MI"/>
    <s v="MILANO"/>
    <x v="7"/>
    <x v="197"/>
    <n v="115.102"/>
    <s v="soggiacenza statica"/>
    <n v="5.5"/>
    <n v="109.602"/>
  </r>
  <r>
    <s v="MI"/>
    <s v="MILANO"/>
    <x v="7"/>
    <x v="198"/>
    <n v="115.102"/>
    <s v="soggiacenza statica"/>
    <n v="6"/>
    <n v="109.102"/>
  </r>
  <r>
    <s v="MI"/>
    <s v="MILANO"/>
    <x v="7"/>
    <x v="199"/>
    <n v="115.102"/>
    <s v="soggiacenza statica"/>
    <n v="5.6"/>
    <n v="109.502"/>
  </r>
  <r>
    <s v="MI"/>
    <s v="MILANO"/>
    <x v="7"/>
    <x v="200"/>
    <n v="115.102"/>
    <s v="soggiacenza statica"/>
    <n v="5.9"/>
    <n v="109.202"/>
  </r>
  <r>
    <s v="MI"/>
    <s v="MILANO"/>
    <x v="7"/>
    <x v="201"/>
    <n v="115.102"/>
    <s v="soggiacenza statica"/>
    <n v="6.05"/>
    <n v="109.05200000000001"/>
  </r>
  <r>
    <s v="MI"/>
    <s v="MILANO"/>
    <x v="7"/>
    <x v="202"/>
    <n v="115.102"/>
    <s v="soggiacenza statica"/>
    <n v="5.8"/>
    <n v="109.30200000000001"/>
  </r>
  <r>
    <s v="MI"/>
    <s v="MILANO"/>
    <x v="7"/>
    <x v="23"/>
    <n v="115.102"/>
    <s v="soggiacenza statica"/>
    <n v="5.75"/>
    <n v="109.352"/>
  </r>
  <r>
    <s v="MI"/>
    <s v="MILANO"/>
    <x v="7"/>
    <x v="203"/>
    <n v="115.102"/>
    <s v="soggiacenza statica"/>
    <n v="5.7"/>
    <n v="109.402"/>
  </r>
  <r>
    <s v="MI"/>
    <s v="MILANO"/>
    <x v="7"/>
    <x v="24"/>
    <n v="115.102"/>
    <s v="soggiacenza statica"/>
    <n v="6"/>
    <n v="109.102"/>
  </r>
  <r>
    <s v="MI"/>
    <s v="MILANO"/>
    <x v="7"/>
    <x v="25"/>
    <n v="115.102"/>
    <s v="soggiacenza statica"/>
    <n v="6.9"/>
    <n v="108.202"/>
  </r>
  <r>
    <s v="MI"/>
    <s v="MILANO"/>
    <x v="7"/>
    <x v="26"/>
    <n v="115.102"/>
    <s v="soggiacenza statica"/>
    <n v="5.8"/>
    <n v="109.30200000000001"/>
  </r>
  <r>
    <s v="MI"/>
    <s v="MILANO"/>
    <x v="7"/>
    <x v="27"/>
    <n v="115.102"/>
    <s v="soggiacenza statica"/>
    <n v="5.8"/>
    <n v="109.30200000000001"/>
  </r>
  <r>
    <s v="MI"/>
    <s v="MILANO"/>
    <x v="7"/>
    <x v="318"/>
    <n v="115.102"/>
    <s v="soggiacenza statica"/>
    <n v="6.25"/>
    <n v="108.852"/>
  </r>
  <r>
    <s v="MI"/>
    <s v="MILANO"/>
    <x v="7"/>
    <x v="319"/>
    <n v="115.102"/>
    <s v="soggiacenza statica"/>
    <n v="6.25"/>
    <n v="108.852"/>
  </r>
  <r>
    <s v="MI"/>
    <s v="MILANO"/>
    <x v="7"/>
    <x v="320"/>
    <n v="115.102"/>
    <s v="soggiacenza statica"/>
    <n v="6.1"/>
    <n v="109.002"/>
  </r>
  <r>
    <s v="MI"/>
    <s v="MILANO"/>
    <x v="7"/>
    <x v="136"/>
    <n v="115.102"/>
    <s v="soggiacenza statica"/>
    <n v="5.8"/>
    <n v="109.30200000000001"/>
  </r>
  <r>
    <s v="MI"/>
    <s v="MILANO"/>
    <x v="7"/>
    <x v="321"/>
    <n v="115.102"/>
    <s v="soggiacenza statica"/>
    <n v="5.6"/>
    <n v="109.502"/>
  </r>
  <r>
    <s v="MI"/>
    <s v="MILANO"/>
    <x v="7"/>
    <x v="322"/>
    <n v="115.102"/>
    <s v="soggiacenza statica"/>
    <n v="6.1"/>
    <n v="109.002"/>
  </r>
  <r>
    <s v="MI"/>
    <s v="MILANO"/>
    <x v="7"/>
    <x v="207"/>
    <n v="115.102"/>
    <s v="soggiacenza statica"/>
    <n v="5.9"/>
    <n v="109.202"/>
  </r>
  <r>
    <s v="MI"/>
    <s v="MILANO"/>
    <x v="7"/>
    <x v="115"/>
    <n v="115.102"/>
    <s v="soggiacenza statica"/>
    <n v="5.0999999999999996"/>
    <n v="110.002"/>
  </r>
  <r>
    <s v="MI"/>
    <s v="MILANO"/>
    <x v="7"/>
    <x v="34"/>
    <n v="115.102"/>
    <s v="soggiacenza statica"/>
    <n v="5.8"/>
    <n v="109.30200000000001"/>
  </r>
  <r>
    <s v="MI"/>
    <s v="MILANO"/>
    <x v="7"/>
    <x v="323"/>
    <n v="115.102"/>
    <s v="soggiacenza statica"/>
    <n v="5.4"/>
    <n v="109.702"/>
  </r>
  <r>
    <s v="MI"/>
    <s v="MILANO"/>
    <x v="7"/>
    <x v="324"/>
    <n v="115.102"/>
    <s v="soggiacenza statica"/>
    <n v="6"/>
    <n v="109.102"/>
  </r>
  <r>
    <s v="MI"/>
    <s v="MILANO"/>
    <x v="7"/>
    <x v="36"/>
    <n v="115.102"/>
    <s v="soggiacenza statica"/>
    <n v="6.1"/>
    <n v="109.002"/>
  </r>
  <r>
    <s v="MI"/>
    <s v="MILANO"/>
    <x v="7"/>
    <x v="37"/>
    <n v="115.102"/>
    <s v="soggiacenza statica"/>
    <n v="6.15"/>
    <n v="108.952"/>
  </r>
  <r>
    <s v="MI"/>
    <s v="MILANO"/>
    <x v="7"/>
    <x v="38"/>
    <n v="115.102"/>
    <s v="soggiacenza statica"/>
    <n v="6.6"/>
    <n v="108.502"/>
  </r>
  <r>
    <s v="MI"/>
    <s v="MILANO"/>
    <x v="7"/>
    <x v="39"/>
    <n v="115.102"/>
    <s v="soggiacenza statica"/>
    <n v="6.45"/>
    <n v="108.652"/>
  </r>
  <r>
    <s v="MI"/>
    <s v="MILANO"/>
    <x v="7"/>
    <x v="325"/>
    <n v="115.102"/>
    <s v="soggiacenza statica"/>
    <n v="6.7"/>
    <n v="108.402"/>
  </r>
  <r>
    <s v="MI"/>
    <s v="MILANO"/>
    <x v="7"/>
    <x v="41"/>
    <n v="115.102"/>
    <s v="soggiacenza statica"/>
    <n v="5.95"/>
    <n v="109.152"/>
  </r>
  <r>
    <s v="MI"/>
    <s v="MILANO"/>
    <x v="7"/>
    <x v="42"/>
    <n v="115.102"/>
    <s v="soggiacenza statica"/>
    <n v="5.85"/>
    <n v="109.252"/>
  </r>
  <r>
    <s v="MI"/>
    <s v="MILANO"/>
    <x v="7"/>
    <x v="210"/>
    <n v="115.102"/>
    <s v="soggiacenza statica"/>
    <n v="5.7"/>
    <n v="109.402"/>
  </r>
  <r>
    <s v="MI"/>
    <s v="MILANO"/>
    <x v="7"/>
    <x v="43"/>
    <n v="115.102"/>
    <s v="soggiacenza statica"/>
    <n v="6"/>
    <n v="109.102"/>
  </r>
  <r>
    <s v="MI"/>
    <s v="MILANO"/>
    <x v="7"/>
    <x v="44"/>
    <n v="115.102"/>
    <s v="soggiacenza statica"/>
    <n v="6.05"/>
    <n v="109.05200000000001"/>
  </r>
  <r>
    <s v="MI"/>
    <s v="MILANO"/>
    <x v="7"/>
    <x v="46"/>
    <n v="115.102"/>
    <s v="soggiacenza statica"/>
    <n v="6.4"/>
    <n v="108.702"/>
  </r>
  <r>
    <s v="MI"/>
    <s v="MILANO"/>
    <x v="7"/>
    <x v="211"/>
    <n v="115.102"/>
    <s v="soggiacenza statica"/>
    <n v="6.73"/>
    <n v="108.372"/>
  </r>
  <r>
    <s v="MI"/>
    <s v="MILANO"/>
    <x v="7"/>
    <x v="212"/>
    <n v="115.102"/>
    <s v="soggiacenza statica"/>
    <n v="6.32"/>
    <n v="108.782"/>
  </r>
  <r>
    <s v="MI"/>
    <s v="MILANO"/>
    <x v="7"/>
    <x v="326"/>
    <n v="115.102"/>
    <s v="soggiacenza statica"/>
    <n v="6.22"/>
    <n v="108.88200000000001"/>
  </r>
  <r>
    <s v="MI"/>
    <s v="MILANO"/>
    <x v="7"/>
    <x v="214"/>
    <n v="115.102"/>
    <s v="soggiacenza statica"/>
    <n v="6.45"/>
    <n v="108.652"/>
  </r>
  <r>
    <s v="MI"/>
    <s v="MILANO"/>
    <x v="7"/>
    <x v="215"/>
    <n v="115.102"/>
    <s v="soggiacenza statica"/>
    <n v="6.52"/>
    <n v="108.58199999999999"/>
  </r>
  <r>
    <s v="MI"/>
    <s v="MILANO"/>
    <x v="7"/>
    <x v="327"/>
    <n v="115.102"/>
    <s v="soggiacenza statica"/>
    <n v="7.03"/>
    <n v="108.072"/>
  </r>
  <r>
    <s v="MI"/>
    <s v="MILANO"/>
    <x v="7"/>
    <x v="217"/>
    <n v="115.102"/>
    <s v="soggiacenza statica"/>
    <n v="7.15"/>
    <n v="107.952"/>
  </r>
  <r>
    <s v="MI"/>
    <s v="MILANO"/>
    <x v="7"/>
    <x v="218"/>
    <n v="115.102"/>
    <s v="soggiacenza statica"/>
    <n v="6.47"/>
    <n v="108.63200000000001"/>
  </r>
  <r>
    <s v="MI"/>
    <s v="MILANO"/>
    <x v="7"/>
    <x v="219"/>
    <n v="115.102"/>
    <s v="soggiacenza statica"/>
    <n v="6.52"/>
    <n v="108.58199999999999"/>
  </r>
  <r>
    <s v="MI"/>
    <s v="MILANO"/>
    <x v="7"/>
    <x v="328"/>
    <n v="115.102"/>
    <s v="soggiacenza statica"/>
    <n v="6.8"/>
    <n v="108.30200000000001"/>
  </r>
  <r>
    <s v="MI"/>
    <s v="MILANO"/>
    <x v="7"/>
    <x v="221"/>
    <n v="115.102"/>
    <s v="soggiacenza statica"/>
    <n v="6.92"/>
    <n v="108.182"/>
  </r>
  <r>
    <s v="MI"/>
    <s v="MILANO"/>
    <x v="7"/>
    <x v="329"/>
    <n v="115.102"/>
    <s v="soggiacenza statica"/>
    <n v="6.94"/>
    <n v="108.16200000000001"/>
  </r>
  <r>
    <s v="MI"/>
    <s v="MILANO"/>
    <x v="7"/>
    <x v="223"/>
    <n v="115.102"/>
    <s v="soggiacenza statica"/>
    <n v="6.6"/>
    <n v="108.502"/>
  </r>
  <r>
    <s v="MI"/>
    <s v="MILANO"/>
    <x v="7"/>
    <x v="224"/>
    <n v="115.102"/>
    <s v="soggiacenza statica"/>
    <n v="6.86"/>
    <n v="108.242"/>
  </r>
  <r>
    <s v="MI"/>
    <s v="MILANO"/>
    <x v="7"/>
    <x v="330"/>
    <n v="115.102"/>
    <s v="soggiacenza statica"/>
    <n v="6.78"/>
    <n v="108.322"/>
  </r>
  <r>
    <s v="MI"/>
    <s v="MILANO"/>
    <x v="7"/>
    <x v="285"/>
    <n v="115.102"/>
    <s v="soggiacenza statica"/>
    <n v="6.68"/>
    <n v="108.422"/>
  </r>
  <r>
    <s v="MI"/>
    <s v="MILANO"/>
    <x v="7"/>
    <x v="227"/>
    <n v="115.102"/>
    <s v="soggiacenza statica"/>
    <n v="6.94"/>
    <n v="108.16200000000001"/>
  </r>
  <r>
    <s v="MI"/>
    <s v="MILANO"/>
    <x v="7"/>
    <x v="228"/>
    <n v="115.102"/>
    <s v="soggiacenza statica"/>
    <n v="6.92"/>
    <n v="108.182"/>
  </r>
  <r>
    <s v="MI"/>
    <s v="MILANO"/>
    <x v="7"/>
    <x v="229"/>
    <n v="115.102"/>
    <s v="soggiacenza statica"/>
    <n v="6.98"/>
    <n v="108.122"/>
  </r>
  <r>
    <s v="MI"/>
    <s v="MILANO"/>
    <x v="7"/>
    <x v="230"/>
    <n v="115.102"/>
    <s v="soggiacenza statica"/>
    <n v="7.45"/>
    <n v="107.652"/>
  </r>
  <r>
    <s v="MI"/>
    <s v="MILANO"/>
    <x v="7"/>
    <x v="231"/>
    <n v="115.102"/>
    <s v="soggiacenza statica"/>
    <n v="7.3"/>
    <n v="107.80200000000001"/>
  </r>
  <r>
    <s v="MI"/>
    <s v="MILANO"/>
    <x v="7"/>
    <x v="232"/>
    <n v="115.102"/>
    <s v="soggiacenza statica"/>
    <n v="6.78"/>
    <n v="108.322"/>
  </r>
  <r>
    <s v="MI"/>
    <s v="MILANO"/>
    <x v="7"/>
    <x v="233"/>
    <n v="115.102"/>
    <s v="soggiacenza statica"/>
    <n v="6.78"/>
    <n v="108.322"/>
  </r>
  <r>
    <s v="MI"/>
    <s v="MILANO"/>
    <x v="7"/>
    <x v="331"/>
    <n v="115.102"/>
    <s v="soggiacenza statica"/>
    <n v="6.5"/>
    <n v="108.602"/>
  </r>
  <r>
    <s v="MI"/>
    <s v="MILANO"/>
    <x v="7"/>
    <x v="234"/>
    <n v="115.102"/>
    <s v="soggiacenza statica"/>
    <n v="6.42"/>
    <n v="108.682"/>
  </r>
  <r>
    <s v="MI"/>
    <s v="MILANO"/>
    <x v="7"/>
    <x v="235"/>
    <n v="115.102"/>
    <s v="soggiacenza statica"/>
    <n v="6.53"/>
    <n v="108.572"/>
  </r>
  <r>
    <s v="MI"/>
    <s v="MILANO"/>
    <x v="7"/>
    <x v="236"/>
    <n v="115.102"/>
    <s v="soggiacenza statica"/>
    <n v="5.54"/>
    <n v="109.562"/>
  </r>
  <r>
    <s v="MI"/>
    <s v="MILANO"/>
    <x v="7"/>
    <x v="237"/>
    <n v="115.102"/>
    <s v="soggiacenza statica"/>
    <n v="6.6"/>
    <n v="108.502"/>
  </r>
  <r>
    <s v="MI"/>
    <s v="MILANO"/>
    <x v="7"/>
    <x v="332"/>
    <n v="115.102"/>
    <s v="soggiacenza statica"/>
    <n v="6.25"/>
    <n v="108.852"/>
  </r>
  <r>
    <s v="MI"/>
    <s v="MILANO"/>
    <x v="8"/>
    <x v="0"/>
    <n v="122.041"/>
    <s v="soggiacenza statica"/>
    <n v="4.3499999999999996"/>
    <n v="117.691"/>
  </r>
  <r>
    <s v="MI"/>
    <s v="MILANO"/>
    <x v="8"/>
    <x v="1"/>
    <n v="122.041"/>
    <s v="soggiacenza statica"/>
    <n v="4.9000000000000004"/>
    <n v="117.14100000000001"/>
  </r>
  <r>
    <s v="MI"/>
    <s v="MILANO"/>
    <x v="8"/>
    <x v="2"/>
    <n v="122.041"/>
    <s v="soggiacenza statica"/>
    <n v="5"/>
    <n v="117.041"/>
  </r>
  <r>
    <s v="MI"/>
    <s v="MILANO"/>
    <x v="8"/>
    <x v="3"/>
    <n v="122.041"/>
    <s v="soggiacenza statica"/>
    <n v="5"/>
    <n v="117.041"/>
  </r>
  <r>
    <s v="MI"/>
    <s v="MILANO"/>
    <x v="8"/>
    <x v="4"/>
    <n v="122.041"/>
    <s v="soggiacenza statica"/>
    <n v="2"/>
    <n v="120.041"/>
  </r>
  <r>
    <s v="MI"/>
    <s v="MILANO"/>
    <x v="8"/>
    <x v="184"/>
    <n v="122.041"/>
    <s v="soggiacenza statica"/>
    <n v="2.65"/>
    <n v="119.39100000000001"/>
  </r>
  <r>
    <s v="MI"/>
    <s v="MILANO"/>
    <x v="8"/>
    <x v="185"/>
    <n v="122.041"/>
    <s v="soggiacenza statica"/>
    <n v="2.7"/>
    <n v="119.34099999999999"/>
  </r>
  <r>
    <s v="MI"/>
    <s v="MILANO"/>
    <x v="8"/>
    <x v="186"/>
    <n v="122.041"/>
    <s v="soggiacenza statica"/>
    <n v="3.1"/>
    <n v="118.941"/>
  </r>
  <r>
    <s v="MI"/>
    <s v="MILANO"/>
    <x v="8"/>
    <x v="187"/>
    <n v="122.041"/>
    <s v="soggiacenza statica"/>
    <n v="3.1"/>
    <n v="118.941"/>
  </r>
  <r>
    <s v="MI"/>
    <s v="MILANO"/>
    <x v="8"/>
    <x v="188"/>
    <n v="122.041"/>
    <s v="soggiacenza statica"/>
    <n v="3.8"/>
    <n v="118.241"/>
  </r>
  <r>
    <s v="MI"/>
    <s v="MILANO"/>
    <x v="8"/>
    <x v="189"/>
    <n v="122.041"/>
    <s v="soggiacenza statica"/>
    <n v="4"/>
    <n v="118.041"/>
  </r>
  <r>
    <s v="MI"/>
    <s v="MILANO"/>
    <x v="8"/>
    <x v="190"/>
    <n v="122.041"/>
    <s v="soggiacenza statica"/>
    <n v="3.5"/>
    <n v="118.541"/>
  </r>
  <r>
    <s v="MI"/>
    <s v="MILANO"/>
    <x v="8"/>
    <x v="191"/>
    <n v="122.041"/>
    <s v="soggiacenza statica"/>
    <n v="3.1"/>
    <n v="118.941"/>
  </r>
  <r>
    <s v="MI"/>
    <s v="MILANO"/>
    <x v="8"/>
    <x v="192"/>
    <n v="122.041"/>
    <s v="soggiacenza statica"/>
    <n v="2.7"/>
    <n v="119.34099999999999"/>
  </r>
  <r>
    <s v="MI"/>
    <s v="MILANO"/>
    <x v="8"/>
    <x v="193"/>
    <n v="122.041"/>
    <s v="soggiacenza statica"/>
    <n v="2.2999999999999998"/>
    <n v="119.741"/>
  </r>
  <r>
    <s v="MI"/>
    <s v="MILANO"/>
    <x v="8"/>
    <x v="194"/>
    <n v="122.041"/>
    <s v="soggiacenza statica"/>
    <n v="2.7"/>
    <n v="119.34099999999999"/>
  </r>
  <r>
    <s v="MI"/>
    <s v="MILANO"/>
    <x v="8"/>
    <x v="195"/>
    <n v="122.041"/>
    <s v="soggiacenza statica"/>
    <n v="2.2000000000000002"/>
    <n v="119.84099999999999"/>
  </r>
  <r>
    <s v="MI"/>
    <s v="MILANO"/>
    <x v="8"/>
    <x v="110"/>
    <n v="122.041"/>
    <s v="soggiacenza statica"/>
    <n v="2.35"/>
    <n v="119.691"/>
  </r>
  <r>
    <s v="MI"/>
    <s v="MILANO"/>
    <x v="8"/>
    <x v="111"/>
    <n v="122.041"/>
    <s v="soggiacenza statica"/>
    <n v="3"/>
    <n v="119.041"/>
  </r>
  <r>
    <s v="MI"/>
    <s v="MILANO"/>
    <x v="8"/>
    <x v="112"/>
    <n v="122.041"/>
    <s v="soggiacenza statica"/>
    <n v="3.6"/>
    <n v="118.441"/>
  </r>
  <r>
    <s v="MI"/>
    <s v="MILANO"/>
    <x v="8"/>
    <x v="196"/>
    <n v="122.041"/>
    <s v="soggiacenza statica"/>
    <n v="3.1"/>
    <n v="118.941"/>
  </r>
  <r>
    <s v="MI"/>
    <s v="MILANO"/>
    <x v="8"/>
    <x v="197"/>
    <n v="122.041"/>
    <s v="soggiacenza statica"/>
    <n v="2.1"/>
    <n v="119.941"/>
  </r>
  <r>
    <s v="MI"/>
    <s v="MILANO"/>
    <x v="8"/>
    <x v="198"/>
    <n v="122.041"/>
    <s v="soggiacenza statica"/>
    <n v="2.4"/>
    <n v="119.64100000000001"/>
  </r>
  <r>
    <s v="MI"/>
    <s v="MILANO"/>
    <x v="8"/>
    <x v="199"/>
    <n v="122.041"/>
    <s v="soggiacenza statica"/>
    <n v="3"/>
    <n v="119.041"/>
  </r>
  <r>
    <s v="MI"/>
    <s v="MILANO"/>
    <x v="8"/>
    <x v="200"/>
    <n v="122.041"/>
    <s v="soggiacenza statica"/>
    <n v="3.5"/>
    <n v="118.541"/>
  </r>
  <r>
    <s v="MI"/>
    <s v="MILANO"/>
    <x v="8"/>
    <x v="201"/>
    <n v="122.041"/>
    <s v="soggiacenza statica"/>
    <n v="2.8"/>
    <n v="119.241"/>
  </r>
  <r>
    <s v="MI"/>
    <s v="MILANO"/>
    <x v="8"/>
    <x v="202"/>
    <n v="122.041"/>
    <s v="soggiacenza statica"/>
    <n v="2.8"/>
    <n v="119.241"/>
  </r>
  <r>
    <s v="MI"/>
    <s v="MILANO"/>
    <x v="8"/>
    <x v="23"/>
    <n v="122.041"/>
    <s v="soggiacenza statica"/>
    <n v="2.2999999999999998"/>
    <n v="119.741"/>
  </r>
  <r>
    <s v="MI"/>
    <s v="MILANO"/>
    <x v="8"/>
    <x v="203"/>
    <n v="122.041"/>
    <s v="soggiacenza statica"/>
    <n v="2.5"/>
    <n v="119.541"/>
  </r>
  <r>
    <s v="MI"/>
    <s v="MILANO"/>
    <x v="8"/>
    <x v="24"/>
    <n v="122.041"/>
    <s v="soggiacenza statica"/>
    <n v="3.15"/>
    <n v="118.89100000000001"/>
  </r>
  <r>
    <s v="MI"/>
    <s v="MILANO"/>
    <x v="8"/>
    <x v="25"/>
    <n v="122.041"/>
    <s v="soggiacenza statica"/>
    <n v="3.7"/>
    <n v="118.34099999999999"/>
  </r>
  <r>
    <s v="MI"/>
    <s v="MILANO"/>
    <x v="8"/>
    <x v="26"/>
    <n v="122.041"/>
    <s v="soggiacenza statica"/>
    <n v="2.8"/>
    <n v="119.241"/>
  </r>
  <r>
    <s v="MI"/>
    <s v="MILANO"/>
    <x v="8"/>
    <x v="27"/>
    <n v="122.041"/>
    <s v="soggiacenza statica"/>
    <n v="2.75"/>
    <n v="119.291"/>
  </r>
  <r>
    <s v="MI"/>
    <s v="MILANO"/>
    <x v="8"/>
    <x v="333"/>
    <n v="122.041"/>
    <s v="soggiacenza statica"/>
    <n v="3.4"/>
    <n v="118.64100000000001"/>
  </r>
  <r>
    <s v="MI"/>
    <s v="MILANO"/>
    <x v="8"/>
    <x v="334"/>
    <n v="122.041"/>
    <s v="soggiacenza statica"/>
    <n v="3.2"/>
    <n v="118.84099999999999"/>
  </r>
  <r>
    <s v="MI"/>
    <s v="MILANO"/>
    <x v="8"/>
    <x v="320"/>
    <n v="122.041"/>
    <s v="soggiacenza statica"/>
    <n v="3.55"/>
    <n v="118.491"/>
  </r>
  <r>
    <s v="MI"/>
    <s v="MILANO"/>
    <x v="8"/>
    <x v="322"/>
    <n v="122.041"/>
    <s v="soggiacenza statica"/>
    <n v="3.55"/>
    <n v="118.491"/>
  </r>
  <r>
    <s v="MI"/>
    <s v="MILANO"/>
    <x v="8"/>
    <x v="335"/>
    <n v="122.041"/>
    <s v="soggiacenza statica"/>
    <n v="3.73"/>
    <n v="118.31100000000001"/>
  </r>
  <r>
    <s v="MI"/>
    <s v="MILANO"/>
    <x v="8"/>
    <x v="42"/>
    <n v="122.041"/>
    <s v="soggiacenza statica"/>
    <n v="10.4"/>
    <n v="111.64100000000001"/>
  </r>
  <r>
    <s v="MI"/>
    <s v="MILANO"/>
    <x v="8"/>
    <x v="279"/>
    <n v="122.041"/>
    <s v="soggiacenza statica"/>
    <n v="4.17"/>
    <n v="117.871"/>
  </r>
  <r>
    <s v="MI"/>
    <s v="MILANO"/>
    <x v="8"/>
    <x v="212"/>
    <n v="122.041"/>
    <s v="soggiacenza statica"/>
    <n v="4.1399999999999997"/>
    <n v="117.901"/>
  </r>
  <r>
    <s v="MI"/>
    <s v="MILANO"/>
    <x v="8"/>
    <x v="326"/>
    <n v="122.041"/>
    <s v="soggiacenza statica"/>
    <n v="4.0599999999999996"/>
    <n v="117.98099999999999"/>
  </r>
  <r>
    <s v="MI"/>
    <s v="MILANO"/>
    <x v="8"/>
    <x v="336"/>
    <n v="122.041"/>
    <s v="soggiacenza statica"/>
    <n v="4.3099999999999996"/>
    <n v="117.73099999999999"/>
  </r>
  <r>
    <s v="MI"/>
    <s v="MILANO"/>
    <x v="8"/>
    <x v="215"/>
    <n v="122.041"/>
    <s v="soggiacenza statica"/>
    <n v="3.13"/>
    <n v="118.911"/>
  </r>
  <r>
    <s v="MI"/>
    <s v="MILANO"/>
    <x v="8"/>
    <x v="216"/>
    <n v="122.041"/>
    <s v="soggiacenza statica"/>
    <n v="3.13"/>
    <n v="118.911"/>
  </r>
  <r>
    <s v="MI"/>
    <s v="MILANO"/>
    <x v="8"/>
    <x v="217"/>
    <n v="122.041"/>
    <s v="soggiacenza statica"/>
    <n v="3.18"/>
    <n v="118.861"/>
  </r>
  <r>
    <s v="MI"/>
    <s v="MILANO"/>
    <x v="8"/>
    <x v="218"/>
    <n v="122.041"/>
    <s v="soggiacenza statica"/>
    <n v="3.56"/>
    <n v="118.48099999999999"/>
  </r>
  <r>
    <s v="MI"/>
    <s v="MILANO"/>
    <x v="8"/>
    <x v="337"/>
    <n v="122.041"/>
    <s v="soggiacenza statica"/>
    <n v="4"/>
    <n v="118.041"/>
  </r>
  <r>
    <s v="MI"/>
    <s v="MILANO"/>
    <x v="8"/>
    <x v="220"/>
    <n v="122.041"/>
    <s v="soggiacenza statica"/>
    <n v="3.9"/>
    <n v="118.14100000000001"/>
  </r>
  <r>
    <s v="MI"/>
    <s v="MILANO"/>
    <x v="8"/>
    <x v="221"/>
    <n v="122.041"/>
    <s v="soggiacenza statica"/>
    <n v="4.0199999999999996"/>
    <n v="118.021"/>
  </r>
  <r>
    <s v="MI"/>
    <s v="MILANO"/>
    <x v="8"/>
    <x v="329"/>
    <n v="122.041"/>
    <s v="soggiacenza statica"/>
    <n v="4"/>
    <n v="118.041"/>
  </r>
  <r>
    <s v="MI"/>
    <s v="MILANO"/>
    <x v="8"/>
    <x v="223"/>
    <n v="122.041"/>
    <s v="soggiacenza statica"/>
    <n v="3.5"/>
    <n v="118.541"/>
  </r>
  <r>
    <s v="MI"/>
    <s v="MILANO"/>
    <x v="8"/>
    <x v="224"/>
    <n v="122.041"/>
    <s v="soggiacenza statica"/>
    <n v="3.94"/>
    <n v="118.101"/>
  </r>
  <r>
    <s v="MI"/>
    <s v="MILANO"/>
    <x v="8"/>
    <x v="338"/>
    <n v="122.041"/>
    <s v="soggiacenza statica"/>
    <n v="3.86"/>
    <n v="118.181"/>
  </r>
  <r>
    <s v="MI"/>
    <s v="MILANO"/>
    <x v="8"/>
    <x v="226"/>
    <n v="122.041"/>
    <s v="soggiacenza statica"/>
    <n v="3.52"/>
    <n v="118.521"/>
  </r>
  <r>
    <s v="MI"/>
    <s v="MILANO"/>
    <x v="9"/>
    <x v="0"/>
    <n v="135.68"/>
    <s v="soggiacenza statica"/>
    <n v="7.25"/>
    <n v="128.43"/>
  </r>
  <r>
    <s v="MI"/>
    <s v="MILANO"/>
    <x v="9"/>
    <x v="1"/>
    <n v="135.68"/>
    <s v="soggiacenza statica"/>
    <n v="7.35"/>
    <n v="128.33000000000001"/>
  </r>
  <r>
    <s v="MI"/>
    <s v="MILANO"/>
    <x v="9"/>
    <x v="2"/>
    <n v="135.68"/>
    <s v="soggiacenza statica"/>
    <n v="8.15"/>
    <n v="127.53"/>
  </r>
  <r>
    <s v="MI"/>
    <s v="MILANO"/>
    <x v="9"/>
    <x v="3"/>
    <n v="135.68"/>
    <s v="soggiacenza statica"/>
    <n v="7.95"/>
    <n v="127.73"/>
  </r>
  <r>
    <s v="MI"/>
    <s v="MILANO"/>
    <x v="9"/>
    <x v="4"/>
    <n v="135.68"/>
    <s v="soggiacenza statica"/>
    <n v="7.15"/>
    <n v="128.53"/>
  </r>
  <r>
    <s v="MI"/>
    <s v="MILANO"/>
    <x v="9"/>
    <x v="183"/>
    <n v="135.68"/>
    <s v="soggiacenza statica"/>
    <n v="5.65"/>
    <n v="130.03"/>
  </r>
  <r>
    <s v="MI"/>
    <s v="MILANO"/>
    <x v="9"/>
    <x v="184"/>
    <n v="135.68"/>
    <s v="soggiacenza statica"/>
    <n v="5.4"/>
    <n v="130.28"/>
  </r>
  <r>
    <s v="MI"/>
    <s v="MILANO"/>
    <x v="9"/>
    <x v="185"/>
    <n v="135.68"/>
    <s v="soggiacenza statica"/>
    <n v="6.75"/>
    <n v="128.93"/>
  </r>
  <r>
    <s v="MI"/>
    <s v="MILANO"/>
    <x v="9"/>
    <x v="186"/>
    <n v="135.68"/>
    <s v="soggiacenza statica"/>
    <n v="6.7"/>
    <n v="128.97999999999999"/>
  </r>
  <r>
    <s v="MI"/>
    <s v="MILANO"/>
    <x v="9"/>
    <x v="187"/>
    <n v="135.68"/>
    <s v="soggiacenza statica"/>
    <n v="6.95"/>
    <n v="128.72999999999999"/>
  </r>
  <r>
    <s v="MI"/>
    <s v="MILANO"/>
    <x v="9"/>
    <x v="188"/>
    <n v="135.68"/>
    <s v="soggiacenza statica"/>
    <n v="7.05"/>
    <n v="128.63"/>
  </r>
  <r>
    <s v="MI"/>
    <s v="MILANO"/>
    <x v="9"/>
    <x v="189"/>
    <n v="135.68"/>
    <s v="soggiacenza statica"/>
    <n v="7.35"/>
    <n v="128.33000000000001"/>
  </r>
  <r>
    <s v="MI"/>
    <s v="MILANO"/>
    <x v="9"/>
    <x v="190"/>
    <n v="135.68"/>
    <s v="soggiacenza statica"/>
    <n v="6.45"/>
    <n v="129.22999999999999"/>
  </r>
  <r>
    <s v="MI"/>
    <s v="MILANO"/>
    <x v="9"/>
    <x v="191"/>
    <n v="135.68"/>
    <s v="soggiacenza statica"/>
    <n v="6.75"/>
    <n v="128.93"/>
  </r>
  <r>
    <s v="MI"/>
    <s v="MILANO"/>
    <x v="9"/>
    <x v="192"/>
    <n v="135.68"/>
    <s v="soggiacenza statica"/>
    <n v="6.75"/>
    <n v="128.93"/>
  </r>
  <r>
    <s v="MI"/>
    <s v="MILANO"/>
    <x v="9"/>
    <x v="193"/>
    <n v="135.68"/>
    <s v="soggiacenza statica"/>
    <n v="6.15"/>
    <n v="129.53"/>
  </r>
  <r>
    <s v="MI"/>
    <s v="MILANO"/>
    <x v="9"/>
    <x v="194"/>
    <n v="135.68"/>
    <s v="soggiacenza statica"/>
    <n v="6"/>
    <n v="129.68"/>
  </r>
  <r>
    <s v="MI"/>
    <s v="MILANO"/>
    <x v="9"/>
    <x v="195"/>
    <n v="135.68"/>
    <s v="soggiacenza statica"/>
    <n v="5.35"/>
    <n v="130.33000000000001"/>
  </r>
  <r>
    <s v="MI"/>
    <s v="MILANO"/>
    <x v="9"/>
    <x v="110"/>
    <n v="135.68"/>
    <s v="soggiacenza statica"/>
    <n v="5.6"/>
    <n v="130.08000000000001"/>
  </r>
  <r>
    <s v="MI"/>
    <s v="MILANO"/>
    <x v="9"/>
    <x v="111"/>
    <n v="135.68"/>
    <s v="soggiacenza statica"/>
    <n v="6.45"/>
    <n v="129.22999999999999"/>
  </r>
  <r>
    <s v="MI"/>
    <s v="MILANO"/>
    <x v="9"/>
    <x v="112"/>
    <n v="135.68"/>
    <s v="soggiacenza statica"/>
    <n v="6.95"/>
    <n v="128.72999999999999"/>
  </r>
  <r>
    <s v="MI"/>
    <s v="MILANO"/>
    <x v="9"/>
    <x v="196"/>
    <n v="135.68"/>
    <s v="soggiacenza statica"/>
    <n v="7.15"/>
    <n v="128.53"/>
  </r>
  <r>
    <s v="MI"/>
    <s v="MILANO"/>
    <x v="9"/>
    <x v="197"/>
    <n v="135.68"/>
    <s v="soggiacenza statica"/>
    <n v="5.85"/>
    <n v="129.83000000000001"/>
  </r>
  <r>
    <s v="MI"/>
    <s v="MILANO"/>
    <x v="9"/>
    <x v="198"/>
    <n v="135.68"/>
    <s v="soggiacenza statica"/>
    <n v="4.1500000000000004"/>
    <n v="131.53"/>
  </r>
  <r>
    <s v="MI"/>
    <s v="MILANO"/>
    <x v="9"/>
    <x v="199"/>
    <n v="135.68"/>
    <s v="soggiacenza statica"/>
    <n v="4.45"/>
    <n v="131.22999999999999"/>
  </r>
  <r>
    <s v="MI"/>
    <s v="MILANO"/>
    <x v="9"/>
    <x v="200"/>
    <n v="135.68"/>
    <s v="soggiacenza statica"/>
    <n v="5.45"/>
    <n v="130.22999999999999"/>
  </r>
  <r>
    <s v="MI"/>
    <s v="MILANO"/>
    <x v="9"/>
    <x v="201"/>
    <n v="135.68"/>
    <s v="soggiacenza statica"/>
    <n v="5.85"/>
    <n v="129.83000000000001"/>
  </r>
  <r>
    <s v="MI"/>
    <s v="MILANO"/>
    <x v="9"/>
    <x v="202"/>
    <n v="135.68"/>
    <s v="soggiacenza statica"/>
    <n v="5.15"/>
    <n v="130.53"/>
  </r>
  <r>
    <s v="MI"/>
    <s v="MILANO"/>
    <x v="9"/>
    <x v="23"/>
    <n v="135.68"/>
    <s v="soggiacenza statica"/>
    <n v="5.35"/>
    <n v="130.33000000000001"/>
  </r>
  <r>
    <s v="MI"/>
    <s v="MILANO"/>
    <x v="9"/>
    <x v="203"/>
    <n v="135.68"/>
    <s v="soggiacenza statica"/>
    <n v="4.6500000000000004"/>
    <n v="131.03"/>
  </r>
  <r>
    <s v="MI"/>
    <s v="MILANO"/>
    <x v="9"/>
    <x v="24"/>
    <n v="135.68"/>
    <s v="soggiacenza statica"/>
    <n v="4.6500000000000004"/>
    <n v="131.03"/>
  </r>
  <r>
    <s v="MI"/>
    <s v="MILANO"/>
    <x v="9"/>
    <x v="25"/>
    <n v="135.68"/>
    <s v="soggiacenza statica"/>
    <n v="5.65"/>
    <n v="130.03"/>
  </r>
  <r>
    <s v="MI"/>
    <s v="MILANO"/>
    <x v="9"/>
    <x v="26"/>
    <n v="135.68"/>
    <s v="soggiacenza statica"/>
    <n v="4.3499999999999996"/>
    <n v="131.33000000000001"/>
  </r>
  <r>
    <s v="MI"/>
    <s v="MILANO"/>
    <x v="9"/>
    <x v="27"/>
    <n v="135.68"/>
    <s v="soggiacenza statica"/>
    <n v="4.9000000000000004"/>
    <n v="130.78"/>
  </r>
  <r>
    <s v="MI"/>
    <s v="MILANO"/>
    <x v="9"/>
    <x v="339"/>
    <n v="135.68"/>
    <s v="soggiacenza statica"/>
    <n v="5.45"/>
    <n v="130.22999999999999"/>
  </r>
  <r>
    <s v="MI"/>
    <s v="MILANO"/>
    <x v="9"/>
    <x v="340"/>
    <n v="135.68"/>
    <s v="soggiacenza statica"/>
    <n v="5.25"/>
    <n v="130.43"/>
  </r>
  <r>
    <s v="MI"/>
    <s v="MILANO"/>
    <x v="9"/>
    <x v="341"/>
    <n v="135.68"/>
    <s v="soggiacenza statica"/>
    <n v="5.65"/>
    <n v="130.03"/>
  </r>
  <r>
    <s v="MI"/>
    <s v="MILANO"/>
    <x v="9"/>
    <x v="342"/>
    <n v="135.68"/>
    <s v="soggiacenza statica"/>
    <n v="6.2"/>
    <n v="129.47999999999999"/>
  </r>
  <r>
    <s v="MI"/>
    <s v="MILANO"/>
    <x v="9"/>
    <x v="205"/>
    <n v="135.68"/>
    <s v="soggiacenza statica"/>
    <n v="5.65"/>
    <n v="130.03"/>
  </r>
  <r>
    <s v="MI"/>
    <s v="MILANO"/>
    <x v="9"/>
    <x v="343"/>
    <n v="135.68"/>
    <s v="soggiacenza statica"/>
    <n v="5.65"/>
    <n v="130.03"/>
  </r>
  <r>
    <s v="MI"/>
    <s v="MILANO"/>
    <x v="9"/>
    <x v="207"/>
    <n v="135.68"/>
    <s v="soggiacenza statica"/>
    <n v="5"/>
    <n v="130.68"/>
  </r>
  <r>
    <s v="MI"/>
    <s v="MILANO"/>
    <x v="9"/>
    <x v="115"/>
    <n v="135.68"/>
    <s v="soggiacenza statica"/>
    <n v="5.35"/>
    <n v="130.33000000000001"/>
  </r>
  <r>
    <s v="MI"/>
    <s v="MILANO"/>
    <x v="9"/>
    <x v="34"/>
    <n v="135.68"/>
    <s v="soggiacenza statica"/>
    <n v="5.45"/>
    <n v="130.22999999999999"/>
  </r>
  <r>
    <s v="MI"/>
    <s v="MILANO"/>
    <x v="9"/>
    <x v="344"/>
    <n v="135.68"/>
    <s v="soggiacenza statica"/>
    <n v="5.65"/>
    <n v="130.03"/>
  </r>
  <r>
    <s v="MI"/>
    <s v="MILANO"/>
    <x v="9"/>
    <x v="345"/>
    <n v="135.68"/>
    <s v="soggiacenza statica"/>
    <n v="6.1"/>
    <n v="129.58000000000001"/>
  </r>
  <r>
    <s v="MI"/>
    <s v="MILANO"/>
    <x v="9"/>
    <x v="36"/>
    <n v="135.68"/>
    <s v="soggiacenza statica"/>
    <n v="6.35"/>
    <n v="129.33000000000001"/>
  </r>
  <r>
    <s v="MI"/>
    <s v="MILANO"/>
    <x v="9"/>
    <x v="37"/>
    <n v="135.68"/>
    <s v="soggiacenza statica"/>
    <n v="7.25"/>
    <n v="128.43"/>
  </r>
  <r>
    <s v="MI"/>
    <s v="MILANO"/>
    <x v="9"/>
    <x v="38"/>
    <n v="135.68"/>
    <s v="soggiacenza statica"/>
    <n v="7.55"/>
    <n v="128.13"/>
  </r>
  <r>
    <s v="MI"/>
    <s v="MILANO"/>
    <x v="9"/>
    <x v="39"/>
    <n v="135.68"/>
    <s v="soggiacenza statica"/>
    <n v="6.75"/>
    <n v="128.93"/>
  </r>
  <r>
    <s v="MI"/>
    <s v="MILANO"/>
    <x v="9"/>
    <x v="41"/>
    <n v="135.68"/>
    <s v="soggiacenza statica"/>
    <n v="6.6"/>
    <n v="129.08000000000001"/>
  </r>
  <r>
    <s v="MI"/>
    <s v="MILANO"/>
    <x v="9"/>
    <x v="346"/>
    <n v="135.68"/>
    <s v="soggiacenza statica"/>
    <n v="4.45"/>
    <n v="131.22999999999999"/>
  </r>
  <r>
    <s v="MI"/>
    <s v="MILANO"/>
    <x v="9"/>
    <x v="42"/>
    <n v="135.68"/>
    <s v="soggiacenza statica"/>
    <n v="6.25"/>
    <n v="129.43"/>
  </r>
  <r>
    <s v="MI"/>
    <s v="MILANO"/>
    <x v="9"/>
    <x v="210"/>
    <n v="135.68"/>
    <s v="soggiacenza statica"/>
    <n v="5.95"/>
    <n v="129.72999999999999"/>
  </r>
  <r>
    <s v="MI"/>
    <s v="MILANO"/>
    <x v="9"/>
    <x v="43"/>
    <n v="135.68"/>
    <s v="soggiacenza statica"/>
    <n v="5.6"/>
    <n v="130.08000000000001"/>
  </r>
  <r>
    <s v="MI"/>
    <s v="MILANO"/>
    <x v="9"/>
    <x v="44"/>
    <n v="135.68"/>
    <s v="soggiacenza statica"/>
    <n v="5.45"/>
    <n v="130.22999999999999"/>
  </r>
  <r>
    <s v="MI"/>
    <s v="MILANO"/>
    <x v="9"/>
    <x v="46"/>
    <n v="135.68"/>
    <s v="soggiacenza statica"/>
    <n v="6.45"/>
    <n v="129.22999999999999"/>
  </r>
  <r>
    <s v="MI"/>
    <s v="MILANO"/>
    <x v="9"/>
    <x v="279"/>
    <n v="135.68"/>
    <s v="soggiacenza statica"/>
    <n v="6.02"/>
    <n v="129.66"/>
  </r>
  <r>
    <s v="MI"/>
    <s v="MILANO"/>
    <x v="9"/>
    <x v="212"/>
    <n v="135.68"/>
    <s v="soggiacenza statica"/>
    <n v="6.1"/>
    <n v="129.58000000000001"/>
  </r>
  <r>
    <s v="MI"/>
    <s v="MILANO"/>
    <x v="9"/>
    <x v="326"/>
    <n v="135.68"/>
    <s v="soggiacenza statica"/>
    <n v="5.74"/>
    <n v="129.94"/>
  </r>
  <r>
    <s v="MI"/>
    <s v="MILANO"/>
    <x v="9"/>
    <x v="336"/>
    <n v="135.68"/>
    <s v="soggiacenza statica"/>
    <n v="6.22"/>
    <n v="129.46"/>
  </r>
  <r>
    <s v="MI"/>
    <s v="MILANO"/>
    <x v="9"/>
    <x v="215"/>
    <n v="135.68"/>
    <s v="soggiacenza statica"/>
    <n v="6.28"/>
    <n v="129.4"/>
  </r>
  <r>
    <s v="MI"/>
    <s v="MILANO"/>
    <x v="9"/>
    <x v="216"/>
    <n v="135.68"/>
    <s v="soggiacenza statica"/>
    <n v="6.37"/>
    <n v="129.31"/>
  </r>
  <r>
    <s v="MI"/>
    <s v="MILANO"/>
    <x v="9"/>
    <x v="217"/>
    <n v="135.68"/>
    <s v="soggiacenza statica"/>
    <n v="6.44"/>
    <n v="129.24"/>
  </r>
  <r>
    <s v="MI"/>
    <s v="MILANO"/>
    <x v="9"/>
    <x v="218"/>
    <n v="135.68"/>
    <s v="soggiacenza statica"/>
    <n v="4.96"/>
    <n v="130.72"/>
  </r>
  <r>
    <s v="MI"/>
    <s v="MILANO"/>
    <x v="9"/>
    <x v="337"/>
    <n v="135.68"/>
    <s v="soggiacenza statica"/>
    <n v="6.87"/>
    <n v="128.81"/>
  </r>
  <r>
    <s v="MI"/>
    <s v="MILANO"/>
    <x v="9"/>
    <x v="328"/>
    <n v="135.68"/>
    <s v="soggiacenza statica"/>
    <n v="6"/>
    <n v="129.68"/>
  </r>
  <r>
    <s v="MI"/>
    <s v="MILANO"/>
    <x v="9"/>
    <x v="221"/>
    <n v="135.68"/>
    <s v="soggiacenza statica"/>
    <n v="6.76"/>
    <n v="128.91999999999999"/>
  </r>
  <r>
    <s v="MI"/>
    <s v="MILANO"/>
    <x v="9"/>
    <x v="329"/>
    <n v="135.68"/>
    <s v="soggiacenza statica"/>
    <n v="6.74"/>
    <n v="128.94"/>
  </r>
  <r>
    <s v="MI"/>
    <s v="MILANO"/>
    <x v="9"/>
    <x v="223"/>
    <n v="135.68"/>
    <s v="soggiacenza statica"/>
    <n v="6"/>
    <n v="129.68"/>
  </r>
  <r>
    <s v="MI"/>
    <s v="MILANO"/>
    <x v="9"/>
    <x v="224"/>
    <n v="135.68"/>
    <s v="soggiacenza statica"/>
    <n v="6.52"/>
    <n v="129.16"/>
  </r>
  <r>
    <s v="MI"/>
    <s v="MILANO"/>
    <x v="9"/>
    <x v="338"/>
    <n v="135.68"/>
    <s v="soggiacenza statica"/>
    <n v="5.6"/>
    <n v="130.08000000000001"/>
  </r>
  <r>
    <s v="MI"/>
    <s v="MILANO"/>
    <x v="9"/>
    <x v="226"/>
    <n v="135.68"/>
    <s v="soggiacenza statica"/>
    <n v="4.5599999999999996"/>
    <n v="131.12"/>
  </r>
  <r>
    <s v="MI"/>
    <s v="MILANO"/>
    <x v="9"/>
    <x v="227"/>
    <n v="135.68"/>
    <s v="soggiacenza statica"/>
    <n v="4.8499999999999996"/>
    <n v="130.83000000000001"/>
  </r>
  <r>
    <s v="MI"/>
    <s v="MILANO"/>
    <x v="9"/>
    <x v="229"/>
    <n v="135.68"/>
    <s v="soggiacenza statica"/>
    <n v="5.95"/>
    <n v="129.72999999999999"/>
  </r>
  <r>
    <s v="MI"/>
    <s v="MILANO"/>
    <x v="9"/>
    <x v="230"/>
    <n v="135.68"/>
    <s v="soggiacenza statica"/>
    <n v="6.56"/>
    <n v="129.12"/>
  </r>
  <r>
    <s v="MI"/>
    <s v="MILANO"/>
    <x v="9"/>
    <x v="231"/>
    <n v="135.68"/>
    <s v="soggiacenza statica"/>
    <n v="6.6"/>
    <n v="129.08000000000001"/>
  </r>
  <r>
    <s v="MI"/>
    <s v="MILANO"/>
    <x v="9"/>
    <x v="232"/>
    <n v="135.68"/>
    <s v="soggiacenza statica"/>
    <n v="6.11"/>
    <n v="129.57"/>
  </r>
  <r>
    <s v="MI"/>
    <s v="MILANO"/>
    <x v="9"/>
    <x v="287"/>
    <n v="135.68"/>
    <s v="soggiacenza statica"/>
    <n v="6.11"/>
    <n v="129.57"/>
  </r>
  <r>
    <s v="MI"/>
    <s v="MILANO"/>
    <x v="9"/>
    <x v="331"/>
    <n v="135.68"/>
    <s v="soggiacenza statica"/>
    <n v="5.15"/>
    <n v="130.53"/>
  </r>
  <r>
    <s v="MI"/>
    <s v="MILANO"/>
    <x v="9"/>
    <x v="347"/>
    <n v="135.68"/>
    <s v="soggiacenza statica"/>
    <n v="7.6"/>
    <n v="128.08000000000001"/>
  </r>
  <r>
    <s v="MI"/>
    <s v="MILANO"/>
    <x v="9"/>
    <x v="289"/>
    <n v="135.68"/>
    <s v="soggiacenza statica"/>
    <n v="3.65"/>
    <n v="132.03"/>
  </r>
  <r>
    <s v="MI"/>
    <s v="MILANO"/>
    <x v="9"/>
    <x v="290"/>
    <n v="135.68"/>
    <s v="soggiacenza statica"/>
    <n v="5.2"/>
    <n v="130.47999999999999"/>
  </r>
  <r>
    <s v="MI"/>
    <s v="MILANO"/>
    <x v="9"/>
    <x v="348"/>
    <n v="135.68"/>
    <s v="soggiacenza statica"/>
    <n v="4.7"/>
    <n v="130.97999999999999"/>
  </r>
  <r>
    <s v="MI"/>
    <s v="MILANO"/>
    <x v="9"/>
    <x v="349"/>
    <n v="135.68"/>
    <s v="soggiacenza statica"/>
    <n v="5.2"/>
    <n v="130.47999999999999"/>
  </r>
  <r>
    <s v="MI"/>
    <s v="PIEVE EMANUELE"/>
    <x v="10"/>
    <x v="350"/>
    <n v="94.74"/>
    <s v="soggiacenza statica"/>
    <n v="2.94"/>
    <n v="91.8"/>
  </r>
  <r>
    <s v="MI"/>
    <s v="PIEVE EMANUELE"/>
    <x v="10"/>
    <x v="351"/>
    <n v="94.74"/>
    <s v="soggiacenza statica"/>
    <n v="2.97"/>
    <n v="91.77"/>
  </r>
  <r>
    <s v="MI"/>
    <s v="PIEVE EMANUELE"/>
    <x v="10"/>
    <x v="352"/>
    <n v="94.74"/>
    <s v="soggiacenza statica"/>
    <n v="3.23"/>
    <n v="91.51"/>
  </r>
  <r>
    <s v="MI"/>
    <s v="PIEVE EMANUELE"/>
    <x v="10"/>
    <x v="353"/>
    <n v="94.74"/>
    <s v="soggiacenza statica"/>
    <n v="3.3"/>
    <n v="91.44"/>
  </r>
  <r>
    <s v="MI"/>
    <s v="PIEVE EMANUELE"/>
    <x v="10"/>
    <x v="354"/>
    <n v="94.74"/>
    <s v="soggiacenza statica"/>
    <n v="3.03"/>
    <n v="91.71"/>
  </r>
  <r>
    <s v="MI"/>
    <s v="PIEVE EMANUELE"/>
    <x v="10"/>
    <x v="355"/>
    <n v="94.74"/>
    <s v="soggiacenza statica"/>
    <n v="3.1"/>
    <n v="91.64"/>
  </r>
  <r>
    <s v="MI"/>
    <s v="PIEVE EMANUELE"/>
    <x v="10"/>
    <x v="356"/>
    <n v="94.74"/>
    <s v="soggiacenza statica"/>
    <n v="5.25"/>
    <n v="89.49"/>
  </r>
  <r>
    <s v="MI"/>
    <s v="PIEVE EMANUELE"/>
    <x v="10"/>
    <x v="357"/>
    <n v="94.74"/>
    <s v="soggiacenza statica"/>
    <n v="3.22"/>
    <n v="91.52"/>
  </r>
  <r>
    <s v="MI"/>
    <s v="PIEVE EMANUELE"/>
    <x v="10"/>
    <x v="358"/>
    <n v="94.74"/>
    <s v="soggiacenza statica"/>
    <n v="3.36"/>
    <n v="91.38"/>
  </r>
  <r>
    <s v="MI"/>
    <s v="PIEVE EMANUELE"/>
    <x v="10"/>
    <x v="359"/>
    <n v="94.74"/>
    <s v="soggiacenza statica"/>
    <n v="3.11"/>
    <n v="91.63"/>
  </r>
  <r>
    <s v="MI"/>
    <s v="PIEVE EMANUELE"/>
    <x v="10"/>
    <x v="360"/>
    <n v="94.74"/>
    <s v="soggiacenza statica"/>
    <n v="2.95"/>
    <n v="91.79"/>
  </r>
  <r>
    <s v="MI"/>
    <s v="PIEVE EMANUELE"/>
    <x v="10"/>
    <x v="361"/>
    <n v="94.74"/>
    <s v="soggiacenza statica"/>
    <n v="2.91"/>
    <n v="91.83"/>
  </r>
  <r>
    <s v="MI"/>
    <s v="PIEVE EMANUELE"/>
    <x v="10"/>
    <x v="331"/>
    <n v="94.74"/>
    <s v="soggiacenza statica"/>
    <n v="3.34"/>
    <n v="91.4"/>
  </r>
  <r>
    <s v="MI"/>
    <s v="PIEVE EMANUELE"/>
    <x v="10"/>
    <x v="362"/>
    <n v="94.74"/>
    <s v="soggiacenza statica"/>
    <n v="3.49"/>
    <n v="91.25"/>
  </r>
  <r>
    <s v="MI"/>
    <s v="PIEVE EMANUELE"/>
    <x v="10"/>
    <x v="234"/>
    <n v="94.74"/>
    <s v="soggiacenza statica"/>
    <n v="3.32"/>
    <n v="91.42"/>
  </r>
  <r>
    <s v="MI"/>
    <s v="PIEVE EMANUELE"/>
    <x v="10"/>
    <x v="363"/>
    <n v="94.74"/>
    <s v="soggiacenza statica"/>
    <n v="3.26"/>
    <n v="91.48"/>
  </r>
  <r>
    <s v="MI"/>
    <s v="PIEVE EMANUELE"/>
    <x v="10"/>
    <x v="364"/>
    <n v="94.74"/>
    <s v="soggiacenza statica"/>
    <n v="2.82"/>
    <n v="91.92"/>
  </r>
  <r>
    <s v="MI"/>
    <s v="PIEVE EMANUELE"/>
    <x v="10"/>
    <x v="365"/>
    <n v="94.74"/>
    <s v="soggiacenza statica"/>
    <n v="3.17"/>
    <n v="91.57"/>
  </r>
  <r>
    <s v="MI"/>
    <s v="PIEVE EMANUELE"/>
    <x v="10"/>
    <x v="366"/>
    <n v="94.74"/>
    <s v="soggiacenza statica"/>
    <n v="3.28"/>
    <n v="91.46"/>
  </r>
  <r>
    <s v="MI"/>
    <s v="PIEVE EMANUELE"/>
    <x v="10"/>
    <x v="367"/>
    <n v="94.74"/>
    <s v="soggiacenza statica"/>
    <n v="3.35"/>
    <n v="91.39"/>
  </r>
  <r>
    <s v="MI"/>
    <s v="PIEVE EMANUELE"/>
    <x v="10"/>
    <x v="368"/>
    <n v="94.74"/>
    <s v="soggiacenza statica"/>
    <n v="2.94"/>
    <n v="91.8"/>
  </r>
  <r>
    <s v="MI"/>
    <s v="PIEVE EMANUELE"/>
    <x v="10"/>
    <x v="369"/>
    <n v="94.74"/>
    <s v="soggiacenza statica"/>
    <n v="2.73"/>
    <n v="92.01"/>
  </r>
  <r>
    <s v="MI"/>
    <s v="PIEVE EMANUELE"/>
    <x v="10"/>
    <x v="370"/>
    <n v="94.74"/>
    <s v="soggiacenza statica"/>
    <n v="3.13"/>
    <n v="91.61"/>
  </r>
  <r>
    <s v="MI"/>
    <s v="PIEVE EMANUELE"/>
    <x v="10"/>
    <x v="371"/>
    <n v="94.74"/>
    <s v="soggiacenza statica"/>
    <n v="3.01"/>
    <n v="91.73"/>
  </r>
  <r>
    <s v="MI"/>
    <s v="PIEVE EMANUELE"/>
    <x v="10"/>
    <x v="372"/>
    <n v="94.74"/>
    <s v="soggiacenza statica"/>
    <n v="3.26"/>
    <n v="91.48"/>
  </r>
  <r>
    <s v="MI"/>
    <s v="PIEVE EMANUELE"/>
    <x v="10"/>
    <x v="373"/>
    <n v="94.74"/>
    <s v="soggiacenza statica"/>
    <n v="3.22"/>
    <n v="91.52"/>
  </r>
  <r>
    <s v="MI"/>
    <s v="PIEVE EMANUELE"/>
    <x v="10"/>
    <x v="374"/>
    <n v="94.74"/>
    <s v="soggiacenza statica"/>
    <n v="3.34"/>
    <n v="91.4"/>
  </r>
  <r>
    <s v="MI"/>
    <s v="PIEVE EMANUELE"/>
    <x v="10"/>
    <x v="375"/>
    <n v="94.74"/>
    <s v="soggiacenza statica"/>
    <n v="2.09"/>
    <n v="92.65"/>
  </r>
  <r>
    <s v="MI"/>
    <s v="SETTIMO MILANESE"/>
    <x v="11"/>
    <x v="376"/>
    <n v="141.43100000000001"/>
    <s v="soggiacenza statica"/>
    <n v="5.45"/>
    <n v="135.98099999999999"/>
  </r>
  <r>
    <s v="MI"/>
    <s v="SETTIMO MILANESE"/>
    <x v="11"/>
    <x v="140"/>
    <n v="141.43100000000001"/>
    <s v="soggiacenza statica"/>
    <n v="4.7699999999999996"/>
    <n v="136.661"/>
  </r>
  <r>
    <s v="MI"/>
    <s v="SETTIMO MILANESE"/>
    <x v="11"/>
    <x v="377"/>
    <n v="141.43100000000001"/>
    <s v="soggiacenza statica"/>
    <n v="5.15"/>
    <n v="136.28100000000001"/>
  </r>
  <r>
    <s v="MI"/>
    <s v="SETTIMO MILANESE"/>
    <x v="11"/>
    <x v="39"/>
    <n v="141.43100000000001"/>
    <s v="soggiacenza statica"/>
    <n v="5.83"/>
    <n v="135.601"/>
  </r>
  <r>
    <s v="MI"/>
    <s v="SETTIMO MILANESE"/>
    <x v="11"/>
    <x v="378"/>
    <n v="141.43100000000001"/>
    <s v="soggiacenza statica"/>
    <n v="5.91"/>
    <n v="135.52099999999999"/>
  </r>
  <r>
    <s v="MI"/>
    <s v="SETTIMO MILANESE"/>
    <x v="11"/>
    <x v="41"/>
    <n v="141.43100000000001"/>
    <s v="soggiacenza statica"/>
    <n v="5.39"/>
    <n v="136.041"/>
  </r>
  <r>
    <s v="MI"/>
    <s v="SETTIMO MILANESE"/>
    <x v="11"/>
    <x v="42"/>
    <n v="141.43100000000001"/>
    <s v="soggiacenza statica"/>
    <n v="4.7699999999999996"/>
    <n v="136.661"/>
  </r>
  <r>
    <s v="MI"/>
    <s v="SETTIMO MILANESE"/>
    <x v="11"/>
    <x v="43"/>
    <n v="141.43100000000001"/>
    <s v="soggiacenza statica"/>
    <n v="4.87"/>
    <n v="136.56100000000001"/>
  </r>
  <r>
    <s v="MI"/>
    <s v="SETTIMO MILANESE"/>
    <x v="11"/>
    <x v="379"/>
    <n v="141.43100000000001"/>
    <s v="soggiacenza statica"/>
    <n v="5.22"/>
    <n v="136.21100000000001"/>
  </r>
  <r>
    <s v="MI"/>
    <s v="SETTIMO MILANESE"/>
    <x v="11"/>
    <x v="45"/>
    <n v="141.43100000000001"/>
    <s v="soggiacenza statica"/>
    <n v="7.7"/>
    <n v="133.73099999999999"/>
  </r>
  <r>
    <s v="MI"/>
    <s v="SETTIMO MILANESE"/>
    <x v="11"/>
    <x v="380"/>
    <n v="141.43100000000001"/>
    <s v="soggiacenza statica"/>
    <n v="5.35"/>
    <n v="136.08099999999999"/>
  </r>
  <r>
    <s v="MI"/>
    <s v="SETTIMO MILANESE"/>
    <x v="11"/>
    <x v="46"/>
    <n v="141.43100000000001"/>
    <s v="soggiacenza statica"/>
    <n v="5.59"/>
    <n v="135.84100000000001"/>
  </r>
  <r>
    <s v="MI"/>
    <s v="SETTIMO MILANESE"/>
    <x v="11"/>
    <x v="47"/>
    <n v="141.43100000000001"/>
    <s v="soggiacenza statica"/>
    <n v="6.59"/>
    <n v="134.84100000000001"/>
  </r>
  <r>
    <s v="MI"/>
    <s v="SETTIMO MILANESE"/>
    <x v="11"/>
    <x v="48"/>
    <n v="141.43100000000001"/>
    <s v="soggiacenza statica"/>
    <n v="6.27"/>
    <n v="135.161"/>
  </r>
  <r>
    <s v="MI"/>
    <s v="SETTIMO MILANESE"/>
    <x v="11"/>
    <x v="49"/>
    <n v="141.43100000000001"/>
    <s v="soggiacenza statica"/>
    <n v="6.43"/>
    <n v="135.001"/>
  </r>
  <r>
    <s v="MI"/>
    <s v="SETTIMO MILANESE"/>
    <x v="11"/>
    <x v="50"/>
    <n v="141.43100000000001"/>
    <s v="soggiacenza statica"/>
    <n v="6.35"/>
    <n v="135.08099999999999"/>
  </r>
  <r>
    <s v="MI"/>
    <s v="SETTIMO MILANESE"/>
    <x v="11"/>
    <x v="51"/>
    <n v="141.43100000000001"/>
    <s v="soggiacenza statica"/>
    <n v="6.42"/>
    <n v="135.011"/>
  </r>
  <r>
    <s v="MI"/>
    <s v="SETTIMO MILANESE"/>
    <x v="11"/>
    <x v="381"/>
    <n v="141.43100000000001"/>
    <s v="soggiacenza statica"/>
    <n v="6.35"/>
    <n v="135.08099999999999"/>
  </r>
  <r>
    <s v="MI"/>
    <s v="SETTIMO MILANESE"/>
    <x v="11"/>
    <x v="52"/>
    <n v="141.43100000000001"/>
    <s v="soggiacenza statica"/>
    <n v="6.38"/>
    <n v="135.05099999999999"/>
  </r>
  <r>
    <s v="MI"/>
    <s v="SETTIMO MILANESE"/>
    <x v="11"/>
    <x v="53"/>
    <n v="141.43100000000001"/>
    <s v="soggiacenza statica"/>
    <n v="5.25"/>
    <n v="136.18100000000001"/>
  </r>
  <r>
    <s v="MI"/>
    <s v="SETTIMO MILANESE"/>
    <x v="11"/>
    <x v="54"/>
    <n v="141.43100000000001"/>
    <s v="soggiacenza statica"/>
    <n v="4.8899999999999997"/>
    <n v="136.541"/>
  </r>
  <r>
    <s v="MI"/>
    <s v="SETTIMO MILANESE"/>
    <x v="11"/>
    <x v="55"/>
    <n v="141.43100000000001"/>
    <s v="soggiacenza statica"/>
    <n v="4.71"/>
    <n v="136.721"/>
  </r>
  <r>
    <s v="MI"/>
    <s v="SETTIMO MILANESE"/>
    <x v="11"/>
    <x v="56"/>
    <n v="141.43100000000001"/>
    <s v="soggiacenza statica"/>
    <n v="4.6900000000000004"/>
    <n v="136.74100000000001"/>
  </r>
  <r>
    <s v="MI"/>
    <s v="SETTIMO MILANESE"/>
    <x v="11"/>
    <x v="57"/>
    <n v="141.43100000000001"/>
    <s v="soggiacenza statica"/>
    <n v="4.95"/>
    <n v="136.48099999999999"/>
  </r>
  <r>
    <s v="MI"/>
    <s v="SETTIMO MILANESE"/>
    <x v="11"/>
    <x v="382"/>
    <n v="141.43100000000001"/>
    <s v="soggiacenza statica"/>
    <n v="6.54"/>
    <n v="134.89099999999999"/>
  </r>
  <r>
    <s v="MI"/>
    <s v="SETTIMO MILANESE"/>
    <x v="11"/>
    <x v="58"/>
    <n v="141.43100000000001"/>
    <s v="soggiacenza statica"/>
    <n v="5.95"/>
    <n v="135.48099999999999"/>
  </r>
  <r>
    <s v="MI"/>
    <s v="SETTIMO MILANESE"/>
    <x v="11"/>
    <x v="59"/>
    <n v="141.43100000000001"/>
    <s v="soggiacenza statica"/>
    <n v="6.34"/>
    <n v="135.09100000000001"/>
  </r>
  <r>
    <s v="MI"/>
    <s v="SETTIMO MILANESE"/>
    <x v="11"/>
    <x v="60"/>
    <n v="141.43100000000001"/>
    <s v="soggiacenza statica"/>
    <n v="6.9"/>
    <n v="134.53100000000001"/>
  </r>
  <r>
    <s v="MI"/>
    <s v="SETTIMO MILANESE"/>
    <x v="11"/>
    <x v="61"/>
    <n v="141.43100000000001"/>
    <s v="soggiacenza statica"/>
    <n v="6.84"/>
    <n v="134.59100000000001"/>
  </r>
  <r>
    <s v="MI"/>
    <s v="SETTIMO MILANESE"/>
    <x v="11"/>
    <x v="62"/>
    <n v="141.43100000000001"/>
    <s v="soggiacenza statica"/>
    <n v="6.75"/>
    <n v="134.68100000000001"/>
  </r>
  <r>
    <s v="MI"/>
    <s v="SETTIMO MILANESE"/>
    <x v="11"/>
    <x v="63"/>
    <n v="141.43100000000001"/>
    <s v="soggiacenza statica"/>
    <n v="6.57"/>
    <n v="134.86099999999999"/>
  </r>
  <r>
    <s v="MI"/>
    <s v="SETTIMO MILANESE"/>
    <x v="11"/>
    <x v="383"/>
    <n v="141.43100000000001"/>
    <s v="soggiacenza statica"/>
    <n v="6.56"/>
    <n v="134.87100000000001"/>
  </r>
  <r>
    <s v="MI"/>
    <s v="SETTIMO MILANESE"/>
    <x v="11"/>
    <x v="64"/>
    <n v="141.43100000000001"/>
    <s v="soggiacenza statica"/>
    <n v="6.62"/>
    <n v="134.81100000000001"/>
  </r>
  <r>
    <s v="MI"/>
    <s v="SETTIMO MILANESE"/>
    <x v="11"/>
    <x v="118"/>
    <n v="141.43100000000001"/>
    <s v="soggiacenza statica"/>
    <n v="6.84"/>
    <n v="134.59100000000001"/>
  </r>
  <r>
    <s v="MI"/>
    <s v="SETTIMO MILANESE"/>
    <x v="11"/>
    <x v="119"/>
    <n v="141.43100000000001"/>
    <s v="soggiacenza statica"/>
    <n v="6.73"/>
    <n v="134.70099999999999"/>
  </r>
  <r>
    <s v="MI"/>
    <s v="SETTIMO MILANESE"/>
    <x v="11"/>
    <x v="120"/>
    <n v="141.43100000000001"/>
    <s v="soggiacenza statica"/>
    <n v="6.8"/>
    <n v="134.631"/>
  </r>
  <r>
    <s v="MI"/>
    <s v="SETTIMO MILANESE"/>
    <x v="11"/>
    <x v="121"/>
    <n v="141.43100000000001"/>
    <s v="soggiacenza statica"/>
    <n v="6.88"/>
    <n v="134.55099999999999"/>
  </r>
  <r>
    <s v="MI"/>
    <s v="SETTIMO MILANESE"/>
    <x v="11"/>
    <x v="122"/>
    <n v="141.43100000000001"/>
    <s v="soggiacenza statica"/>
    <n v="6.78"/>
    <n v="134.65100000000001"/>
  </r>
  <r>
    <s v="MI"/>
    <s v="SETTIMO MILANESE"/>
    <x v="11"/>
    <x v="123"/>
    <n v="141.43100000000001"/>
    <s v="soggiacenza statica"/>
    <n v="6.81"/>
    <n v="134.62100000000001"/>
  </r>
  <r>
    <s v="MI"/>
    <s v="SETTIMO MILANESE"/>
    <x v="11"/>
    <x v="124"/>
    <n v="141.43100000000001"/>
    <s v="soggiacenza statica"/>
    <n v="6.83"/>
    <n v="134.601"/>
  </r>
  <r>
    <s v="MI"/>
    <s v="SETTIMO MILANESE"/>
    <x v="11"/>
    <x v="384"/>
    <n v="141.43100000000001"/>
    <s v="soggiacenza statica"/>
    <n v="7.28"/>
    <n v="134.15100000000001"/>
  </r>
  <r>
    <s v="MI"/>
    <s v="VERMEZZO"/>
    <x v="12"/>
    <x v="385"/>
    <n v="115.42"/>
    <s v="soggiacenza statica"/>
    <n v="2.4"/>
    <n v="113.02"/>
  </r>
  <r>
    <s v="MI"/>
    <s v="VERMEZZO"/>
    <x v="12"/>
    <x v="386"/>
    <n v="115.42"/>
    <s v="soggiacenza statica"/>
    <n v="2.7"/>
    <n v="112.72"/>
  </r>
  <r>
    <s v="MI"/>
    <s v="VERMEZZO"/>
    <x v="12"/>
    <x v="387"/>
    <n v="115.42"/>
    <s v="soggiacenza statica"/>
    <n v="2.9"/>
    <n v="112.52"/>
  </r>
  <r>
    <s v="MI"/>
    <s v="VERMEZZO"/>
    <x v="12"/>
    <x v="388"/>
    <n v="115.42"/>
    <s v="soggiacenza statica"/>
    <n v="2.8"/>
    <n v="112.62"/>
  </r>
  <r>
    <s v="MI"/>
    <s v="VERMEZZO"/>
    <x v="12"/>
    <x v="389"/>
    <n v="115.42"/>
    <s v="soggiacenza statica"/>
    <n v="2.2999999999999998"/>
    <n v="113.12"/>
  </r>
  <r>
    <s v="MI"/>
    <s v="VERMEZZO"/>
    <x v="12"/>
    <x v="390"/>
    <n v="115.42"/>
    <s v="soggiacenza statica"/>
    <n v="2.1"/>
    <n v="113.32"/>
  </r>
  <r>
    <s v="MI"/>
    <s v="VERMEZZO"/>
    <x v="12"/>
    <x v="391"/>
    <n v="115.42"/>
    <s v="soggiacenza statica"/>
    <n v="2"/>
    <n v="113.42"/>
  </r>
  <r>
    <s v="MI"/>
    <s v="VERMEZZO"/>
    <x v="12"/>
    <x v="392"/>
    <n v="115.42"/>
    <s v="soggiacenza statica"/>
    <n v="2"/>
    <n v="113.42"/>
  </r>
  <r>
    <s v="MI"/>
    <s v="VERMEZZO"/>
    <x v="12"/>
    <x v="393"/>
    <n v="115.42"/>
    <s v="soggiacenza statica"/>
    <n v="2.2999999999999998"/>
    <n v="113.12"/>
  </r>
  <r>
    <s v="MI"/>
    <s v="VERMEZZO"/>
    <x v="12"/>
    <x v="292"/>
    <n v="115.42"/>
    <s v="soggiacenza statica"/>
    <n v="2.1"/>
    <n v="113.32"/>
  </r>
  <r>
    <s v="MI"/>
    <s v="VERMEZZO"/>
    <x v="12"/>
    <x v="293"/>
    <n v="115.42"/>
    <s v="soggiacenza statica"/>
    <n v="2.4"/>
    <n v="113.02"/>
  </r>
  <r>
    <s v="MI"/>
    <s v="VERMEZZO"/>
    <x v="12"/>
    <x v="294"/>
    <n v="115.42"/>
    <s v="soggiacenza statica"/>
    <n v="2.5"/>
    <n v="112.92"/>
  </r>
  <r>
    <s v="MI"/>
    <s v="VERMEZZO"/>
    <x v="12"/>
    <x v="295"/>
    <n v="115.42"/>
    <s v="soggiacenza statica"/>
    <n v="2.4"/>
    <n v="113.02"/>
  </r>
  <r>
    <s v="MI"/>
    <s v="VERMEZZO"/>
    <x v="12"/>
    <x v="296"/>
    <n v="115.42"/>
    <s v="soggiacenza statica"/>
    <n v="2.8"/>
    <n v="112.62"/>
  </r>
  <r>
    <s v="MI"/>
    <s v="VERMEZZO"/>
    <x v="12"/>
    <x v="297"/>
    <n v="115.42"/>
    <s v="soggiacenza statica"/>
    <n v="2.7"/>
    <n v="112.72"/>
  </r>
  <r>
    <s v="MI"/>
    <s v="VERMEZZO"/>
    <x v="12"/>
    <x v="394"/>
    <n v="115.42"/>
    <s v="soggiacenza statica"/>
    <n v="2.6"/>
    <n v="112.82"/>
  </r>
  <r>
    <s v="MI"/>
    <s v="VERMEZZO"/>
    <x v="12"/>
    <x v="299"/>
    <n v="115.42"/>
    <s v="soggiacenza statica"/>
    <n v="2.2000000000000002"/>
    <n v="113.22"/>
  </r>
  <r>
    <s v="MI"/>
    <s v="VERMEZZO"/>
    <x v="12"/>
    <x v="301"/>
    <n v="115.42"/>
    <s v="soggiacenza statica"/>
    <n v="2"/>
    <n v="113.42"/>
  </r>
  <r>
    <s v="MI"/>
    <s v="VERMEZZO"/>
    <x v="12"/>
    <x v="303"/>
    <n v="115.42"/>
    <s v="soggiacenza statica"/>
    <n v="2.5"/>
    <n v="112.92"/>
  </r>
  <r>
    <s v="MI"/>
    <s v="VERMEZZO"/>
    <x v="12"/>
    <x v="305"/>
    <n v="115.42"/>
    <s v="soggiacenza statica"/>
    <n v="2.2999999999999998"/>
    <n v="113.12"/>
  </r>
  <r>
    <s v="MI"/>
    <s v="VERMEZZO"/>
    <x v="12"/>
    <x v="306"/>
    <n v="115.42"/>
    <s v="soggiacenza statica"/>
    <n v="2.35"/>
    <n v="113.07"/>
  </r>
  <r>
    <s v="MI"/>
    <s v="VERMEZZO"/>
    <x v="12"/>
    <x v="308"/>
    <n v="115.42"/>
    <s v="soggiacenza statica"/>
    <n v="2.75"/>
    <n v="112.67"/>
  </r>
  <r>
    <s v="MI"/>
    <s v="VERMEZZO"/>
    <x v="12"/>
    <x v="309"/>
    <n v="115.42"/>
    <s v="soggiacenza statica"/>
    <n v="2.7"/>
    <n v="112.72"/>
  </r>
  <r>
    <s v="MI"/>
    <s v="VERMEZZO"/>
    <x v="12"/>
    <x v="312"/>
    <n v="115.42"/>
    <s v="soggiacenza statica"/>
    <n v="3.2"/>
    <n v="112.22"/>
  </r>
  <r>
    <s v="MI"/>
    <s v="VERMEZZO"/>
    <x v="12"/>
    <x v="314"/>
    <n v="115.42"/>
    <s v="soggiacenza statica"/>
    <n v="2"/>
    <n v="113.42"/>
  </r>
  <r>
    <s v="MI"/>
    <s v="VERMEZZO"/>
    <x v="12"/>
    <x v="315"/>
    <n v="115.42"/>
    <s v="soggiacenza statica"/>
    <n v="2.1"/>
    <n v="113.32"/>
  </r>
  <r>
    <s v="MI"/>
    <s v="VERMEZZO"/>
    <x v="12"/>
    <x v="316"/>
    <n v="115.42"/>
    <s v="soggiacenza statica"/>
    <n v="2.1"/>
    <n v="113.32"/>
  </r>
  <r>
    <s v="MI"/>
    <s v="VERMEZZO"/>
    <x v="12"/>
    <x v="317"/>
    <n v="115.42"/>
    <s v="soggiacenza statica"/>
    <n v="2"/>
    <n v="113.42"/>
  </r>
  <r>
    <s v="MI"/>
    <s v="VERMEZZO"/>
    <x v="12"/>
    <x v="240"/>
    <n v="115.42"/>
    <s v="soggiacenza statica"/>
    <n v="2.5"/>
    <n v="112.92"/>
  </r>
  <r>
    <s v="MI"/>
    <s v="VERMEZZO"/>
    <x v="12"/>
    <x v="241"/>
    <n v="115.42"/>
    <s v="soggiacenza statica"/>
    <n v="2.7"/>
    <n v="112.72"/>
  </r>
  <r>
    <s v="MI"/>
    <s v="VERMEZZO"/>
    <x v="12"/>
    <x v="242"/>
    <n v="115.42"/>
    <s v="soggiacenza statica"/>
    <n v="2.2999999999999998"/>
    <n v="113.12"/>
  </r>
  <r>
    <s v="MI"/>
    <s v="VERMEZZO"/>
    <x v="12"/>
    <x v="73"/>
    <n v="115.42"/>
    <s v="soggiacenza statica"/>
    <n v="2.48"/>
    <n v="112.94"/>
  </r>
  <r>
    <s v="MI"/>
    <s v="VERMEZZO"/>
    <x v="12"/>
    <x v="74"/>
    <n v="115.42"/>
    <s v="soggiacenza statica"/>
    <n v="2.42"/>
    <n v="113"/>
  </r>
  <r>
    <s v="MI"/>
    <s v="VERMEZZO"/>
    <x v="12"/>
    <x v="75"/>
    <n v="115.42"/>
    <s v="soggiacenza statica"/>
    <n v="2.56"/>
    <n v="112.86"/>
  </r>
  <r>
    <s v="MI"/>
    <s v="VERMEZZO"/>
    <x v="12"/>
    <x v="76"/>
    <n v="115.42"/>
    <s v="soggiacenza statica"/>
    <n v="3.05"/>
    <n v="112.37"/>
  </r>
  <r>
    <s v="MI"/>
    <s v="VERMEZZO"/>
    <x v="12"/>
    <x v="77"/>
    <n v="115.42"/>
    <s v="soggiacenza statica"/>
    <n v="2.66"/>
    <n v="112.76"/>
  </r>
  <r>
    <s v="MI"/>
    <s v="VERMEZZO"/>
    <x v="12"/>
    <x v="78"/>
    <n v="115.42"/>
    <s v="soggiacenza statica"/>
    <n v="2.56"/>
    <n v="112.86"/>
  </r>
  <r>
    <s v="MI"/>
    <s v="VERMEZZO"/>
    <x v="12"/>
    <x v="79"/>
    <n v="115.42"/>
    <s v="soggiacenza statica"/>
    <n v="2.42"/>
    <n v="113"/>
  </r>
  <r>
    <s v="MI"/>
    <s v="VERMEZZO"/>
    <x v="12"/>
    <x v="80"/>
    <n v="115.42"/>
    <s v="soggiacenza statica"/>
    <n v="2.3199999999999998"/>
    <n v="113.1"/>
  </r>
  <r>
    <s v="MI"/>
    <s v="VERMEZZO"/>
    <x v="12"/>
    <x v="81"/>
    <n v="115.42"/>
    <s v="soggiacenza statica"/>
    <n v="2.48"/>
    <n v="112.94"/>
  </r>
  <r>
    <s v="MI"/>
    <s v="VERMEZZO"/>
    <x v="12"/>
    <x v="91"/>
    <n v="115.42"/>
    <s v="soggiacenza statica"/>
    <n v="2.4900000000000002"/>
    <n v="112.93"/>
  </r>
  <r>
    <s v="MI"/>
    <s v="VERMEZZO"/>
    <x v="12"/>
    <x v="92"/>
    <n v="115.42"/>
    <s v="soggiacenza statica"/>
    <n v="2.4700000000000002"/>
    <n v="112.95"/>
  </r>
  <r>
    <s v="MI"/>
    <s v="VERMEZZO"/>
    <x v="12"/>
    <x v="93"/>
    <n v="115.42"/>
    <s v="soggiacenza statica"/>
    <n v="2.2200000000000002"/>
    <n v="113.2"/>
  </r>
  <r>
    <s v="MI"/>
    <s v="VERMEZZO"/>
    <x v="12"/>
    <x v="395"/>
    <n v="115.42"/>
    <s v="soggiacenza statica"/>
    <n v="2.16"/>
    <n v="113.26"/>
  </r>
  <r>
    <s v="MI"/>
    <s v="VERMEZZO"/>
    <x v="12"/>
    <x v="396"/>
    <n v="115.42"/>
    <s v="soggiacenza statica"/>
    <n v="2.39"/>
    <n v="113.03"/>
  </r>
  <r>
    <s v="MI"/>
    <s v="VERMEZZO"/>
    <x v="12"/>
    <x v="397"/>
    <n v="115.42"/>
    <s v="soggiacenza statica"/>
    <n v="2.2599999999999998"/>
    <n v="113.16"/>
  </r>
  <r>
    <s v="MI"/>
    <s v="VERMEZZO"/>
    <x v="12"/>
    <x v="97"/>
    <n v="115.42"/>
    <s v="soggiacenza statica"/>
    <n v="2.11"/>
    <n v="113.31"/>
  </r>
  <r>
    <s v="MI"/>
    <s v="VERMEZZO"/>
    <x v="12"/>
    <x v="98"/>
    <n v="115.42"/>
    <s v="soggiacenza statica"/>
    <n v="2.25"/>
    <n v="113.17"/>
  </r>
  <r>
    <s v="MI"/>
    <s v="VERMEZZO"/>
    <x v="12"/>
    <x v="99"/>
    <n v="115.42"/>
    <s v="soggiacenza statica"/>
    <n v="2.6"/>
    <n v="112.82"/>
  </r>
  <r>
    <s v="MI"/>
    <s v="VERMEZZO"/>
    <x v="12"/>
    <x v="100"/>
    <n v="115.42"/>
    <s v="soggiacenza statica"/>
    <n v="2.74"/>
    <n v="112.68"/>
  </r>
  <r>
    <s v="MI"/>
    <s v="VERMEZZO"/>
    <x v="12"/>
    <x v="101"/>
    <n v="115.42"/>
    <s v="soggiacenza statica"/>
    <n v="2.8"/>
    <n v="112.62"/>
  </r>
  <r>
    <s v="MI"/>
    <s v="VERMEZZO"/>
    <x v="12"/>
    <x v="398"/>
    <n v="115.42"/>
    <s v="soggiacenza statica"/>
    <n v="2.68"/>
    <n v="112.74"/>
  </r>
  <r>
    <s v="MI"/>
    <s v="VERMEZZO"/>
    <x v="12"/>
    <x v="399"/>
    <n v="115.42"/>
    <s v="soggiacenza statica"/>
    <n v="2.5299999999999998"/>
    <n v="112.89"/>
  </r>
  <r>
    <s v="MI"/>
    <s v="VERMEZZO"/>
    <x v="12"/>
    <x v="400"/>
    <n v="115.42"/>
    <s v="soggiacenza statica"/>
    <n v="3.18"/>
    <n v="112.24"/>
  </r>
  <r>
    <s v="MI"/>
    <s v="VERMEZZO"/>
    <x v="12"/>
    <x v="401"/>
    <n v="115.42"/>
    <s v="soggiacenza statica"/>
    <n v="2.76"/>
    <n v="112.66"/>
  </r>
  <r>
    <s v="MI"/>
    <s v="VERMEZZO"/>
    <x v="12"/>
    <x v="402"/>
    <n v="115.42"/>
    <s v="soggiacenza statica"/>
    <n v="2.4500000000000002"/>
    <n v="112.97"/>
  </r>
  <r>
    <s v="MI"/>
    <s v="VERMEZZO"/>
    <x v="12"/>
    <x v="403"/>
    <n v="115.42"/>
    <s v="soggiacenza statica"/>
    <n v="3.24"/>
    <n v="112.18"/>
  </r>
  <r>
    <s v="MI"/>
    <s v="VERMEZZO"/>
    <x v="12"/>
    <x v="404"/>
    <n v="115.42"/>
    <s v="soggiacenza statica"/>
    <n v="2.68"/>
    <n v="112.74"/>
  </r>
  <r>
    <s v="MI"/>
    <s v="VERMEZZO"/>
    <x v="12"/>
    <x v="103"/>
    <n v="115.42"/>
    <s v="soggiacenza statica"/>
    <n v="3.11"/>
    <n v="112.31"/>
  </r>
  <r>
    <s v="MI"/>
    <s v="VERMEZZO"/>
    <x v="12"/>
    <x v="104"/>
    <n v="115.42"/>
    <s v="soggiacenza statica"/>
    <n v="2.83"/>
    <n v="112.59"/>
  </r>
  <r>
    <s v="MI"/>
    <s v="VERMEZZO"/>
    <x v="12"/>
    <x v="131"/>
    <n v="115.42"/>
    <s v="soggiacenza statica"/>
    <n v="2.7"/>
    <n v="112.72"/>
  </r>
  <r>
    <s v="MI"/>
    <s v="VERMEZZO"/>
    <x v="12"/>
    <x v="105"/>
    <n v="115.42"/>
    <s v="soggiacenza statica"/>
    <n v="3.17"/>
    <n v="112.25"/>
  </r>
  <r>
    <s v="MI"/>
    <s v="VERMEZZO"/>
    <x v="12"/>
    <x v="106"/>
    <n v="115.42"/>
    <s v="soggiacenza statica"/>
    <n v="2.98"/>
    <n v="112.44"/>
  </r>
  <r>
    <s v="MI"/>
    <s v="VERMEZZO"/>
    <x v="12"/>
    <x v="405"/>
    <n v="115.42"/>
    <s v="soggiacenza statica"/>
    <n v="2.92"/>
    <n v="112.5"/>
  </r>
  <r>
    <s v="MI"/>
    <s v="VERMEZZO"/>
    <x v="12"/>
    <x v="107"/>
    <n v="115.42"/>
    <s v="soggiacenza statica"/>
    <n v="3.19"/>
    <n v="112.23"/>
  </r>
  <r>
    <s v="MI"/>
    <s v="VERMEZZO"/>
    <x v="12"/>
    <x v="108"/>
    <n v="115.42"/>
    <s v="soggiacenza statica"/>
    <n v="3.19"/>
    <n v="112.23"/>
  </r>
  <r>
    <s v="MI"/>
    <s v="VERMEZZO"/>
    <x v="12"/>
    <x v="133"/>
    <n v="115.42"/>
    <s v="soggiacenza statica"/>
    <n v="3.88"/>
    <n v="111.54"/>
  </r>
  <r>
    <s v="MI"/>
    <s v="VERMEZZO"/>
    <x v="12"/>
    <x v="110"/>
    <n v="115.42"/>
    <s v="soggiacenza statica"/>
    <n v="2.1800000000000002"/>
    <n v="113.24"/>
  </r>
  <r>
    <s v="MI"/>
    <s v="VERMEZZO"/>
    <x v="12"/>
    <x v="111"/>
    <n v="115.42"/>
    <s v="soggiacenza statica"/>
    <n v="2.34"/>
    <n v="113.08"/>
  </r>
  <r>
    <s v="MI"/>
    <s v="VERMEZZO"/>
    <x v="12"/>
    <x v="112"/>
    <n v="115.42"/>
    <s v="soggiacenza statica"/>
    <n v="2.91"/>
    <n v="112.51"/>
  </r>
  <r>
    <s v="MI"/>
    <s v="VERMEZZO"/>
    <x v="12"/>
    <x v="114"/>
    <n v="115.42"/>
    <s v="soggiacenza statica"/>
    <n v="2.76"/>
    <n v="112.66"/>
  </r>
  <r>
    <s v="MI"/>
    <s v="VERMEZZO"/>
    <x v="12"/>
    <x v="18"/>
    <n v="115.42"/>
    <s v="soggiacenza statica"/>
    <n v="2.7"/>
    <n v="112.72"/>
  </r>
  <r>
    <s v="MI"/>
    <s v="VERMEZZO"/>
    <x v="12"/>
    <x v="19"/>
    <n v="115.42"/>
    <s v="soggiacenza statica"/>
    <n v="2.96"/>
    <n v="112.46"/>
  </r>
  <r>
    <s v="MI"/>
    <s v="VERMEZZO"/>
    <x v="12"/>
    <x v="20"/>
    <n v="115.42"/>
    <s v="soggiacenza statica"/>
    <n v="3.08"/>
    <n v="112.34"/>
  </r>
  <r>
    <s v="MI"/>
    <s v="VERMEZZO"/>
    <x v="12"/>
    <x v="21"/>
    <n v="115.42"/>
    <s v="soggiacenza statica"/>
    <n v="2.94"/>
    <n v="112.48"/>
  </r>
  <r>
    <s v="MI"/>
    <s v="VERMEZZO"/>
    <x v="12"/>
    <x v="22"/>
    <n v="115.42"/>
    <s v="soggiacenza statica"/>
    <n v="2.16"/>
    <n v="113.26"/>
  </r>
  <r>
    <s v="MI"/>
    <s v="VERMEZZO"/>
    <x v="12"/>
    <x v="23"/>
    <n v="115.42"/>
    <s v="soggiacenza statica"/>
    <n v="3.04"/>
    <n v="112.38"/>
  </r>
  <r>
    <s v="MI"/>
    <s v="VERMEZZO"/>
    <x v="12"/>
    <x v="24"/>
    <n v="115.42"/>
    <s v="soggiacenza statica"/>
    <n v="2.2999999999999998"/>
    <n v="113.12"/>
  </r>
  <r>
    <s v="MI"/>
    <s v="VERMEZZO"/>
    <x v="12"/>
    <x v="25"/>
    <n v="115.42"/>
    <s v="soggiacenza statica"/>
    <n v="2.4700000000000002"/>
    <n v="112.95"/>
  </r>
  <r>
    <s v="MI"/>
    <s v="VERMEZZO"/>
    <x v="12"/>
    <x v="26"/>
    <n v="115.42"/>
    <s v="soggiacenza statica"/>
    <n v="2.23"/>
    <n v="113.19"/>
  </r>
  <r>
    <s v="MI"/>
    <s v="VERMEZZO"/>
    <x v="12"/>
    <x v="27"/>
    <n v="115.42"/>
    <s v="soggiacenza statica"/>
    <n v="2.88"/>
    <n v="112.54"/>
  </r>
  <r>
    <s v="MI"/>
    <s v="VERMEZZO"/>
    <x v="12"/>
    <x v="28"/>
    <n v="115.42"/>
    <s v="soggiacenza statica"/>
    <n v="2.99"/>
    <n v="112.43"/>
  </r>
  <r>
    <s v="MI"/>
    <s v="VERMEZZO"/>
    <x v="12"/>
    <x v="29"/>
    <n v="115.42"/>
    <s v="soggiacenza statica"/>
    <n v="3.32"/>
    <n v="112.1"/>
  </r>
  <r>
    <s v="MI"/>
    <s v="VERMEZZO"/>
    <x v="12"/>
    <x v="30"/>
    <n v="115.42"/>
    <s v="soggiacenza statica"/>
    <n v="3.47"/>
    <n v="111.95"/>
  </r>
  <r>
    <s v="MI"/>
    <s v="VERMEZZO"/>
    <x v="12"/>
    <x v="31"/>
    <n v="115.42"/>
    <s v="soggiacenza statica"/>
    <n v="3.15"/>
    <n v="112.27"/>
  </r>
  <r>
    <s v="MI"/>
    <s v="VERMEZZO"/>
    <x v="12"/>
    <x v="32"/>
    <n v="115.42"/>
    <s v="soggiacenza statica"/>
    <n v="3.22"/>
    <n v="112.2"/>
  </r>
  <r>
    <s v="MI"/>
    <s v="VERMEZZO"/>
    <x v="12"/>
    <x v="33"/>
    <n v="115.42"/>
    <s v="soggiacenza statica"/>
    <n v="2.59"/>
    <n v="112.83"/>
  </r>
  <r>
    <s v="MI"/>
    <s v="VERMEZZO"/>
    <x v="12"/>
    <x v="115"/>
    <n v="115.42"/>
    <s v="soggiacenza statica"/>
    <n v="1.9"/>
    <n v="113.52"/>
  </r>
  <r>
    <s v="MI"/>
    <s v="VERMEZZO"/>
    <x v="12"/>
    <x v="34"/>
    <n v="115.42"/>
    <s v="soggiacenza statica"/>
    <n v="1.92"/>
    <n v="113.5"/>
  </r>
  <r>
    <s v="MI"/>
    <s v="VERMEZZO"/>
    <x v="12"/>
    <x v="116"/>
    <n v="115.42"/>
    <s v="soggiacenza statica"/>
    <n v="2.12"/>
    <n v="113.3"/>
  </r>
  <r>
    <s v="MI"/>
    <s v="VERMEZZO"/>
    <x v="12"/>
    <x v="117"/>
    <n v="115.42"/>
    <s v="soggiacenza statica"/>
    <n v="2.34"/>
    <n v="113.08"/>
  </r>
  <r>
    <s v="MI"/>
    <s v="VERMEZZO"/>
    <x v="12"/>
    <x v="36"/>
    <n v="115.42"/>
    <s v="soggiacenza statica"/>
    <n v="2.2200000000000002"/>
    <n v="113.2"/>
  </r>
  <r>
    <s v="MI"/>
    <s v="VERMEZZO"/>
    <x v="12"/>
    <x v="37"/>
    <n v="115.42"/>
    <s v="soggiacenza statica"/>
    <n v="2.56"/>
    <n v="112.86"/>
  </r>
  <r>
    <s v="MI"/>
    <s v="VERMEZZO"/>
    <x v="12"/>
    <x v="38"/>
    <n v="115.42"/>
    <s v="soggiacenza statica"/>
    <n v="3.47"/>
    <n v="111.95"/>
  </r>
  <r>
    <s v="MI"/>
    <s v="VERMEZZO"/>
    <x v="12"/>
    <x v="39"/>
    <n v="115.42"/>
    <s v="soggiacenza statica"/>
    <n v="3.39"/>
    <n v="112.03"/>
  </r>
  <r>
    <s v="MI"/>
    <s v="VERMEZZO"/>
    <x v="12"/>
    <x v="40"/>
    <n v="115.42"/>
    <s v="soggiacenza statica"/>
    <n v="3.1"/>
    <n v="112.32"/>
  </r>
  <r>
    <s v="MI"/>
    <s v="VERMEZZO"/>
    <x v="12"/>
    <x v="41"/>
    <n v="115.42"/>
    <s v="soggiacenza statica"/>
    <n v="2.62"/>
    <n v="112.8"/>
  </r>
  <r>
    <s v="MI"/>
    <s v="VERMEZZO"/>
    <x v="12"/>
    <x v="42"/>
    <n v="115.42"/>
    <s v="soggiacenza statica"/>
    <n v="2.96"/>
    <n v="112.46"/>
  </r>
  <r>
    <s v="MI"/>
    <s v="VERMEZZO"/>
    <x v="12"/>
    <x v="210"/>
    <n v="115.42"/>
    <s v="soggiacenza statica"/>
    <n v="2.74"/>
    <n v="112.68"/>
  </r>
  <r>
    <s v="MI"/>
    <s v="VERMEZZO"/>
    <x v="12"/>
    <x v="43"/>
    <n v="115.42"/>
    <s v="soggiacenza statica"/>
    <n v="2.34"/>
    <n v="113.08"/>
  </r>
  <r>
    <s v="MI"/>
    <s v="VERMEZZO"/>
    <x v="12"/>
    <x v="44"/>
    <n v="115.42"/>
    <s v="soggiacenza statica"/>
    <n v="2.5"/>
    <n v="112.92"/>
  </r>
  <r>
    <s v="MI"/>
    <s v="VERMEZZO"/>
    <x v="12"/>
    <x v="45"/>
    <n v="115.42"/>
    <s v="soggiacenza statica"/>
    <n v="2.9"/>
    <n v="112.52"/>
  </r>
  <r>
    <s v="MI"/>
    <s v="VERMEZZO"/>
    <x v="12"/>
    <x v="46"/>
    <n v="115.42"/>
    <s v="soggiacenza statica"/>
    <n v="2.5499999999999998"/>
    <n v="112.87"/>
  </r>
  <r>
    <s v="MI"/>
    <s v="VERMEZZO"/>
    <x v="12"/>
    <x v="47"/>
    <n v="115.42"/>
    <s v="soggiacenza statica"/>
    <n v="2.91"/>
    <n v="112.51"/>
  </r>
  <r>
    <s v="MI"/>
    <s v="VERMEZZO"/>
    <x v="12"/>
    <x v="48"/>
    <n v="115.42"/>
    <s v="soggiacenza statica"/>
    <n v="2.95"/>
    <n v="112.47"/>
  </r>
  <r>
    <s v="MI"/>
    <s v="VERMEZZO"/>
    <x v="12"/>
    <x v="49"/>
    <n v="115.42"/>
    <s v="soggiacenza statica"/>
    <n v="3.06"/>
    <n v="112.36"/>
  </r>
  <r>
    <s v="MI"/>
    <s v="VERMEZZO"/>
    <x v="12"/>
    <x v="50"/>
    <n v="115.42"/>
    <s v="soggiacenza statica"/>
    <n v="3.67"/>
    <n v="111.75"/>
  </r>
  <r>
    <s v="MI"/>
    <s v="VERMEZZO"/>
    <x v="12"/>
    <x v="51"/>
    <n v="115.42"/>
    <s v="soggiacenza statica"/>
    <n v="3.67"/>
    <n v="111.75"/>
  </r>
  <r>
    <s v="MI"/>
    <s v="VERMEZZO"/>
    <x v="12"/>
    <x v="52"/>
    <n v="115.42"/>
    <s v="soggiacenza statica"/>
    <n v="3.9"/>
    <n v="111.52"/>
  </r>
  <r>
    <s v="MI"/>
    <s v="VERMEZZO"/>
    <x v="12"/>
    <x v="53"/>
    <n v="115.42"/>
    <s v="soggiacenza statica"/>
    <n v="4.08"/>
    <n v="111.34"/>
  </r>
  <r>
    <s v="MI"/>
    <s v="VERMEZZO"/>
    <x v="12"/>
    <x v="54"/>
    <n v="115.42"/>
    <s v="soggiacenza statica"/>
    <n v="3.82"/>
    <n v="111.6"/>
  </r>
  <r>
    <s v="MI"/>
    <s v="VERMEZZO"/>
    <x v="12"/>
    <x v="55"/>
    <n v="115.42"/>
    <s v="soggiacenza statica"/>
    <n v="3.4"/>
    <n v="112.02"/>
  </r>
  <r>
    <s v="MI"/>
    <s v="VERMEZZO"/>
    <x v="12"/>
    <x v="56"/>
    <n v="115.42"/>
    <s v="soggiacenza statica"/>
    <n v="3.4"/>
    <n v="112.02"/>
  </r>
  <r>
    <s v="MI"/>
    <s v="VERMEZZO"/>
    <x v="12"/>
    <x v="57"/>
    <n v="115.42"/>
    <s v="soggiacenza statica"/>
    <n v="3.51"/>
    <n v="111.91"/>
  </r>
  <r>
    <s v="MI"/>
    <s v="VERMEZZO"/>
    <x v="12"/>
    <x v="58"/>
    <n v="115.42"/>
    <s v="soggiacenza statica"/>
    <n v="3.66"/>
    <n v="111.76"/>
  </r>
  <r>
    <s v="MI"/>
    <s v="VERMEZZO"/>
    <x v="12"/>
    <x v="59"/>
    <n v="115.42"/>
    <s v="soggiacenza statica"/>
    <n v="3.92"/>
    <n v="111.5"/>
  </r>
  <r>
    <s v="MI"/>
    <s v="VERMEZZO"/>
    <x v="12"/>
    <x v="61"/>
    <n v="115.42"/>
    <s v="soggiacenza statica"/>
    <n v="3.56"/>
    <n v="111.86"/>
  </r>
  <r>
    <s v="MI"/>
    <s v="VERMEZZO"/>
    <x v="12"/>
    <x v="64"/>
    <n v="115.42"/>
    <s v="soggiacenza statica"/>
    <n v="3.98"/>
    <n v="111.44"/>
  </r>
  <r>
    <s v="MI"/>
    <s v="VERMEZZO"/>
    <x v="12"/>
    <x v="118"/>
    <n v="115.42"/>
    <s v="soggiacenza statica"/>
    <n v="2.09"/>
    <n v="113.33"/>
  </r>
  <r>
    <s v="MI"/>
    <s v="VERMEZZO"/>
    <x v="12"/>
    <x v="119"/>
    <n v="115.42"/>
    <s v="soggiacenza statica"/>
    <n v="2.1800000000000002"/>
    <n v="113.24"/>
  </r>
  <r>
    <s v="MI"/>
    <s v="VERMEZZO"/>
    <x v="12"/>
    <x v="120"/>
    <n v="115.42"/>
    <s v="soggiacenza statica"/>
    <n v="2.15"/>
    <n v="113.27"/>
  </r>
  <r>
    <s v="MI"/>
    <s v="VERMEZZO"/>
    <x v="12"/>
    <x v="121"/>
    <n v="115.42"/>
    <s v="soggiacenza statica"/>
    <n v="2.21"/>
    <n v="113.21"/>
  </r>
  <r>
    <s v="MI"/>
    <s v="VERMEZZO"/>
    <x v="12"/>
    <x v="122"/>
    <n v="115.42"/>
    <s v="soggiacenza statica"/>
    <n v="2.11"/>
    <n v="113.31"/>
  </r>
  <r>
    <s v="MI"/>
    <s v="VERMEZZO"/>
    <x v="12"/>
    <x v="123"/>
    <n v="115.42"/>
    <s v="soggiacenza statica"/>
    <n v="2.15"/>
    <n v="113.27"/>
  </r>
  <r>
    <s v="MI"/>
    <s v="VERMEZZO"/>
    <x v="12"/>
    <x v="124"/>
    <n v="115.42"/>
    <s v="soggiacenza statica"/>
    <n v="2.13"/>
    <n v="113.29"/>
  </r>
  <r>
    <s v="MI"/>
    <s v="ZIBIDO SAN GIACOMO"/>
    <x v="13"/>
    <x v="406"/>
    <n v="110"/>
    <s v="soggiacenza statica"/>
    <n v="1.42"/>
    <n v="108.58"/>
  </r>
  <r>
    <s v="MI"/>
    <s v="ZIBIDO SAN GIACOMO"/>
    <x v="13"/>
    <x v="407"/>
    <n v="110"/>
    <s v="soggiacenza statica"/>
    <n v="1.4"/>
    <n v="108.6"/>
  </r>
  <r>
    <s v="MI"/>
    <s v="ZIBIDO SAN GIACOMO"/>
    <x v="13"/>
    <x v="408"/>
    <n v="110"/>
    <s v="soggiacenza statica"/>
    <n v="1.32"/>
    <n v="108.68"/>
  </r>
  <r>
    <s v="MI"/>
    <s v="ZIBIDO SAN GIACOMO"/>
    <x v="13"/>
    <x v="409"/>
    <n v="110"/>
    <s v="soggiacenza statica"/>
    <n v="1.3"/>
    <n v="108.7"/>
  </r>
  <r>
    <s v="MI"/>
    <s v="ZIBIDO SAN GIACOMO"/>
    <x v="13"/>
    <x v="410"/>
    <n v="110"/>
    <s v="soggiacenza statica"/>
    <n v="1.2"/>
    <n v="108.8"/>
  </r>
  <r>
    <s v="MI"/>
    <s v="ZIBIDO SAN GIACOMO"/>
    <x v="13"/>
    <x v="411"/>
    <n v="110"/>
    <s v="soggiacenza statica"/>
    <n v="0.92"/>
    <n v="109.08"/>
  </r>
  <r>
    <s v="MI"/>
    <s v="ZIBIDO SAN GIACOMO"/>
    <x v="13"/>
    <x v="412"/>
    <n v="110"/>
    <s v="soggiacenza statica"/>
    <n v="1.1000000000000001"/>
    <n v="108.9"/>
  </r>
  <r>
    <s v="MI"/>
    <s v="ZIBIDO SAN GIACOMO"/>
    <x v="13"/>
    <x v="413"/>
    <n v="110"/>
    <s v="soggiacenza statica"/>
    <n v="1.25"/>
    <n v="108.75"/>
  </r>
  <r>
    <s v="MI"/>
    <s v="ZIBIDO SAN GIACOMO"/>
    <x v="13"/>
    <x v="414"/>
    <n v="110"/>
    <s v="soggiacenza statica"/>
    <n v="1.38"/>
    <n v="108.62"/>
  </r>
  <r>
    <s v="MI"/>
    <s v="ZIBIDO SAN GIACOMO"/>
    <x v="13"/>
    <x v="415"/>
    <n v="110"/>
    <s v="soggiacenza statica"/>
    <n v="1.4"/>
    <n v="108.6"/>
  </r>
  <r>
    <s v="MI"/>
    <s v="ZIBIDO SAN GIACOMO"/>
    <x v="13"/>
    <x v="416"/>
    <n v="110"/>
    <s v="soggiacenza statica"/>
    <n v="1.4"/>
    <n v="108.6"/>
  </r>
  <r>
    <s v="MI"/>
    <s v="ZIBIDO SAN GIACOMO"/>
    <x v="13"/>
    <x v="37"/>
    <n v="110"/>
    <s v="soggiacenza statica"/>
    <n v="1.21"/>
    <n v="108.79"/>
  </r>
  <r>
    <s v="MI"/>
    <s v="ZIBIDO SAN GIACOMO"/>
    <x v="13"/>
    <x v="38"/>
    <n v="110"/>
    <s v="soggiacenza statica"/>
    <n v="1.37"/>
    <n v="108.63"/>
  </r>
  <r>
    <s v="MI"/>
    <s v="ZIBIDO SAN GIACOMO"/>
    <x v="13"/>
    <x v="39"/>
    <n v="110"/>
    <s v="soggiacenza statica"/>
    <n v="1.35"/>
    <n v="108.65"/>
  </r>
  <r>
    <s v="MI"/>
    <s v="ZIBIDO SAN GIACOMO"/>
    <x v="13"/>
    <x v="40"/>
    <n v="110"/>
    <s v="soggiacenza statica"/>
    <n v="1.32"/>
    <n v="108.68"/>
  </r>
  <r>
    <s v="MI"/>
    <s v="ZIBIDO SAN GIACOMO"/>
    <x v="13"/>
    <x v="41"/>
    <n v="110"/>
    <s v="soggiacenza statica"/>
    <n v="1.0900000000000001"/>
    <n v="108.91"/>
  </r>
  <r>
    <s v="MI"/>
    <s v="ZIBIDO SAN GIACOMO"/>
    <x v="13"/>
    <x v="42"/>
    <n v="110"/>
    <s v="soggiacenza statica"/>
    <n v="0.86"/>
    <n v="109.14"/>
  </r>
  <r>
    <s v="MI"/>
    <s v="ZIBIDO SAN GIACOMO"/>
    <x v="13"/>
    <x v="210"/>
    <n v="110"/>
    <s v="soggiacenza statica"/>
    <n v="0.85"/>
    <n v="109.15"/>
  </r>
  <r>
    <s v="MI"/>
    <s v="ZIBIDO SAN GIACOMO"/>
    <x v="13"/>
    <x v="43"/>
    <n v="110"/>
    <s v="soggiacenza statica"/>
    <n v="1.2"/>
    <n v="108.8"/>
  </r>
  <r>
    <s v="MI"/>
    <s v="ZIBIDO SAN GIACOMO"/>
    <x v="13"/>
    <x v="44"/>
    <n v="110"/>
    <s v="soggiacenza statica"/>
    <n v="1.25"/>
    <n v="108.75"/>
  </r>
  <r>
    <s v="MI"/>
    <s v="ZIBIDO SAN GIACOMO"/>
    <x v="13"/>
    <x v="45"/>
    <n v="110"/>
    <s v="soggiacenza statica"/>
    <n v="1.4"/>
    <n v="108.6"/>
  </r>
  <r>
    <s v="MI"/>
    <s v="ZIBIDO SAN GIACOMO"/>
    <x v="13"/>
    <x v="46"/>
    <n v="110"/>
    <s v="soggiacenza statica"/>
    <n v="1.42"/>
    <n v="108.58"/>
  </r>
  <r>
    <s v="MI"/>
    <s v="ZIBIDO SAN GIACOMO"/>
    <x v="13"/>
    <x v="47"/>
    <n v="110"/>
    <s v="soggiacenza statica"/>
    <n v="1.41"/>
    <n v="108.59"/>
  </r>
  <r>
    <s v="MI"/>
    <s v="ZIBIDO SAN GIACOMO"/>
    <x v="13"/>
    <x v="48"/>
    <n v="110"/>
    <s v="soggiacenza statica"/>
    <n v="1.2"/>
    <n v="108.8"/>
  </r>
  <r>
    <s v="MI"/>
    <s v="ZIBIDO SAN GIACOMO"/>
    <x v="13"/>
    <x v="49"/>
    <n v="110"/>
    <s v="soggiacenza statica"/>
    <n v="1.34"/>
    <n v="108.66"/>
  </r>
  <r>
    <s v="MI"/>
    <s v="ZIBIDO SAN GIACOMO"/>
    <x v="13"/>
    <x v="50"/>
    <n v="110"/>
    <s v="soggiacenza statica"/>
    <n v="1.3"/>
    <n v="108.7"/>
  </r>
  <r>
    <s v="MI"/>
    <s v="ZIBIDO SAN GIACOMO"/>
    <x v="13"/>
    <x v="51"/>
    <n v="110"/>
    <s v="soggiacenza statica"/>
    <n v="1.26"/>
    <n v="108.74"/>
  </r>
  <r>
    <s v="MI"/>
    <s v="ZIBIDO SAN GIACOMO"/>
    <x v="13"/>
    <x v="52"/>
    <n v="110"/>
    <s v="soggiacenza statica"/>
    <n v="1.24"/>
    <n v="108.76"/>
  </r>
  <r>
    <s v="MI"/>
    <s v="ZIBIDO SAN GIACOMO"/>
    <x v="13"/>
    <x v="53"/>
    <n v="110"/>
    <s v="soggiacenza statica"/>
    <n v="0.95"/>
    <n v="109.05"/>
  </r>
  <r>
    <s v="MI"/>
    <s v="ZIBIDO SAN GIACOMO"/>
    <x v="13"/>
    <x v="54"/>
    <n v="110"/>
    <s v="soggiacenza statica"/>
    <n v="1.27"/>
    <n v="108.73"/>
  </r>
  <r>
    <s v="MI"/>
    <s v="ZIBIDO SAN GIACOMO"/>
    <x v="13"/>
    <x v="55"/>
    <n v="110"/>
    <s v="soggiacenza statica"/>
    <n v="1.3"/>
    <n v="108.7"/>
  </r>
  <r>
    <s v="MI"/>
    <s v="ZIBIDO SAN GIACOMO"/>
    <x v="13"/>
    <x v="56"/>
    <n v="110"/>
    <s v="soggiacenza statica"/>
    <n v="1.33"/>
    <n v="108.67"/>
  </r>
  <r>
    <s v="MI"/>
    <s v="ZIBIDO SAN GIACOMO"/>
    <x v="13"/>
    <x v="57"/>
    <n v="110"/>
    <s v="soggiacenza statica"/>
    <n v="1.33"/>
    <n v="108.67"/>
  </r>
  <r>
    <s v="MI"/>
    <s v="ZIBIDO SAN GIACOMO"/>
    <x v="13"/>
    <x v="58"/>
    <n v="110"/>
    <s v="soggiacenza statica"/>
    <n v="1.38"/>
    <n v="108.62"/>
  </r>
  <r>
    <s v="MI"/>
    <s v="ZIBIDO SAN GIACOMO"/>
    <x v="13"/>
    <x v="59"/>
    <n v="110"/>
    <s v="soggiacenza statica"/>
    <n v="1.36"/>
    <n v="108.64"/>
  </r>
  <r>
    <s v="MI"/>
    <s v="ZIBIDO SAN GIACOMO"/>
    <x v="13"/>
    <x v="60"/>
    <n v="110"/>
    <s v="soggiacenza statica"/>
    <n v="1.45"/>
    <n v="108.55"/>
  </r>
  <r>
    <s v="MI"/>
    <s v="ZIBIDO SAN GIACOMO"/>
    <x v="13"/>
    <x v="61"/>
    <n v="110"/>
    <s v="soggiacenza statica"/>
    <n v="1.27"/>
    <n v="108.73"/>
  </r>
  <r>
    <s v="MI"/>
    <s v="ZIBIDO SAN GIACOMO"/>
    <x v="13"/>
    <x v="62"/>
    <n v="110"/>
    <s v="soggiacenza statica"/>
    <n v="1.1499999999999999"/>
    <n v="108.85"/>
  </r>
  <r>
    <s v="MI"/>
    <s v="ZIBIDO SAN GIACOMO"/>
    <x v="13"/>
    <x v="63"/>
    <n v="110"/>
    <s v="soggiacenza statica"/>
    <n v="1.04"/>
    <n v="108.96"/>
  </r>
  <r>
    <s v="MI"/>
    <s v="ZIBIDO SAN GIACOMO"/>
    <x v="13"/>
    <x v="64"/>
    <n v="110"/>
    <s v="soggiacenza statica"/>
    <n v="1.06"/>
    <n v="108.94"/>
  </r>
  <r>
    <s v="MI"/>
    <s v="ZIBIDO SAN GIACOMO"/>
    <x v="13"/>
    <x v="118"/>
    <n v="110"/>
    <s v="soggiacenza statica"/>
    <n v="1.1399999999999999"/>
    <n v="108.86"/>
  </r>
  <r>
    <s v="MI"/>
    <s v="ZIBIDO SAN GIACOMO"/>
    <x v="13"/>
    <x v="119"/>
    <n v="110"/>
    <s v="soggiacenza statica"/>
    <n v="1.1399999999999999"/>
    <n v="108.86"/>
  </r>
  <r>
    <s v="MI"/>
    <s v="ZIBIDO SAN GIACOMO"/>
    <x v="13"/>
    <x v="120"/>
    <n v="110"/>
    <s v="soggiacenza statica"/>
    <n v="0.96"/>
    <n v="109.04"/>
  </r>
  <r>
    <s v="MI"/>
    <s v="ZIBIDO SAN GIACOMO"/>
    <x v="13"/>
    <x v="121"/>
    <n v="110"/>
    <s v="soggiacenza statica"/>
    <n v="1.26"/>
    <n v="108.74"/>
  </r>
  <r>
    <s v="MI"/>
    <s v="ZIBIDO SAN GIACOMO"/>
    <x v="13"/>
    <x v="122"/>
    <n v="110"/>
    <s v="soggiacenza statica"/>
    <n v="1.59"/>
    <n v="108.41"/>
  </r>
  <r>
    <s v="MI"/>
    <s v="ZIBIDO SAN GIACOMO"/>
    <x v="13"/>
    <x v="123"/>
    <n v="110"/>
    <s v="soggiacenza statica"/>
    <n v="1.29"/>
    <n v="108.71"/>
  </r>
  <r>
    <s v="MI"/>
    <s v="ZIBIDO SAN GIACOMO"/>
    <x v="13"/>
    <x v="124"/>
    <n v="110"/>
    <s v="soggiacenza statica"/>
    <n v="1.39"/>
    <n v="108.61"/>
  </r>
  <r>
    <s v="MI"/>
    <s v="ZIBIDO SAN GIACOMO"/>
    <x v="13"/>
    <x v="165"/>
    <n v="110"/>
    <s v="soggiacenza statica"/>
    <n v="1.45"/>
    <n v="108.55"/>
  </r>
  <r>
    <s v="MI"/>
    <s v="ZIBIDO SAN GIACOMO"/>
    <x v="13"/>
    <x v="166"/>
    <n v="110"/>
    <s v="soggiacenza statica"/>
    <n v="1.79"/>
    <n v="108.21"/>
  </r>
  <r>
    <s v="MI"/>
    <s v="ZIBIDO SAN GIACOMO"/>
    <x v="13"/>
    <x v="167"/>
    <n v="110"/>
    <s v="soggiacenza statica"/>
    <n v="1.69"/>
    <n v="108.31"/>
  </r>
  <r>
    <s v="MI"/>
    <s v="ZIBIDO SAN GIACOMO"/>
    <x v="13"/>
    <x v="168"/>
    <n v="110"/>
    <s v="soggiacenza statica"/>
    <n v="1.55"/>
    <n v="108.45"/>
  </r>
  <r>
    <s v="MI"/>
    <s v="ZIBIDO SAN GIACOMO"/>
    <x v="13"/>
    <x v="169"/>
    <n v="110"/>
    <s v="soggiacenza statica"/>
    <n v="1.45"/>
    <n v="108.55"/>
  </r>
  <r>
    <s v="MI"/>
    <s v="ZIBIDO SAN GIACOMO"/>
    <x v="13"/>
    <x v="170"/>
    <n v="110"/>
    <s v="soggiacenza statica"/>
    <n v="1.26"/>
    <n v="108.74"/>
  </r>
  <r>
    <s v="MI"/>
    <s v="ZIBIDO SAN GIACOMO"/>
    <x v="13"/>
    <x v="171"/>
    <n v="110"/>
    <s v="soggiacenza statica"/>
    <n v="1.18"/>
    <n v="108.82"/>
  </r>
  <r>
    <s v="MI"/>
    <s v="ZIBIDO SAN GIACOMO"/>
    <x v="13"/>
    <x v="172"/>
    <n v="110"/>
    <s v="soggiacenza statica"/>
    <n v="1.47"/>
    <n v="108.53"/>
  </r>
  <r>
    <s v="MI"/>
    <s v="ZIBIDO SAN GIACOMO"/>
    <x v="13"/>
    <x v="173"/>
    <n v="110"/>
    <s v="soggiacenza statica"/>
    <n v="1.71"/>
    <n v="108.29"/>
  </r>
  <r>
    <s v="MI"/>
    <s v="ZIBIDO SAN GIACOMO"/>
    <x v="13"/>
    <x v="174"/>
    <n v="110"/>
    <s v="soggiacenza statica"/>
    <n v="1.57"/>
    <n v="108.43"/>
  </r>
  <r>
    <s v="MI"/>
    <s v="ZIBIDO SAN GIACOMO"/>
    <x v="13"/>
    <x v="175"/>
    <n v="110"/>
    <s v="soggiacenza statica"/>
    <n v="1.1499999999999999"/>
    <n v="108.85"/>
  </r>
  <r>
    <s v="MI"/>
    <s v="ZIBIDO SAN GIACOMO"/>
    <x v="13"/>
    <x v="176"/>
    <n v="110"/>
    <s v="soggiacenza statica"/>
    <n v="1.27"/>
    <n v="108.73"/>
  </r>
  <r>
    <s v="MI"/>
    <s v="ZIBIDO SAN GIACOMO"/>
    <x v="13"/>
    <x v="177"/>
    <n v="110"/>
    <s v="soggiacenza statica"/>
    <n v="1.6"/>
    <n v="108.4"/>
  </r>
  <r>
    <s v="MI"/>
    <s v="ZIBIDO SAN GIACOMO"/>
    <x v="13"/>
    <x v="178"/>
    <n v="110"/>
    <s v="soggiacenza statica"/>
    <n v="1.4"/>
    <n v="108.6"/>
  </r>
  <r>
    <s v="MI"/>
    <s v="ZIBIDO SAN GIACOMO"/>
    <x v="13"/>
    <x v="179"/>
    <n v="110"/>
    <s v="soggiacenza statica"/>
    <n v="1.45"/>
    <n v="108.55"/>
  </r>
  <r>
    <s v="MI"/>
    <s v="ZIBIDO SAN GIACOMO"/>
    <x v="13"/>
    <x v="180"/>
    <n v="110"/>
    <s v="soggiacenza statica"/>
    <n v="1.49"/>
    <n v="108.51"/>
  </r>
  <r>
    <s v="MI"/>
    <s v="ZIBIDO SAN GIACOMO"/>
    <x v="13"/>
    <x v="65"/>
    <n v="110"/>
    <s v="soggiacenza statica"/>
    <n v="1.37"/>
    <n v="108.63"/>
  </r>
  <r>
    <s v="MI"/>
    <s v="ZIBIDO SAN GIACOMO"/>
    <x v="13"/>
    <x v="66"/>
    <n v="110"/>
    <s v="soggiacenza statica"/>
    <n v="1.0900000000000001"/>
    <n v="108.91"/>
  </r>
  <r>
    <s v="MI"/>
    <s v="ZIBIDO SAN GIACOMO"/>
    <x v="13"/>
    <x v="67"/>
    <n v="110"/>
    <s v="soggiacenza statica"/>
    <n v="1.07"/>
    <n v="108.93"/>
  </r>
  <r>
    <s v="MI"/>
    <s v="ZIBIDO SAN GIACOMO"/>
    <x v="13"/>
    <x v="68"/>
    <n v="110"/>
    <s v="soggiacenza statica"/>
    <n v="1.1599999999999999"/>
    <n v="108.84"/>
  </r>
  <r>
    <s v="MI"/>
    <s v="ZIBIDO SAN GIACOMO"/>
    <x v="13"/>
    <x v="69"/>
    <n v="110"/>
    <s v="soggiacenza statica"/>
    <n v="1.27"/>
    <n v="108.73"/>
  </r>
  <r>
    <s v="MI"/>
    <s v="ZIBIDO SAN GIACOMO"/>
    <x v="13"/>
    <x v="70"/>
    <n v="110"/>
    <s v="soggiacenza statica"/>
    <n v="1.24"/>
    <n v="108.76"/>
  </r>
  <r>
    <s v="MI"/>
    <s v="ZIBIDO SAN GIACOMO"/>
    <x v="13"/>
    <x v="71"/>
    <n v="110"/>
    <s v="soggiacenza statica"/>
    <n v="1.1499999999999999"/>
    <n v="108.85"/>
  </r>
  <r>
    <s v="MI"/>
    <s v="ZIBIDO SAN GIACOMO"/>
    <x v="13"/>
    <x v="72"/>
    <n v="110"/>
    <s v="soggiacenza statica"/>
    <n v="1.1200000000000001"/>
    <n v="108.8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0">
  <r>
    <x v="0"/>
    <x v="0"/>
    <n v="120.75"/>
    <n v="7.6"/>
    <n v="113.15"/>
  </r>
  <r>
    <x v="0"/>
    <x v="1"/>
    <n v="120.75"/>
    <n v="7.9"/>
    <n v="112.85"/>
  </r>
  <r>
    <x v="0"/>
    <x v="2"/>
    <n v="120.75"/>
    <n v="8.3800000000000008"/>
    <n v="112.37"/>
  </r>
  <r>
    <x v="0"/>
    <x v="3"/>
    <n v="120.75"/>
    <n v="9.0500000000000007"/>
    <n v="111.7"/>
  </r>
  <r>
    <x v="0"/>
    <x v="4"/>
    <n v="120.75"/>
    <n v="8.8000000000000007"/>
    <n v="111.95"/>
  </r>
  <r>
    <x v="0"/>
    <x v="5"/>
    <n v="120.75"/>
    <n v="7.7"/>
    <n v="113.05"/>
  </r>
  <r>
    <x v="0"/>
    <x v="6"/>
    <n v="120.75"/>
    <n v="6.8"/>
    <n v="113.95"/>
  </r>
  <r>
    <x v="0"/>
    <x v="7"/>
    <n v="120.75"/>
    <n v="6.4"/>
    <n v="114.35"/>
  </r>
  <r>
    <x v="0"/>
    <x v="8"/>
    <n v="120.75"/>
    <n v="6"/>
    <n v="114.75"/>
  </r>
  <r>
    <x v="0"/>
    <x v="9"/>
    <n v="120.75"/>
    <n v="7.1"/>
    <n v="113.65"/>
  </r>
  <r>
    <x v="0"/>
    <x v="10"/>
    <n v="120.75"/>
    <n v="7.13"/>
    <n v="113.62"/>
  </r>
  <r>
    <x v="0"/>
    <x v="11"/>
    <n v="120.75"/>
    <n v="7.84"/>
    <n v="112.91"/>
  </r>
  <r>
    <x v="0"/>
    <x v="12"/>
    <n v="120.75"/>
    <n v="8.02"/>
    <n v="112.73"/>
  </r>
  <r>
    <x v="0"/>
    <x v="13"/>
    <n v="120.75"/>
    <n v="8.1999999999999993"/>
    <n v="112.55"/>
  </r>
  <r>
    <x v="0"/>
    <x v="14"/>
    <n v="120.75"/>
    <n v="8.2200000000000006"/>
    <n v="112.53"/>
  </r>
  <r>
    <x v="0"/>
    <x v="15"/>
    <n v="120.75"/>
    <n v="7.38"/>
    <n v="113.37"/>
  </r>
  <r>
    <x v="0"/>
    <x v="16"/>
    <n v="120.75"/>
    <n v="7.5"/>
    <n v="113.25"/>
  </r>
  <r>
    <x v="0"/>
    <x v="17"/>
    <n v="120.75"/>
    <n v="8.16"/>
    <n v="112.59"/>
  </r>
  <r>
    <x v="0"/>
    <x v="18"/>
    <n v="120.75"/>
    <n v="8.0500000000000007"/>
    <n v="112.7"/>
  </r>
  <r>
    <x v="0"/>
    <x v="19"/>
    <n v="120.75"/>
    <n v="8.01"/>
    <n v="112.74"/>
  </r>
  <r>
    <x v="0"/>
    <x v="20"/>
    <n v="120.75"/>
    <n v="7.89"/>
    <n v="112.86"/>
  </r>
  <r>
    <x v="0"/>
    <x v="21"/>
    <n v="120.75"/>
    <n v="7.17"/>
    <n v="113.58"/>
  </r>
  <r>
    <x v="0"/>
    <x v="22"/>
    <n v="120.75"/>
    <n v="6.2"/>
    <n v="114.55"/>
  </r>
  <r>
    <x v="0"/>
    <x v="23"/>
    <n v="120.75"/>
    <n v="8.6300000000000008"/>
    <n v="112.12"/>
  </r>
  <r>
    <x v="0"/>
    <x v="24"/>
    <n v="120.75"/>
    <n v="6.32"/>
    <n v="114.43"/>
  </r>
  <r>
    <x v="0"/>
    <x v="25"/>
    <n v="120.75"/>
    <n v="7.06"/>
    <n v="113.69"/>
  </r>
  <r>
    <x v="0"/>
    <x v="26"/>
    <n v="120.75"/>
    <n v="7.25"/>
    <n v="113.5"/>
  </r>
  <r>
    <x v="0"/>
    <x v="27"/>
    <n v="120.75"/>
    <n v="7.39"/>
    <n v="113.36"/>
  </r>
  <r>
    <x v="0"/>
    <x v="28"/>
    <n v="120.75"/>
    <n v="8.06"/>
    <n v="112.69"/>
  </r>
  <r>
    <x v="0"/>
    <x v="29"/>
    <n v="120.75"/>
    <n v="8.19"/>
    <n v="112.56"/>
  </r>
  <r>
    <x v="0"/>
    <x v="30"/>
    <n v="120.75"/>
    <n v="9.32"/>
    <n v="111.43"/>
  </r>
  <r>
    <x v="0"/>
    <x v="31"/>
    <n v="120.75"/>
    <n v="8.2799999999999994"/>
    <n v="112.47"/>
  </r>
  <r>
    <x v="0"/>
    <x v="32"/>
    <n v="120.75"/>
    <n v="7.5"/>
    <n v="113.25"/>
  </r>
  <r>
    <x v="0"/>
    <x v="33"/>
    <n v="120.75"/>
    <n v="6.75"/>
    <n v="114"/>
  </r>
  <r>
    <x v="0"/>
    <x v="34"/>
    <n v="120.75"/>
    <n v="6.12"/>
    <n v="114.63"/>
  </r>
  <r>
    <x v="0"/>
    <x v="35"/>
    <n v="120.75"/>
    <n v="7.06"/>
    <n v="113.69"/>
  </r>
  <r>
    <x v="0"/>
    <x v="36"/>
    <n v="120.75"/>
    <n v="7.55"/>
    <n v="113.2"/>
  </r>
  <r>
    <x v="0"/>
    <x v="37"/>
    <n v="120.75"/>
    <n v="6.03"/>
    <n v="114.72"/>
  </r>
  <r>
    <x v="0"/>
    <x v="38"/>
    <n v="120.75"/>
    <n v="8.31"/>
    <n v="112.44"/>
  </r>
  <r>
    <x v="0"/>
    <x v="39"/>
    <n v="120.75"/>
    <n v="8.3800000000000008"/>
    <n v="112.37"/>
  </r>
  <r>
    <x v="0"/>
    <x v="40"/>
    <n v="120.75"/>
    <n v="8.34"/>
    <n v="112.41"/>
  </r>
  <r>
    <x v="0"/>
    <x v="41"/>
    <n v="120.75"/>
    <n v="8.4"/>
    <n v="112.35"/>
  </r>
  <r>
    <x v="0"/>
    <x v="42"/>
    <n v="120.75"/>
    <n v="6.1"/>
    <n v="114.65"/>
  </r>
  <r>
    <x v="0"/>
    <x v="43"/>
    <n v="120.75"/>
    <n v="6.26"/>
    <n v="114.49"/>
  </r>
  <r>
    <x v="0"/>
    <x v="44"/>
    <n v="120.75"/>
    <n v="6.4"/>
    <n v="114.35"/>
  </r>
  <r>
    <x v="0"/>
    <x v="45"/>
    <n v="120.75"/>
    <n v="6.6"/>
    <n v="114.15"/>
  </r>
  <r>
    <x v="0"/>
    <x v="46"/>
    <n v="120.75"/>
    <n v="6.5"/>
    <n v="114.25"/>
  </r>
  <r>
    <x v="0"/>
    <x v="47"/>
    <n v="120.75"/>
    <n v="7.82"/>
    <n v="112.93"/>
  </r>
  <r>
    <x v="0"/>
    <x v="48"/>
    <n v="120.75"/>
    <n v="8.17"/>
    <n v="112.58"/>
  </r>
  <r>
    <x v="0"/>
    <x v="49"/>
    <n v="120.75"/>
    <n v="8.3699999999999992"/>
    <n v="112.38"/>
  </r>
  <r>
    <x v="0"/>
    <x v="50"/>
    <n v="120.75"/>
    <n v="8.31"/>
    <n v="112.44"/>
  </r>
  <r>
    <x v="0"/>
    <x v="51"/>
    <n v="120.75"/>
    <n v="8.2799999999999994"/>
    <n v="112.47"/>
  </r>
  <r>
    <x v="0"/>
    <x v="52"/>
    <n v="120.75"/>
    <n v="8.35"/>
    <n v="112.4"/>
  </r>
  <r>
    <x v="0"/>
    <x v="53"/>
    <n v="120.75"/>
    <n v="8.34"/>
    <n v="112.41"/>
  </r>
  <r>
    <x v="0"/>
    <x v="54"/>
    <n v="120.75"/>
    <n v="7.21"/>
    <n v="113.54"/>
  </r>
  <r>
    <x v="0"/>
    <x v="55"/>
    <n v="120.75"/>
    <n v="6.15"/>
    <n v="114.6"/>
  </r>
  <r>
    <x v="0"/>
    <x v="56"/>
    <n v="120.75"/>
    <n v="6.51"/>
    <n v="114.24"/>
  </r>
  <r>
    <x v="0"/>
    <x v="57"/>
    <n v="120.75"/>
    <n v="7.25"/>
    <n v="113.5"/>
  </r>
  <r>
    <x v="0"/>
    <x v="58"/>
    <n v="120.75"/>
    <n v="7.47"/>
    <n v="113.28"/>
  </r>
  <r>
    <x v="0"/>
    <x v="59"/>
    <n v="120.75"/>
    <n v="7.97"/>
    <n v="112.78"/>
  </r>
  <r>
    <x v="0"/>
    <x v="60"/>
    <n v="120.75"/>
    <n v="8.2799999999999994"/>
    <n v="112.47"/>
  </r>
  <r>
    <x v="0"/>
    <x v="61"/>
    <n v="120.75"/>
    <n v="8.5500000000000007"/>
    <n v="112.2"/>
  </r>
  <r>
    <x v="0"/>
    <x v="62"/>
    <n v="120.75"/>
    <n v="8.4700000000000006"/>
    <n v="112.28"/>
  </r>
  <r>
    <x v="0"/>
    <x v="63"/>
    <n v="120.75"/>
    <n v="8.59"/>
    <n v="112.16"/>
  </r>
  <r>
    <x v="0"/>
    <x v="64"/>
    <n v="120.75"/>
    <n v="8.69"/>
    <n v="112.06"/>
  </r>
  <r>
    <x v="1"/>
    <x v="65"/>
    <n v="96.789000000000001"/>
    <n v="4.37"/>
    <n v="92.418999999999997"/>
  </r>
  <r>
    <x v="1"/>
    <x v="66"/>
    <n v="96.789000000000001"/>
    <n v="4.62"/>
    <n v="92.168999999999997"/>
  </r>
  <r>
    <x v="1"/>
    <x v="67"/>
    <n v="96.789000000000001"/>
    <n v="4.4400000000000004"/>
    <n v="92.349000000000004"/>
  </r>
  <r>
    <x v="1"/>
    <x v="68"/>
    <n v="96.789000000000001"/>
    <n v="5"/>
    <n v="91.789000000000001"/>
  </r>
  <r>
    <x v="1"/>
    <x v="69"/>
    <n v="96.789000000000001"/>
    <n v="4.58"/>
    <n v="92.209000000000003"/>
  </r>
  <r>
    <x v="1"/>
    <x v="70"/>
    <n v="96.789000000000001"/>
    <n v="5.29"/>
    <n v="91.498999999999995"/>
  </r>
  <r>
    <x v="1"/>
    <x v="71"/>
    <n v="96.789000000000001"/>
    <n v="4.32"/>
    <n v="92.468999999999994"/>
  </r>
  <r>
    <x v="1"/>
    <x v="72"/>
    <n v="96.789000000000001"/>
    <n v="4.51"/>
    <n v="92.278999999999996"/>
  </r>
  <r>
    <x v="1"/>
    <x v="73"/>
    <n v="96.789000000000001"/>
    <n v="4.28"/>
    <n v="92.509"/>
  </r>
  <r>
    <x v="1"/>
    <x v="74"/>
    <n v="96.789000000000001"/>
    <n v="3.91"/>
    <n v="92.879000000000005"/>
  </r>
  <r>
    <x v="1"/>
    <x v="75"/>
    <n v="96.789000000000001"/>
    <n v="4.4800000000000004"/>
    <n v="92.308999999999997"/>
  </r>
  <r>
    <x v="1"/>
    <x v="76"/>
    <n v="96.789000000000001"/>
    <n v="3.85"/>
    <n v="92.938999999999993"/>
  </r>
  <r>
    <x v="1"/>
    <x v="77"/>
    <n v="96.789000000000001"/>
    <n v="4.33"/>
    <n v="92.459000000000003"/>
  </r>
  <r>
    <x v="1"/>
    <x v="78"/>
    <n v="96.789000000000001"/>
    <n v="4.13"/>
    <n v="92.659000000000006"/>
  </r>
  <r>
    <x v="1"/>
    <x v="79"/>
    <n v="96.789000000000001"/>
    <n v="4"/>
    <n v="92.789000000000001"/>
  </r>
  <r>
    <x v="1"/>
    <x v="80"/>
    <n v="96.789000000000001"/>
    <n v="4.51"/>
    <n v="92.278999999999996"/>
  </r>
  <r>
    <x v="1"/>
    <x v="81"/>
    <n v="96.789000000000001"/>
    <n v="4.45"/>
    <n v="92.338999999999999"/>
  </r>
  <r>
    <x v="1"/>
    <x v="82"/>
    <n v="96.789000000000001"/>
    <n v="4.51"/>
    <n v="92.278999999999996"/>
  </r>
  <r>
    <x v="1"/>
    <x v="83"/>
    <n v="96.789000000000001"/>
    <n v="4.47"/>
    <n v="92.319000000000003"/>
  </r>
  <r>
    <x v="1"/>
    <x v="84"/>
    <n v="96.789000000000001"/>
    <n v="3.8"/>
    <n v="92.989000000000004"/>
  </r>
  <r>
    <x v="1"/>
    <x v="85"/>
    <n v="96.789000000000001"/>
    <n v="3.72"/>
    <n v="93.069000000000003"/>
  </r>
  <r>
    <x v="1"/>
    <x v="86"/>
    <n v="96.789000000000001"/>
    <n v="4.0599999999999996"/>
    <n v="92.728999999999999"/>
  </r>
  <r>
    <x v="1"/>
    <x v="87"/>
    <n v="96.789000000000001"/>
    <n v="4.1399999999999997"/>
    <n v="92.649000000000001"/>
  </r>
  <r>
    <x v="1"/>
    <x v="88"/>
    <n v="96.789000000000001"/>
    <n v="4.12"/>
    <n v="92.668999999999997"/>
  </r>
  <r>
    <x v="1"/>
    <x v="89"/>
    <n v="96.789000000000001"/>
    <n v="3.71"/>
    <n v="93.078999999999994"/>
  </r>
  <r>
    <x v="1"/>
    <x v="90"/>
    <n v="96.789000000000001"/>
    <n v="4.3899999999999997"/>
    <n v="92.399000000000001"/>
  </r>
  <r>
    <x v="1"/>
    <x v="91"/>
    <n v="96.789000000000001"/>
    <n v="4.43"/>
    <n v="92.358999999999995"/>
  </r>
  <r>
    <x v="1"/>
    <x v="92"/>
    <n v="96.789000000000001"/>
    <n v="3.81"/>
    <n v="92.978999999999999"/>
  </r>
  <r>
    <x v="1"/>
    <x v="0"/>
    <n v="96.789000000000001"/>
    <n v="4.01"/>
    <n v="92.778999999999996"/>
  </r>
  <r>
    <x v="1"/>
    <x v="1"/>
    <n v="96.789000000000001"/>
    <n v="4.0599999999999996"/>
    <n v="92.728999999999999"/>
  </r>
  <r>
    <x v="1"/>
    <x v="2"/>
    <n v="96.789000000000001"/>
    <n v="3.94"/>
    <n v="92.849000000000004"/>
  </r>
  <r>
    <x v="1"/>
    <x v="3"/>
    <n v="96.789000000000001"/>
    <n v="3.61"/>
    <n v="93.179000000000002"/>
  </r>
  <r>
    <x v="1"/>
    <x v="4"/>
    <n v="96.789000000000001"/>
    <n v="4.03"/>
    <n v="92.759"/>
  </r>
  <r>
    <x v="1"/>
    <x v="5"/>
    <n v="96.789000000000001"/>
    <n v="4.1900000000000004"/>
    <n v="92.599000000000004"/>
  </r>
  <r>
    <x v="1"/>
    <x v="6"/>
    <n v="96.789000000000001"/>
    <n v="4.5599999999999996"/>
    <n v="92.228999999999999"/>
  </r>
  <r>
    <x v="1"/>
    <x v="93"/>
    <n v="96.789000000000001"/>
    <n v="4.6399999999999997"/>
    <n v="92.149000000000001"/>
  </r>
  <r>
    <x v="1"/>
    <x v="94"/>
    <n v="96.789000000000001"/>
    <n v="4.01"/>
    <n v="92.778999999999996"/>
  </r>
  <r>
    <x v="1"/>
    <x v="95"/>
    <n v="96.789000000000001"/>
    <n v="4.97"/>
    <n v="91.819000000000003"/>
  </r>
  <r>
    <x v="1"/>
    <x v="96"/>
    <n v="96.789000000000001"/>
    <n v="5.07"/>
    <n v="91.718999999999994"/>
  </r>
  <r>
    <x v="1"/>
    <x v="97"/>
    <n v="96.789000000000001"/>
    <n v="5.18"/>
    <n v="91.608999999999995"/>
  </r>
  <r>
    <x v="1"/>
    <x v="98"/>
    <n v="96.789000000000001"/>
    <n v="4.8499999999999996"/>
    <n v="91.938999999999993"/>
  </r>
  <r>
    <x v="1"/>
    <x v="99"/>
    <n v="96.789000000000001"/>
    <n v="4.5599999999999996"/>
    <n v="92.228999999999999"/>
  </r>
  <r>
    <x v="1"/>
    <x v="14"/>
    <n v="96.789000000000001"/>
    <n v="3.51"/>
    <n v="93.278999999999996"/>
  </r>
  <r>
    <x v="1"/>
    <x v="100"/>
    <n v="96.789000000000001"/>
    <n v="3.24"/>
    <n v="93.549000000000007"/>
  </r>
  <r>
    <x v="1"/>
    <x v="16"/>
    <n v="96.789000000000001"/>
    <n v="3.82"/>
    <n v="92.968999999999994"/>
  </r>
  <r>
    <x v="1"/>
    <x v="101"/>
    <n v="96.789000000000001"/>
    <n v="3.81"/>
    <n v="92.978999999999999"/>
  </r>
  <r>
    <x v="1"/>
    <x v="102"/>
    <n v="96.789000000000001"/>
    <n v="3.44"/>
    <n v="93.349000000000004"/>
  </r>
  <r>
    <x v="1"/>
    <x v="103"/>
    <n v="96.789000000000001"/>
    <n v="3.83"/>
    <n v="92.959000000000003"/>
  </r>
  <r>
    <x v="1"/>
    <x v="104"/>
    <n v="96.789000000000001"/>
    <n v="3.88"/>
    <n v="92.909000000000006"/>
  </r>
  <r>
    <x v="1"/>
    <x v="18"/>
    <n v="96.789000000000001"/>
    <n v="4.41"/>
    <n v="92.379000000000005"/>
  </r>
  <r>
    <x v="1"/>
    <x v="19"/>
    <n v="96.789000000000001"/>
    <n v="4.68"/>
    <n v="92.108999999999995"/>
  </r>
  <r>
    <x v="1"/>
    <x v="21"/>
    <n v="96.789000000000001"/>
    <n v="5.1100000000000003"/>
    <n v="91.679000000000002"/>
  </r>
  <r>
    <x v="1"/>
    <x v="22"/>
    <n v="96.789000000000001"/>
    <n v="5.03"/>
    <n v="91.759"/>
  </r>
  <r>
    <x v="1"/>
    <x v="24"/>
    <n v="96.789000000000001"/>
    <n v="3.47"/>
    <n v="93.319000000000003"/>
  </r>
  <r>
    <x v="1"/>
    <x v="25"/>
    <n v="96.789000000000001"/>
    <n v="2.93"/>
    <n v="93.858999999999995"/>
  </r>
  <r>
    <x v="1"/>
    <x v="31"/>
    <n v="96.789000000000001"/>
    <n v="3.92"/>
    <n v="92.869"/>
  </r>
  <r>
    <x v="1"/>
    <x v="32"/>
    <n v="96.789000000000001"/>
    <n v="3.99"/>
    <n v="92.799000000000007"/>
  </r>
  <r>
    <x v="1"/>
    <x v="33"/>
    <n v="96.789000000000001"/>
    <n v="3.79"/>
    <n v="92.998999999999995"/>
  </r>
  <r>
    <x v="1"/>
    <x v="105"/>
    <n v="96.789000000000001"/>
    <n v="3.94"/>
    <n v="92.849000000000004"/>
  </r>
  <r>
    <x v="1"/>
    <x v="34"/>
    <n v="96.789000000000001"/>
    <n v="3.78"/>
    <n v="93.009"/>
  </r>
  <r>
    <x v="1"/>
    <x v="106"/>
    <n v="96.789000000000001"/>
    <n v="3.17"/>
    <n v="93.619"/>
  </r>
  <r>
    <x v="1"/>
    <x v="107"/>
    <n v="96.789000000000001"/>
    <n v="3.28"/>
    <n v="93.509"/>
  </r>
  <r>
    <x v="1"/>
    <x v="36"/>
    <n v="96.789000000000001"/>
    <n v="3.9"/>
    <n v="92.888999999999996"/>
  </r>
  <r>
    <x v="1"/>
    <x v="37"/>
    <n v="96.789000000000001"/>
    <n v="3.86"/>
    <n v="92.929000000000002"/>
  </r>
  <r>
    <x v="1"/>
    <x v="38"/>
    <n v="96.789000000000001"/>
    <n v="3.9"/>
    <n v="92.888999999999996"/>
  </r>
  <r>
    <x v="1"/>
    <x v="39"/>
    <n v="96.789000000000001"/>
    <n v="3.84"/>
    <n v="92.948999999999998"/>
  </r>
  <r>
    <x v="1"/>
    <x v="40"/>
    <n v="96.789000000000001"/>
    <n v="3.9"/>
    <n v="92.888999999999996"/>
  </r>
  <r>
    <x v="1"/>
    <x v="41"/>
    <n v="96.789000000000001"/>
    <n v="3.93"/>
    <n v="92.858999999999995"/>
  </r>
  <r>
    <x v="1"/>
    <x v="42"/>
    <n v="96.789000000000001"/>
    <n v="3.96"/>
    <n v="92.828999999999994"/>
  </r>
  <r>
    <x v="1"/>
    <x v="43"/>
    <n v="96.789000000000001"/>
    <n v="3.81"/>
    <n v="92.978999999999999"/>
  </r>
  <r>
    <x v="1"/>
    <x v="44"/>
    <n v="96.789000000000001"/>
    <n v="3.83"/>
    <n v="92.959000000000003"/>
  </r>
  <r>
    <x v="1"/>
    <x v="45"/>
    <n v="96.789000000000001"/>
    <n v="3.88"/>
    <n v="92.909000000000006"/>
  </r>
  <r>
    <x v="1"/>
    <x v="46"/>
    <n v="96.789000000000001"/>
    <n v="3.92"/>
    <n v="92.869"/>
  </r>
  <r>
    <x v="1"/>
    <x v="47"/>
    <n v="96.789000000000001"/>
    <n v="3.64"/>
    <n v="93.149000000000001"/>
  </r>
  <r>
    <x v="1"/>
    <x v="48"/>
    <n v="96.789000000000001"/>
    <n v="3.71"/>
    <n v="93.078999999999994"/>
  </r>
  <r>
    <x v="1"/>
    <x v="49"/>
    <n v="96.789000000000001"/>
    <n v="3.88"/>
    <n v="92.909000000000006"/>
  </r>
  <r>
    <x v="1"/>
    <x v="50"/>
    <n v="96.789000000000001"/>
    <n v="3.98"/>
    <n v="92.808999999999997"/>
  </r>
  <r>
    <x v="1"/>
    <x v="51"/>
    <n v="96.789000000000001"/>
    <n v="4.18"/>
    <n v="92.608999999999995"/>
  </r>
  <r>
    <x v="1"/>
    <x v="52"/>
    <n v="96.789000000000001"/>
    <n v="4.08"/>
    <n v="92.709000000000003"/>
  </r>
  <r>
    <x v="1"/>
    <x v="53"/>
    <n v="96.789000000000001"/>
    <n v="3.98"/>
    <n v="92.808999999999997"/>
  </r>
  <r>
    <x v="1"/>
    <x v="54"/>
    <n v="96.789000000000001"/>
    <n v="3.99"/>
    <n v="92.799000000000007"/>
  </r>
  <r>
    <x v="1"/>
    <x v="55"/>
    <n v="96.789000000000001"/>
    <n v="4.2"/>
    <n v="92.588999999999999"/>
  </r>
  <r>
    <x v="1"/>
    <x v="56"/>
    <n v="96.789000000000001"/>
    <n v="4.21"/>
    <n v="92.578999999999994"/>
  </r>
  <r>
    <x v="1"/>
    <x v="57"/>
    <n v="96.789000000000001"/>
    <n v="4.34"/>
    <n v="92.448999999999998"/>
  </r>
  <r>
    <x v="1"/>
    <x v="58"/>
    <n v="96.789000000000001"/>
    <n v="4.4400000000000004"/>
    <n v="92.349000000000004"/>
  </r>
  <r>
    <x v="1"/>
    <x v="60"/>
    <n v="96.789000000000001"/>
    <n v="3.95"/>
    <n v="92.838999999999999"/>
  </r>
  <r>
    <x v="1"/>
    <x v="61"/>
    <n v="96.789000000000001"/>
    <n v="4.0599999999999996"/>
    <n v="92.728999999999999"/>
  </r>
  <r>
    <x v="1"/>
    <x v="62"/>
    <n v="96.789000000000001"/>
    <n v="4.28"/>
    <n v="92.509"/>
  </r>
  <r>
    <x v="1"/>
    <x v="63"/>
    <n v="96.789000000000001"/>
    <n v="4.0999999999999996"/>
    <n v="92.688999999999993"/>
  </r>
  <r>
    <x v="1"/>
    <x v="64"/>
    <n v="96.789000000000001"/>
    <n v="4.1399999999999997"/>
    <n v="92.649000000000001"/>
  </r>
  <r>
    <x v="1"/>
    <x v="108"/>
    <n v="96.789000000000001"/>
    <n v="3.95"/>
    <n v="92.838999999999999"/>
  </r>
  <r>
    <x v="1"/>
    <x v="109"/>
    <n v="96.789000000000001"/>
    <n v="3.9"/>
    <n v="92.888999999999996"/>
  </r>
  <r>
    <x v="1"/>
    <x v="110"/>
    <n v="96.789000000000001"/>
    <n v="3.97"/>
    <n v="92.819000000000003"/>
  </r>
  <r>
    <x v="1"/>
    <x v="111"/>
    <n v="96.789000000000001"/>
    <n v="3.93"/>
    <n v="92.858999999999995"/>
  </r>
  <r>
    <x v="1"/>
    <x v="112"/>
    <n v="96.789000000000001"/>
    <n v="4.0999999999999996"/>
    <n v="92.688999999999993"/>
  </r>
  <r>
    <x v="1"/>
    <x v="113"/>
    <n v="96.789000000000001"/>
    <n v="4.4800000000000004"/>
    <n v="92.308999999999997"/>
  </r>
  <r>
    <x v="1"/>
    <x v="114"/>
    <n v="96.789000000000001"/>
    <n v="4.59"/>
    <n v="92.198999999999998"/>
  </r>
  <r>
    <x v="2"/>
    <x v="115"/>
    <n v="142.84"/>
    <n v="6.36"/>
    <n v="136.47999999999999"/>
  </r>
  <r>
    <x v="2"/>
    <x v="65"/>
    <n v="142.84"/>
    <n v="5.62"/>
    <n v="137.22"/>
  </r>
  <r>
    <x v="2"/>
    <x v="66"/>
    <n v="142.84"/>
    <n v="5.67"/>
    <n v="137.16999999999999"/>
  </r>
  <r>
    <x v="2"/>
    <x v="67"/>
    <n v="142.84"/>
    <n v="5.86"/>
    <n v="136.97999999999999"/>
  </r>
  <r>
    <x v="2"/>
    <x v="68"/>
    <n v="142.84"/>
    <n v="5.88"/>
    <n v="136.96"/>
  </r>
  <r>
    <x v="2"/>
    <x v="69"/>
    <n v="142.84"/>
    <n v="5.29"/>
    <n v="137.55000000000001"/>
  </r>
  <r>
    <x v="2"/>
    <x v="70"/>
    <n v="142.84"/>
    <n v="5.09"/>
    <n v="137.75"/>
  </r>
  <r>
    <x v="2"/>
    <x v="71"/>
    <n v="142.84"/>
    <n v="5.12"/>
    <n v="137.72"/>
  </r>
  <r>
    <x v="2"/>
    <x v="72"/>
    <n v="142.84"/>
    <n v="5.31"/>
    <n v="137.53"/>
  </r>
  <r>
    <x v="2"/>
    <x v="73"/>
    <n v="142.84"/>
    <n v="5.13"/>
    <n v="137.71"/>
  </r>
  <r>
    <x v="2"/>
    <x v="116"/>
    <n v="142.84"/>
    <n v="4.9800000000000004"/>
    <n v="137.86000000000001"/>
  </r>
  <r>
    <x v="2"/>
    <x v="75"/>
    <n v="142.84"/>
    <n v="5.27"/>
    <n v="137.57"/>
  </r>
  <r>
    <x v="2"/>
    <x v="76"/>
    <n v="142.84"/>
    <n v="5.05"/>
    <n v="137.79"/>
  </r>
  <r>
    <x v="2"/>
    <x v="77"/>
    <n v="142.84"/>
    <n v="5.19"/>
    <n v="137.65"/>
  </r>
  <r>
    <x v="2"/>
    <x v="78"/>
    <n v="142.84"/>
    <n v="5.03"/>
    <n v="137.81"/>
  </r>
  <r>
    <x v="2"/>
    <x v="79"/>
    <n v="142.84"/>
    <n v="4.2300000000000004"/>
    <n v="138.61000000000001"/>
  </r>
  <r>
    <x v="2"/>
    <x v="80"/>
    <n v="142.84"/>
    <n v="4.37"/>
    <n v="138.47"/>
  </r>
  <r>
    <x v="2"/>
    <x v="81"/>
    <n v="142.84"/>
    <n v="4.74"/>
    <n v="138.1"/>
  </r>
  <r>
    <x v="2"/>
    <x v="82"/>
    <n v="142.84"/>
    <n v="4.8600000000000003"/>
    <n v="137.97999999999999"/>
  </r>
  <r>
    <x v="2"/>
    <x v="83"/>
    <n v="142.84"/>
    <n v="4.8899999999999997"/>
    <n v="137.94999999999999"/>
  </r>
  <r>
    <x v="2"/>
    <x v="84"/>
    <n v="142.84"/>
    <n v="5.3"/>
    <n v="137.54"/>
  </r>
  <r>
    <x v="2"/>
    <x v="85"/>
    <n v="142.84"/>
    <n v="5.24"/>
    <n v="137.6"/>
  </r>
  <r>
    <x v="2"/>
    <x v="86"/>
    <n v="142.84"/>
    <n v="5.33"/>
    <n v="137.51"/>
  </r>
  <r>
    <x v="2"/>
    <x v="87"/>
    <n v="142.84"/>
    <n v="5.42"/>
    <n v="137.41999999999999"/>
  </r>
  <r>
    <x v="2"/>
    <x v="88"/>
    <n v="142.84"/>
    <n v="5.23"/>
    <n v="137.61000000000001"/>
  </r>
  <r>
    <x v="2"/>
    <x v="89"/>
    <n v="142.84"/>
    <n v="5.18"/>
    <n v="137.66"/>
  </r>
  <r>
    <x v="2"/>
    <x v="90"/>
    <n v="142.84"/>
    <n v="5.33"/>
    <n v="137.51"/>
  </r>
  <r>
    <x v="2"/>
    <x v="91"/>
    <n v="142.84"/>
    <n v="5.38"/>
    <n v="137.46"/>
  </r>
  <r>
    <x v="2"/>
    <x v="117"/>
    <n v="142.84"/>
    <n v="6.58"/>
    <n v="136.26"/>
  </r>
  <r>
    <x v="2"/>
    <x v="118"/>
    <n v="142.84"/>
    <n v="6.38"/>
    <n v="136.46"/>
  </r>
  <r>
    <x v="2"/>
    <x v="119"/>
    <n v="142.84"/>
    <n v="6.44"/>
    <n v="136.4"/>
  </r>
  <r>
    <x v="2"/>
    <x v="120"/>
    <n v="142.84"/>
    <n v="6.49"/>
    <n v="136.35"/>
  </r>
  <r>
    <x v="2"/>
    <x v="121"/>
    <n v="142.84"/>
    <n v="5.92"/>
    <n v="136.91999999999999"/>
  </r>
  <r>
    <x v="2"/>
    <x v="93"/>
    <n v="142.84"/>
    <n v="5.99"/>
    <n v="136.85"/>
  </r>
  <r>
    <x v="2"/>
    <x v="94"/>
    <n v="142.84"/>
    <n v="6.32"/>
    <n v="136.52000000000001"/>
  </r>
  <r>
    <x v="2"/>
    <x v="95"/>
    <n v="142.84"/>
    <n v="5.63"/>
    <n v="137.21"/>
  </r>
  <r>
    <x v="2"/>
    <x v="122"/>
    <n v="142.84"/>
    <n v="5.78"/>
    <n v="137.06"/>
  </r>
  <r>
    <x v="2"/>
    <x v="96"/>
    <n v="142.84"/>
    <n v="5.98"/>
    <n v="136.86000000000001"/>
  </r>
  <r>
    <x v="2"/>
    <x v="97"/>
    <n v="142.84"/>
    <n v="5.9"/>
    <n v="136.94"/>
  </r>
  <r>
    <x v="2"/>
    <x v="98"/>
    <n v="142.84"/>
    <n v="6"/>
    <n v="136.84"/>
  </r>
  <r>
    <x v="2"/>
    <x v="99"/>
    <n v="142.84"/>
    <n v="6.13"/>
    <n v="136.71"/>
  </r>
  <r>
    <x v="2"/>
    <x v="123"/>
    <n v="142.84"/>
    <n v="6.06"/>
    <n v="136.78"/>
  </r>
  <r>
    <x v="2"/>
    <x v="124"/>
    <n v="142.84"/>
    <n v="6.01"/>
    <n v="136.83000000000001"/>
  </r>
  <r>
    <x v="2"/>
    <x v="125"/>
    <n v="142.84"/>
    <n v="6"/>
    <n v="136.84"/>
  </r>
  <r>
    <x v="2"/>
    <x v="101"/>
    <n v="142.84"/>
    <n v="4.42"/>
    <n v="138.41999999999999"/>
  </r>
  <r>
    <x v="2"/>
    <x v="102"/>
    <n v="142.84"/>
    <n v="4.66"/>
    <n v="138.18"/>
  </r>
  <r>
    <x v="2"/>
    <x v="126"/>
    <n v="142.84"/>
    <n v="5.7"/>
    <n v="137.13999999999999"/>
  </r>
  <r>
    <x v="2"/>
    <x v="103"/>
    <n v="142.84"/>
    <n v="5.96"/>
    <n v="136.88"/>
  </r>
  <r>
    <x v="2"/>
    <x v="104"/>
    <n v="142.84"/>
    <n v="5.74"/>
    <n v="137.1"/>
  </r>
  <r>
    <x v="2"/>
    <x v="18"/>
    <n v="142.84"/>
    <n v="5.29"/>
    <n v="137.55000000000001"/>
  </r>
  <r>
    <x v="2"/>
    <x v="19"/>
    <n v="142.84"/>
    <n v="5.8"/>
    <n v="137.04"/>
  </r>
  <r>
    <x v="2"/>
    <x v="20"/>
    <n v="142.84"/>
    <n v="5.99"/>
    <n v="136.85"/>
  </r>
  <r>
    <x v="2"/>
    <x v="21"/>
    <n v="142.84"/>
    <n v="5.08"/>
    <n v="137.76"/>
  </r>
  <r>
    <x v="2"/>
    <x v="22"/>
    <n v="142.84"/>
    <n v="5.1100000000000003"/>
    <n v="137.72999999999999"/>
  </r>
  <r>
    <x v="2"/>
    <x v="23"/>
    <n v="142.84"/>
    <n v="4.6900000000000004"/>
    <n v="138.15"/>
  </r>
  <r>
    <x v="2"/>
    <x v="24"/>
    <n v="142.84"/>
    <n v="4.3499999999999996"/>
    <n v="138.49"/>
  </r>
  <r>
    <x v="2"/>
    <x v="25"/>
    <n v="142.84"/>
    <n v="4.4800000000000004"/>
    <n v="138.36000000000001"/>
  </r>
  <r>
    <x v="2"/>
    <x v="27"/>
    <n v="142.84"/>
    <n v="4.72"/>
    <n v="138.12"/>
  </r>
  <r>
    <x v="2"/>
    <x v="28"/>
    <n v="142.84"/>
    <n v="5.12"/>
    <n v="137.72"/>
  </r>
  <r>
    <x v="2"/>
    <x v="29"/>
    <n v="142.84"/>
    <n v="5.26"/>
    <n v="137.58000000000001"/>
  </r>
  <r>
    <x v="2"/>
    <x v="30"/>
    <n v="142.84"/>
    <n v="5.24"/>
    <n v="137.6"/>
  </r>
  <r>
    <x v="2"/>
    <x v="31"/>
    <n v="142.84"/>
    <n v="5.4"/>
    <n v="137.44"/>
  </r>
  <r>
    <x v="2"/>
    <x v="32"/>
    <n v="142.84"/>
    <n v="5.45"/>
    <n v="137.38999999999999"/>
  </r>
  <r>
    <x v="2"/>
    <x v="33"/>
    <n v="142.84"/>
    <n v="4.32"/>
    <n v="138.52000000000001"/>
  </r>
  <r>
    <x v="2"/>
    <x v="105"/>
    <n v="142.84"/>
    <n v="4.12"/>
    <n v="138.72"/>
  </r>
  <r>
    <x v="2"/>
    <x v="34"/>
    <n v="142.84"/>
    <n v="4.5999999999999996"/>
    <n v="138.24"/>
  </r>
  <r>
    <x v="2"/>
    <x v="106"/>
    <n v="142.84"/>
    <n v="5.14"/>
    <n v="137.69999999999999"/>
  </r>
  <r>
    <x v="2"/>
    <x v="107"/>
    <n v="142.84"/>
    <n v="5.31"/>
    <n v="137.53"/>
  </r>
  <r>
    <x v="2"/>
    <x v="36"/>
    <n v="142.84"/>
    <n v="5.07"/>
    <n v="137.77000000000001"/>
  </r>
  <r>
    <x v="2"/>
    <x v="37"/>
    <n v="142.84"/>
    <n v="5.84"/>
    <n v="137"/>
  </r>
  <r>
    <x v="2"/>
    <x v="38"/>
    <n v="142.84"/>
    <n v="5.99"/>
    <n v="136.85"/>
  </r>
  <r>
    <x v="2"/>
    <x v="39"/>
    <n v="142.84"/>
    <n v="5.48"/>
    <n v="137.36000000000001"/>
  </r>
  <r>
    <x v="2"/>
    <x v="40"/>
    <n v="142.84"/>
    <n v="5.3"/>
    <n v="137.54"/>
  </r>
  <r>
    <x v="2"/>
    <x v="41"/>
    <n v="142.84"/>
    <n v="4.83"/>
    <n v="138.01"/>
  </r>
  <r>
    <x v="2"/>
    <x v="42"/>
    <n v="142.84"/>
    <n v="4.38"/>
    <n v="138.46"/>
  </r>
  <r>
    <x v="2"/>
    <x v="43"/>
    <n v="142.84"/>
    <n v="4.09"/>
    <n v="138.75"/>
  </r>
  <r>
    <x v="2"/>
    <x v="45"/>
    <n v="142.84"/>
    <n v="5.3"/>
    <n v="137.54"/>
  </r>
  <r>
    <x v="2"/>
    <x v="46"/>
    <n v="142.84"/>
    <n v="5.35"/>
    <n v="137.49"/>
  </r>
  <r>
    <x v="2"/>
    <x v="47"/>
    <n v="142.84"/>
    <n v="4.22"/>
    <n v="138.62"/>
  </r>
  <r>
    <x v="2"/>
    <x v="48"/>
    <n v="142.84"/>
    <n v="5.99"/>
    <n v="136.85"/>
  </r>
  <r>
    <x v="2"/>
    <x v="49"/>
    <n v="142.84"/>
    <n v="4.7300000000000004"/>
    <n v="138.11000000000001"/>
  </r>
  <r>
    <x v="2"/>
    <x v="50"/>
    <n v="142.84"/>
    <n v="6.25"/>
    <n v="136.59"/>
  </r>
  <r>
    <x v="2"/>
    <x v="51"/>
    <n v="142.84"/>
    <n v="6.42"/>
    <n v="136.41999999999999"/>
  </r>
  <r>
    <x v="2"/>
    <x v="52"/>
    <n v="142.84"/>
    <n v="5.95"/>
    <n v="136.88999999999999"/>
  </r>
  <r>
    <x v="2"/>
    <x v="53"/>
    <n v="142.84"/>
    <n v="5.42"/>
    <n v="137.41999999999999"/>
  </r>
  <r>
    <x v="2"/>
    <x v="54"/>
    <n v="142.84"/>
    <n v="4.13"/>
    <n v="138.71"/>
  </r>
  <r>
    <x v="2"/>
    <x v="55"/>
    <n v="142.84"/>
    <n v="4.47"/>
    <n v="138.37"/>
  </r>
  <r>
    <x v="2"/>
    <x v="56"/>
    <n v="142.84"/>
    <n v="4.46"/>
    <n v="138.38"/>
  </r>
  <r>
    <x v="2"/>
    <x v="57"/>
    <n v="142.84"/>
    <n v="5.33"/>
    <n v="137.51"/>
  </r>
  <r>
    <x v="2"/>
    <x v="58"/>
    <n v="142.84"/>
    <n v="5.82"/>
    <n v="137.02000000000001"/>
  </r>
  <r>
    <x v="2"/>
    <x v="59"/>
    <n v="142.84"/>
    <n v="6.2"/>
    <n v="136.63999999999999"/>
  </r>
  <r>
    <x v="2"/>
    <x v="60"/>
    <n v="142.84"/>
    <n v="6.25"/>
    <n v="136.59"/>
  </r>
  <r>
    <x v="2"/>
    <x v="61"/>
    <n v="142.84"/>
    <n v="6.53"/>
    <n v="136.31"/>
  </r>
  <r>
    <x v="2"/>
    <x v="62"/>
    <n v="142.84"/>
    <n v="6.46"/>
    <n v="136.38"/>
  </r>
  <r>
    <x v="2"/>
    <x v="63"/>
    <n v="142.84"/>
    <n v="6.13"/>
    <n v="136.71"/>
  </r>
  <r>
    <x v="2"/>
    <x v="64"/>
    <n v="142.84"/>
    <n v="6.05"/>
    <n v="136.79"/>
  </r>
  <r>
    <x v="2"/>
    <x v="108"/>
    <n v="142.84"/>
    <n v="6.65"/>
    <n v="136.19"/>
  </r>
  <r>
    <x v="2"/>
    <x v="109"/>
    <n v="142.84"/>
    <n v="6.49"/>
    <n v="136.35"/>
  </r>
  <r>
    <x v="2"/>
    <x v="110"/>
    <n v="142.84"/>
    <n v="6.72"/>
    <n v="136.12"/>
  </r>
  <r>
    <x v="2"/>
    <x v="111"/>
    <n v="142.84"/>
    <n v="6.98"/>
    <n v="135.86000000000001"/>
  </r>
  <r>
    <x v="2"/>
    <x v="112"/>
    <n v="142.84"/>
    <n v="6.56"/>
    <n v="136.28"/>
  </r>
  <r>
    <x v="2"/>
    <x v="113"/>
    <n v="142.84"/>
    <n v="6.49"/>
    <n v="136.35"/>
  </r>
  <r>
    <x v="2"/>
    <x v="114"/>
    <n v="142.84"/>
    <n v="6.78"/>
    <n v="136.06"/>
  </r>
  <r>
    <x v="3"/>
    <x v="127"/>
    <n v="90.346999999999994"/>
    <n v="7.76"/>
    <n v="82.587000000000003"/>
  </r>
  <r>
    <x v="3"/>
    <x v="128"/>
    <n v="90.346999999999994"/>
    <n v="7.64"/>
    <n v="82.706999999999994"/>
  </r>
  <r>
    <x v="3"/>
    <x v="129"/>
    <n v="90.346999999999994"/>
    <n v="7.63"/>
    <n v="82.716999999999999"/>
  </r>
  <r>
    <x v="3"/>
    <x v="130"/>
    <n v="90.346999999999994"/>
    <n v="7.19"/>
    <n v="83.156999999999996"/>
  </r>
  <r>
    <x v="3"/>
    <x v="131"/>
    <n v="90.346999999999994"/>
    <n v="6.92"/>
    <n v="83.427000000000007"/>
  </r>
  <r>
    <x v="3"/>
    <x v="132"/>
    <n v="90.346999999999994"/>
    <n v="7.46"/>
    <n v="82.887"/>
  </r>
  <r>
    <x v="3"/>
    <x v="133"/>
    <n v="90.346999999999994"/>
    <n v="7.86"/>
    <n v="82.486999999999995"/>
  </r>
  <r>
    <x v="3"/>
    <x v="134"/>
    <n v="90.346999999999994"/>
    <n v="7.97"/>
    <n v="82.376999999999995"/>
  </r>
  <r>
    <x v="3"/>
    <x v="135"/>
    <n v="90.346999999999994"/>
    <n v="8.07"/>
    <n v="82.277000000000001"/>
  </r>
  <r>
    <x v="3"/>
    <x v="136"/>
    <n v="90.346999999999994"/>
    <n v="8.07"/>
    <n v="82.277000000000001"/>
  </r>
  <r>
    <x v="3"/>
    <x v="137"/>
    <n v="90.346999999999994"/>
    <n v="7.95"/>
    <n v="82.397000000000006"/>
  </r>
  <r>
    <x v="3"/>
    <x v="138"/>
    <n v="90.346999999999994"/>
    <n v="7.48"/>
    <n v="82.867000000000004"/>
  </r>
  <r>
    <x v="3"/>
    <x v="139"/>
    <n v="90.346999999999994"/>
    <n v="7.66"/>
    <n v="82.686999999999998"/>
  </r>
  <r>
    <x v="3"/>
    <x v="140"/>
    <n v="90.346999999999994"/>
    <n v="7.74"/>
    <n v="82.606999999999999"/>
  </r>
  <r>
    <x v="3"/>
    <x v="141"/>
    <n v="90.346999999999994"/>
    <n v="6.76"/>
    <n v="83.587000000000003"/>
  </r>
  <r>
    <x v="3"/>
    <x v="142"/>
    <n v="90.346999999999994"/>
    <n v="7.56"/>
    <n v="82.787000000000006"/>
  </r>
  <r>
    <x v="3"/>
    <x v="143"/>
    <n v="90.346999999999994"/>
    <n v="7.64"/>
    <n v="82.706999999999994"/>
  </r>
  <r>
    <x v="3"/>
    <x v="144"/>
    <n v="90.346999999999994"/>
    <n v="7.75"/>
    <n v="82.596999999999994"/>
  </r>
  <r>
    <x v="3"/>
    <x v="145"/>
    <n v="90.346999999999994"/>
    <n v="7.81"/>
    <n v="82.537000000000006"/>
  </r>
  <r>
    <x v="3"/>
    <x v="146"/>
    <n v="90.346999999999994"/>
    <n v="7.97"/>
    <n v="82.376999999999995"/>
  </r>
  <r>
    <x v="3"/>
    <x v="147"/>
    <n v="90.346999999999994"/>
    <n v="7.92"/>
    <n v="82.427000000000007"/>
  </r>
  <r>
    <x v="3"/>
    <x v="148"/>
    <n v="90.346999999999994"/>
    <n v="8.11"/>
    <n v="82.236999999999995"/>
  </r>
  <r>
    <x v="3"/>
    <x v="149"/>
    <n v="90.346999999999994"/>
    <n v="8.1300000000000008"/>
    <n v="82.216999999999999"/>
  </r>
  <r>
    <x v="3"/>
    <x v="150"/>
    <n v="90.346999999999994"/>
    <n v="8.18"/>
    <n v="82.167000000000002"/>
  </r>
  <r>
    <x v="3"/>
    <x v="151"/>
    <n v="90.346999999999994"/>
    <n v="8.24"/>
    <n v="82.106999999999999"/>
  </r>
  <r>
    <x v="3"/>
    <x v="152"/>
    <n v="90.346999999999994"/>
    <n v="7.91"/>
    <n v="82.436999999999998"/>
  </r>
  <r>
    <x v="3"/>
    <x v="153"/>
    <n v="90.346999999999994"/>
    <n v="8.1300000000000008"/>
    <n v="82.216999999999999"/>
  </r>
  <r>
    <x v="3"/>
    <x v="154"/>
    <n v="90.346999999999994"/>
    <n v="7.55"/>
    <n v="82.796999999999997"/>
  </r>
  <r>
    <x v="3"/>
    <x v="155"/>
    <n v="90.346999999999994"/>
    <n v="8.61"/>
    <n v="81.736999999999995"/>
  </r>
  <r>
    <x v="3"/>
    <x v="156"/>
    <n v="90.346999999999994"/>
    <n v="7.95"/>
    <n v="82.397000000000006"/>
  </r>
  <r>
    <x v="3"/>
    <x v="57"/>
    <n v="90.346999999999994"/>
    <n v="8.6388888888888893"/>
    <n v="81.701111111111118"/>
  </r>
  <r>
    <x v="3"/>
    <x v="58"/>
    <n v="90.346999999999994"/>
    <n v="8.640133333333333"/>
    <n v="81.699866666666637"/>
  </r>
  <r>
    <x v="3"/>
    <x v="59"/>
    <n v="90.346999999999994"/>
    <n v="8.8636129032258086"/>
    <n v="81.476387096774189"/>
  </r>
  <r>
    <x v="3"/>
    <x v="60"/>
    <n v="90.346999999999994"/>
    <n v="8.8243870967741955"/>
    <n v="81.515612903225787"/>
  </r>
  <r>
    <x v="3"/>
    <x v="61"/>
    <n v="90.346999999999994"/>
    <n v="8.8287500000000012"/>
    <n v="81.51124999999999"/>
  </r>
  <r>
    <x v="3"/>
    <x v="62"/>
    <n v="90.346999999999994"/>
    <n v="8.4048064516129024"/>
    <n v="81.93519354838709"/>
  </r>
  <r>
    <x v="3"/>
    <x v="63"/>
    <n v="90.346999999999994"/>
    <n v="8.3605333333333327"/>
    <n v="81.979466666666667"/>
  </r>
  <r>
    <x v="3"/>
    <x v="64"/>
    <n v="90.346999999999994"/>
    <n v="7.8059354838709671"/>
    <n v="82.53406451612905"/>
  </r>
  <r>
    <x v="3"/>
    <x v="108"/>
    <n v="90.346999999999994"/>
    <n v="8.0116333333333323"/>
    <n v="82.328366666666653"/>
  </r>
  <r>
    <x v="3"/>
    <x v="109"/>
    <n v="90.346999999999994"/>
    <n v="8.5033870967741922"/>
    <n v="81.836612903225813"/>
  </r>
  <r>
    <x v="3"/>
    <x v="110"/>
    <n v="90.346999999999994"/>
    <n v="8.7691935483870971"/>
    <n v="81.570806451612924"/>
  </r>
  <r>
    <x v="3"/>
    <x v="111"/>
    <n v="90.346999999999994"/>
    <n v="8.7584999999999997"/>
    <n v="81.58150000000002"/>
  </r>
  <r>
    <x v="3"/>
    <x v="112"/>
    <n v="90.346999999999994"/>
    <n v="8.1938064516129039"/>
    <n v="82.146193548387103"/>
  </r>
  <r>
    <x v="3"/>
    <x v="113"/>
    <n v="90.346999999999994"/>
    <n v="8.1018333333333334"/>
    <n v="82.238166666666672"/>
  </r>
  <r>
    <x v="3"/>
    <x v="114"/>
    <n v="90.346999999999994"/>
    <n v="8.394580645161291"/>
    <n v="81.94541935483872"/>
  </r>
  <r>
    <x v="3"/>
    <x v="157"/>
    <n v="90.346999999999994"/>
    <n v="8.5304516129032262"/>
    <n v="81.809548387096783"/>
  </r>
  <r>
    <x v="3"/>
    <x v="158"/>
    <n v="90.346999999999994"/>
    <n v="8.3411785714285696"/>
    <n v="81.998821428571432"/>
  </r>
  <r>
    <x v="3"/>
    <x v="159"/>
    <n v="90.346999999999994"/>
    <n v="8.826677419354839"/>
    <n v="81.51332258064518"/>
  </r>
  <r>
    <x v="3"/>
    <x v="160"/>
    <n v="90.346999999999994"/>
    <n v="9.0543000000000013"/>
    <n v="81.285699999999977"/>
  </r>
  <r>
    <x v="3"/>
    <x v="161"/>
    <n v="90.346999999999994"/>
    <n v="8.4680322580645147"/>
    <n v="81.871967741935478"/>
  </r>
  <r>
    <x v="3"/>
    <x v="162"/>
    <n v="90.346999999999994"/>
    <n v="8.983133333333333"/>
    <n v="81.356866666666662"/>
  </r>
  <r>
    <x v="3"/>
    <x v="163"/>
    <n v="90.346999999999994"/>
    <n v="8.5335483870967757"/>
    <n v="81.806451612903246"/>
  </r>
  <r>
    <x v="3"/>
    <x v="164"/>
    <n v="90.346999999999994"/>
    <n v="8.4354193548387109"/>
    <n v="81.904580645161289"/>
  </r>
  <r>
    <x v="3"/>
    <x v="165"/>
    <n v="90.346999999999994"/>
    <n v="8.5327333333333346"/>
    <n v="81.807266666666678"/>
  </r>
  <r>
    <x v="3"/>
    <x v="166"/>
    <n v="90.346999999999994"/>
    <n v="8.5120645161290334"/>
    <n v="81.827935483870959"/>
  </r>
  <r>
    <x v="3"/>
    <x v="167"/>
    <n v="90.346999999999994"/>
    <n v="8.1357666666666653"/>
    <n v="82.204233333333335"/>
  </r>
  <r>
    <x v="3"/>
    <x v="168"/>
    <n v="90.346999999999994"/>
    <n v="7.8204838709677418"/>
    <n v="82.519516129032283"/>
  </r>
  <r>
    <x v="4"/>
    <x v="0"/>
    <n v="111.17400000000001"/>
    <n v="9.1999999999999993"/>
    <n v="101.974"/>
  </r>
  <r>
    <x v="4"/>
    <x v="1"/>
    <n v="111.17400000000001"/>
    <n v="9.3000000000000007"/>
    <n v="101.874"/>
  </r>
  <r>
    <x v="4"/>
    <x v="2"/>
    <n v="111.17400000000001"/>
    <n v="9.1999999999999993"/>
    <n v="101.974"/>
  </r>
  <r>
    <x v="4"/>
    <x v="3"/>
    <n v="111.17400000000001"/>
    <n v="9.65"/>
    <n v="101.524"/>
  </r>
  <r>
    <x v="4"/>
    <x v="4"/>
    <n v="111.17400000000001"/>
    <n v="9.65"/>
    <n v="101.524"/>
  </r>
  <r>
    <x v="4"/>
    <x v="169"/>
    <n v="111.17400000000001"/>
    <n v="9.1999999999999993"/>
    <n v="101.974"/>
  </r>
  <r>
    <x v="4"/>
    <x v="170"/>
    <n v="111.17400000000001"/>
    <n v="9.1999999999999993"/>
    <n v="101.974"/>
  </r>
  <r>
    <x v="4"/>
    <x v="171"/>
    <n v="111.17400000000001"/>
    <n v="9.4"/>
    <n v="101.774"/>
  </r>
  <r>
    <x v="4"/>
    <x v="172"/>
    <n v="111.17400000000001"/>
    <n v="9.35"/>
    <n v="101.824"/>
  </r>
  <r>
    <x v="4"/>
    <x v="173"/>
    <n v="111.17400000000001"/>
    <n v="9.4499999999999993"/>
    <n v="101.724"/>
  </r>
  <r>
    <x v="4"/>
    <x v="174"/>
    <n v="111.17400000000001"/>
    <n v="9.1"/>
    <n v="102.074"/>
  </r>
  <r>
    <x v="4"/>
    <x v="175"/>
    <n v="111.17400000000001"/>
    <n v="9.1999999999999993"/>
    <n v="101.974"/>
  </r>
  <r>
    <x v="4"/>
    <x v="176"/>
    <n v="111.17400000000001"/>
    <n v="9.1999999999999993"/>
    <n v="101.974"/>
  </r>
  <r>
    <x v="4"/>
    <x v="177"/>
    <n v="111.17400000000001"/>
    <n v="8.9"/>
    <n v="102.274"/>
  </r>
  <r>
    <x v="4"/>
    <x v="178"/>
    <n v="111.17400000000001"/>
    <n v="8.6999999999999993"/>
    <n v="102.474"/>
  </r>
  <r>
    <x v="4"/>
    <x v="179"/>
    <n v="111.17400000000001"/>
    <n v="8.4"/>
    <n v="102.774"/>
  </r>
  <r>
    <x v="4"/>
    <x v="180"/>
    <n v="111.17400000000001"/>
    <n v="8.35"/>
    <n v="102.824"/>
  </r>
  <r>
    <x v="4"/>
    <x v="181"/>
    <n v="111.17400000000001"/>
    <n v="8.3000000000000007"/>
    <n v="102.874"/>
  </r>
  <r>
    <x v="4"/>
    <x v="101"/>
    <n v="111.17400000000001"/>
    <n v="8.35"/>
    <n v="102.824"/>
  </r>
  <r>
    <x v="4"/>
    <x v="102"/>
    <n v="111.17400000000001"/>
    <n v="8.5"/>
    <n v="102.67400000000001"/>
  </r>
  <r>
    <x v="4"/>
    <x v="126"/>
    <n v="111.17400000000001"/>
    <n v="8.6999999999999993"/>
    <n v="102.474"/>
  </r>
  <r>
    <x v="4"/>
    <x v="182"/>
    <n v="111.17400000000001"/>
    <n v="9"/>
    <n v="102.17400000000001"/>
  </r>
  <r>
    <x v="4"/>
    <x v="183"/>
    <n v="111.17400000000001"/>
    <n v="8.6999999999999993"/>
    <n v="102.474"/>
  </r>
  <r>
    <x v="4"/>
    <x v="184"/>
    <n v="111.17400000000001"/>
    <n v="7.6"/>
    <n v="103.574"/>
  </r>
  <r>
    <x v="4"/>
    <x v="185"/>
    <n v="111.17400000000001"/>
    <n v="8.1999999999999993"/>
    <n v="102.974"/>
  </r>
  <r>
    <x v="4"/>
    <x v="186"/>
    <n v="111.17400000000001"/>
    <n v="8.3000000000000007"/>
    <n v="102.874"/>
  </r>
  <r>
    <x v="4"/>
    <x v="187"/>
    <n v="111.17400000000001"/>
    <n v="8.5"/>
    <n v="102.67400000000001"/>
  </r>
  <r>
    <x v="4"/>
    <x v="188"/>
    <n v="111.17400000000001"/>
    <n v="8.35"/>
    <n v="102.824"/>
  </r>
  <r>
    <x v="4"/>
    <x v="23"/>
    <n v="111.17400000000001"/>
    <n v="8.4"/>
    <n v="102.774"/>
  </r>
  <r>
    <x v="4"/>
    <x v="189"/>
    <n v="111.17400000000001"/>
    <n v="8"/>
    <n v="103.17400000000001"/>
  </r>
  <r>
    <x v="4"/>
    <x v="24"/>
    <n v="111.17400000000001"/>
    <n v="8.35"/>
    <n v="102.824"/>
  </r>
  <r>
    <x v="4"/>
    <x v="25"/>
    <n v="111.17400000000001"/>
    <n v="8.15"/>
    <n v="103.024"/>
  </r>
  <r>
    <x v="4"/>
    <x v="26"/>
    <n v="111.17400000000001"/>
    <n v="8.5500000000000007"/>
    <n v="102.624"/>
  </r>
  <r>
    <x v="4"/>
    <x v="27"/>
    <n v="111.17400000000001"/>
    <n v="8.1"/>
    <n v="103.074"/>
  </r>
  <r>
    <x v="4"/>
    <x v="190"/>
    <n v="111.17400000000001"/>
    <n v="8.3000000000000007"/>
    <n v="102.874"/>
  </r>
  <r>
    <x v="4"/>
    <x v="29"/>
    <n v="111.17400000000001"/>
    <n v="8.3000000000000007"/>
    <n v="102.874"/>
  </r>
  <r>
    <x v="4"/>
    <x v="30"/>
    <n v="111.17400000000001"/>
    <n v="7.7"/>
    <n v="103.474"/>
  </r>
  <r>
    <x v="4"/>
    <x v="31"/>
    <n v="111.17400000000001"/>
    <n v="8.5"/>
    <n v="102.67400000000001"/>
  </r>
  <r>
    <x v="4"/>
    <x v="191"/>
    <n v="111.17400000000001"/>
    <n v="8.5"/>
    <n v="102.67400000000001"/>
  </r>
  <r>
    <x v="4"/>
    <x v="192"/>
    <n v="111.17400000000001"/>
    <n v="7.7"/>
    <n v="103.474"/>
  </r>
  <r>
    <x v="4"/>
    <x v="193"/>
    <n v="111.17400000000001"/>
    <n v="9"/>
    <n v="102.17400000000001"/>
  </r>
  <r>
    <x v="4"/>
    <x v="105"/>
    <n v="111.17400000000001"/>
    <n v="8.1"/>
    <n v="103.074"/>
  </r>
  <r>
    <x v="4"/>
    <x v="34"/>
    <n v="111.17400000000001"/>
    <n v="8.1999999999999993"/>
    <n v="102.974"/>
  </r>
  <r>
    <x v="4"/>
    <x v="194"/>
    <n v="111.17400000000001"/>
    <n v="8"/>
    <n v="103.17400000000001"/>
  </r>
  <r>
    <x v="4"/>
    <x v="195"/>
    <n v="111.17400000000001"/>
    <n v="8.3000000000000007"/>
    <n v="102.874"/>
  </r>
  <r>
    <x v="4"/>
    <x v="36"/>
    <n v="111.17400000000001"/>
    <n v="8.3000000000000007"/>
    <n v="102.874"/>
  </r>
  <r>
    <x v="4"/>
    <x v="37"/>
    <n v="111.17400000000001"/>
    <n v="8.5"/>
    <n v="102.67400000000001"/>
  </r>
  <r>
    <x v="4"/>
    <x v="38"/>
    <n v="111.17400000000001"/>
    <n v="8.6"/>
    <n v="102.574"/>
  </r>
  <r>
    <x v="4"/>
    <x v="39"/>
    <n v="111.17400000000001"/>
    <n v="8.9"/>
    <n v="102.274"/>
  </r>
  <r>
    <x v="4"/>
    <x v="41"/>
    <n v="111.17400000000001"/>
    <n v="8.85"/>
    <n v="102.324"/>
  </r>
  <r>
    <x v="4"/>
    <x v="42"/>
    <n v="111.17400000000001"/>
    <n v="8.5"/>
    <n v="102.67400000000001"/>
  </r>
  <r>
    <x v="4"/>
    <x v="196"/>
    <n v="111.17400000000001"/>
    <n v="9"/>
    <n v="102.17400000000001"/>
  </r>
  <r>
    <x v="4"/>
    <x v="43"/>
    <n v="111.17400000000001"/>
    <n v="8.25"/>
    <n v="102.92400000000001"/>
  </r>
  <r>
    <x v="4"/>
    <x v="44"/>
    <n v="111.17400000000001"/>
    <n v="8.5"/>
    <n v="102.67400000000001"/>
  </r>
  <r>
    <x v="4"/>
    <x v="46"/>
    <n v="111.17400000000001"/>
    <n v="8.6999999999999993"/>
    <n v="102.474"/>
  </r>
  <r>
    <x v="4"/>
    <x v="197"/>
    <n v="111.17400000000001"/>
    <n v="9.2200000000000006"/>
    <n v="101.95399999999999"/>
  </r>
  <r>
    <x v="4"/>
    <x v="198"/>
    <n v="111.17400000000001"/>
    <n v="9.1999999999999993"/>
    <n v="101.974"/>
  </r>
  <r>
    <x v="4"/>
    <x v="199"/>
    <n v="111.17400000000001"/>
    <n v="9.0399999999999991"/>
    <n v="102.134"/>
  </r>
  <r>
    <x v="4"/>
    <x v="200"/>
    <n v="111.17400000000001"/>
    <n v="9.36"/>
    <n v="101.81399999999999"/>
  </r>
  <r>
    <x v="4"/>
    <x v="201"/>
    <n v="111.17400000000001"/>
    <n v="9.43"/>
    <n v="101.744"/>
  </r>
  <r>
    <x v="4"/>
    <x v="202"/>
    <n v="111.17400000000001"/>
    <n v="9.5"/>
    <n v="101.67400000000001"/>
  </r>
  <r>
    <x v="4"/>
    <x v="203"/>
    <n v="111.17400000000001"/>
    <n v="9.17"/>
    <n v="102.004"/>
  </r>
  <r>
    <x v="4"/>
    <x v="204"/>
    <n v="111.17400000000001"/>
    <n v="9.26"/>
    <n v="101.914"/>
  </r>
  <r>
    <x v="4"/>
    <x v="205"/>
    <n v="111.17400000000001"/>
    <n v="9.25"/>
    <n v="101.92400000000001"/>
  </r>
  <r>
    <x v="4"/>
    <x v="206"/>
    <n v="111.17400000000001"/>
    <n v="9.3800000000000008"/>
    <n v="101.794"/>
  </r>
  <r>
    <x v="4"/>
    <x v="207"/>
    <n v="111.17400000000001"/>
    <n v="9.36"/>
    <n v="101.81399999999999"/>
  </r>
  <r>
    <x v="4"/>
    <x v="208"/>
    <n v="111.17400000000001"/>
    <n v="9.3000000000000007"/>
    <n v="101.874"/>
  </r>
  <r>
    <x v="4"/>
    <x v="209"/>
    <n v="111.17400000000001"/>
    <n v="9.24"/>
    <n v="101.934"/>
  </r>
  <r>
    <x v="4"/>
    <x v="210"/>
    <n v="111.17400000000001"/>
    <n v="9.18"/>
    <n v="101.994"/>
  </r>
  <r>
    <x v="4"/>
    <x v="211"/>
    <n v="111.17400000000001"/>
    <n v="9.08"/>
    <n v="102.09399999999999"/>
  </r>
  <r>
    <x v="4"/>
    <x v="212"/>
    <n v="111.17400000000001"/>
    <n v="9.35"/>
    <n v="101.824"/>
  </r>
  <r>
    <x v="4"/>
    <x v="213"/>
    <n v="111.17400000000001"/>
    <n v="9.1"/>
    <n v="102.074"/>
  </r>
  <r>
    <x v="4"/>
    <x v="214"/>
    <n v="111.17400000000001"/>
    <n v="9.3000000000000007"/>
    <n v="101.874"/>
  </r>
  <r>
    <x v="4"/>
    <x v="215"/>
    <n v="111.17400000000001"/>
    <n v="9.8699999999999992"/>
    <n v="101.304"/>
  </r>
  <r>
    <x v="4"/>
    <x v="216"/>
    <n v="111.17400000000001"/>
    <n v="9.6999999999999993"/>
    <n v="101.474"/>
  </r>
  <r>
    <x v="4"/>
    <x v="217"/>
    <n v="111.17400000000001"/>
    <n v="9.6999999999999993"/>
    <n v="101.474"/>
  </r>
  <r>
    <x v="4"/>
    <x v="218"/>
    <n v="111.17400000000001"/>
    <n v="9.6999999999999993"/>
    <n v="101.474"/>
  </r>
  <r>
    <x v="4"/>
    <x v="219"/>
    <n v="111.17400000000001"/>
    <n v="9.6199999999999992"/>
    <n v="101.554"/>
  </r>
  <r>
    <x v="4"/>
    <x v="220"/>
    <n v="111.17400000000001"/>
    <n v="9.8000000000000007"/>
    <n v="101.374"/>
  </r>
  <r>
    <x v="4"/>
    <x v="221"/>
    <n v="111.17400000000001"/>
    <n v="8.8000000000000007"/>
    <n v="102.374"/>
  </r>
  <r>
    <x v="5"/>
    <x v="222"/>
    <n v="103.009"/>
    <n v="3.7"/>
    <n v="99.308999999999997"/>
  </r>
  <r>
    <x v="5"/>
    <x v="223"/>
    <n v="103.009"/>
    <n v="3.6"/>
    <n v="99.409000000000006"/>
  </r>
  <r>
    <x v="5"/>
    <x v="224"/>
    <n v="103.009"/>
    <n v="3.75"/>
    <n v="99.259"/>
  </r>
  <r>
    <x v="5"/>
    <x v="225"/>
    <n v="103.009"/>
    <n v="3.9"/>
    <n v="99.108999999999995"/>
  </r>
  <r>
    <x v="5"/>
    <x v="226"/>
    <n v="103.009"/>
    <n v="3.5"/>
    <n v="99.509"/>
  </r>
  <r>
    <x v="5"/>
    <x v="227"/>
    <n v="103.009"/>
    <n v="3.5"/>
    <n v="99.509"/>
  </r>
  <r>
    <x v="5"/>
    <x v="228"/>
    <n v="103.009"/>
    <n v="3.1"/>
    <n v="99.909000000000006"/>
  </r>
  <r>
    <x v="5"/>
    <x v="229"/>
    <n v="103.009"/>
    <n v="3.1"/>
    <n v="99.909000000000006"/>
  </r>
  <r>
    <x v="5"/>
    <x v="230"/>
    <n v="103.009"/>
    <n v="3.4"/>
    <n v="99.608999999999995"/>
  </r>
  <r>
    <x v="5"/>
    <x v="231"/>
    <n v="103.009"/>
    <n v="3.8"/>
    <n v="99.209000000000003"/>
  </r>
  <r>
    <x v="5"/>
    <x v="232"/>
    <n v="103.009"/>
    <n v="3.8"/>
    <n v="99.209000000000003"/>
  </r>
  <r>
    <x v="5"/>
    <x v="233"/>
    <n v="103.009"/>
    <n v="3.8"/>
    <n v="99.209000000000003"/>
  </r>
  <r>
    <x v="5"/>
    <x v="234"/>
    <n v="103.009"/>
    <n v="3.5"/>
    <n v="99.509"/>
  </r>
  <r>
    <x v="5"/>
    <x v="235"/>
    <n v="103.009"/>
    <n v="3.3"/>
    <n v="99.709000000000003"/>
  </r>
  <r>
    <x v="5"/>
    <x v="236"/>
    <n v="103.009"/>
    <n v="3"/>
    <n v="100.009"/>
  </r>
  <r>
    <x v="5"/>
    <x v="237"/>
    <n v="103.009"/>
    <n v="3.2"/>
    <n v="99.808999999999997"/>
  </r>
  <r>
    <x v="5"/>
    <x v="238"/>
    <n v="103.009"/>
    <n v="3.5"/>
    <n v="99.509"/>
  </r>
  <r>
    <x v="5"/>
    <x v="80"/>
    <n v="103.009"/>
    <n v="3.2"/>
    <n v="99.808999999999997"/>
  </r>
  <r>
    <x v="5"/>
    <x v="81"/>
    <n v="103.009"/>
    <n v="2.9"/>
    <n v="100.10899999999999"/>
  </r>
  <r>
    <x v="5"/>
    <x v="82"/>
    <n v="103.009"/>
    <n v="3.3"/>
    <n v="99.709000000000003"/>
  </r>
  <r>
    <x v="5"/>
    <x v="83"/>
    <n v="103.009"/>
    <n v="3.3"/>
    <n v="99.709000000000003"/>
  </r>
  <r>
    <x v="5"/>
    <x v="84"/>
    <n v="103.009"/>
    <n v="3.5"/>
    <n v="99.509"/>
  </r>
  <r>
    <x v="5"/>
    <x v="85"/>
    <n v="103.009"/>
    <n v="3.8"/>
    <n v="99.209000000000003"/>
  </r>
  <r>
    <x v="5"/>
    <x v="86"/>
    <n v="103.009"/>
    <n v="3.3"/>
    <n v="99.709000000000003"/>
  </r>
  <r>
    <x v="5"/>
    <x v="87"/>
    <n v="103.009"/>
    <n v="3.2"/>
    <n v="99.808999999999997"/>
  </r>
  <r>
    <x v="5"/>
    <x v="88"/>
    <n v="103.009"/>
    <n v="3.15"/>
    <n v="99.858999999999995"/>
  </r>
  <r>
    <x v="5"/>
    <x v="239"/>
    <n v="103.009"/>
    <n v="3"/>
    <n v="100.009"/>
  </r>
  <r>
    <x v="5"/>
    <x v="89"/>
    <n v="103.009"/>
    <n v="3.5"/>
    <n v="99.509"/>
  </r>
  <r>
    <x v="5"/>
    <x v="90"/>
    <n v="103.009"/>
    <n v="3.5"/>
    <n v="99.509"/>
  </r>
  <r>
    <x v="5"/>
    <x v="91"/>
    <n v="103.009"/>
    <n v="3.6"/>
    <n v="99.409000000000006"/>
  </r>
  <r>
    <x v="5"/>
    <x v="92"/>
    <n v="103.009"/>
    <n v="3.8"/>
    <n v="99.209000000000003"/>
  </r>
  <r>
    <x v="5"/>
    <x v="0"/>
    <n v="103.009"/>
    <n v="3.8"/>
    <n v="99.209000000000003"/>
  </r>
  <r>
    <x v="5"/>
    <x v="1"/>
    <n v="103.009"/>
    <n v="4.2"/>
    <n v="98.808999999999997"/>
  </r>
  <r>
    <x v="5"/>
    <x v="2"/>
    <n v="103.009"/>
    <n v="3.9"/>
    <n v="99.108999999999995"/>
  </r>
  <r>
    <x v="5"/>
    <x v="3"/>
    <n v="103.009"/>
    <n v="3.9"/>
    <n v="99.108999999999995"/>
  </r>
  <r>
    <x v="5"/>
    <x v="4"/>
    <n v="103.009"/>
    <n v="3.95"/>
    <n v="99.058999999999997"/>
  </r>
  <r>
    <x v="5"/>
    <x v="5"/>
    <n v="103.009"/>
    <n v="3.4"/>
    <n v="99.608999999999995"/>
  </r>
  <r>
    <x v="5"/>
    <x v="6"/>
    <n v="103.009"/>
    <n v="3.1"/>
    <n v="99.909000000000006"/>
  </r>
  <r>
    <x v="5"/>
    <x v="240"/>
    <n v="103.009"/>
    <n v="3"/>
    <n v="100.009"/>
  </r>
  <r>
    <x v="5"/>
    <x v="241"/>
    <n v="103.009"/>
    <n v="3.2"/>
    <n v="99.808999999999997"/>
  </r>
  <r>
    <x v="5"/>
    <x v="9"/>
    <n v="103.009"/>
    <n v="3.5"/>
    <n v="99.509"/>
  </r>
  <r>
    <x v="5"/>
    <x v="10"/>
    <n v="103.009"/>
    <n v="3.6"/>
    <n v="99.409000000000006"/>
  </r>
  <r>
    <x v="5"/>
    <x v="173"/>
    <n v="103.009"/>
    <n v="3.7"/>
    <n v="99.308999999999997"/>
  </r>
  <r>
    <x v="5"/>
    <x v="174"/>
    <n v="103.009"/>
    <n v="3.75"/>
    <n v="99.259"/>
  </r>
  <r>
    <x v="5"/>
    <x v="175"/>
    <n v="103.009"/>
    <n v="3.85"/>
    <n v="99.159000000000006"/>
  </r>
  <r>
    <x v="5"/>
    <x v="176"/>
    <n v="103.009"/>
    <n v="4"/>
    <n v="99.009"/>
  </r>
  <r>
    <x v="5"/>
    <x v="177"/>
    <n v="103.009"/>
    <n v="3.1"/>
    <n v="99.909000000000006"/>
  </r>
  <r>
    <x v="5"/>
    <x v="178"/>
    <n v="103.009"/>
    <n v="3.25"/>
    <n v="99.759"/>
  </r>
  <r>
    <x v="5"/>
    <x v="179"/>
    <n v="103.009"/>
    <n v="3"/>
    <n v="100.009"/>
  </r>
  <r>
    <x v="5"/>
    <x v="180"/>
    <n v="103.009"/>
    <n v="2.7"/>
    <n v="100.309"/>
  </r>
  <r>
    <x v="5"/>
    <x v="181"/>
    <n v="103.009"/>
    <n v="3.3"/>
    <n v="99.709000000000003"/>
  </r>
  <r>
    <x v="5"/>
    <x v="101"/>
    <n v="103.009"/>
    <n v="3.8"/>
    <n v="99.209000000000003"/>
  </r>
  <r>
    <x v="5"/>
    <x v="102"/>
    <n v="103.009"/>
    <n v="3.5"/>
    <n v="99.509"/>
  </r>
  <r>
    <x v="5"/>
    <x v="126"/>
    <n v="103.009"/>
    <n v="3.35"/>
    <n v="99.659000000000006"/>
  </r>
  <r>
    <x v="5"/>
    <x v="182"/>
    <n v="103.009"/>
    <n v="3.5"/>
    <n v="99.509"/>
  </r>
  <r>
    <x v="5"/>
    <x v="183"/>
    <n v="103.009"/>
    <n v="3.35"/>
    <n v="99.659000000000006"/>
  </r>
  <r>
    <x v="5"/>
    <x v="184"/>
    <n v="103.009"/>
    <n v="2.8"/>
    <n v="100.209"/>
  </r>
  <r>
    <x v="5"/>
    <x v="185"/>
    <n v="103.009"/>
    <n v="2.7"/>
    <n v="100.309"/>
  </r>
  <r>
    <x v="5"/>
    <x v="186"/>
    <n v="103.009"/>
    <n v="3.3"/>
    <n v="99.709000000000003"/>
  </r>
  <r>
    <x v="5"/>
    <x v="187"/>
    <n v="103.009"/>
    <n v="3.4"/>
    <n v="99.608999999999995"/>
  </r>
  <r>
    <x v="5"/>
    <x v="188"/>
    <n v="103.009"/>
    <n v="3.2"/>
    <n v="99.808999999999997"/>
  </r>
  <r>
    <x v="5"/>
    <x v="23"/>
    <n v="103.009"/>
    <n v="3.6"/>
    <n v="99.409000000000006"/>
  </r>
  <r>
    <x v="5"/>
    <x v="189"/>
    <n v="103.009"/>
    <n v="3"/>
    <n v="100.009"/>
  </r>
  <r>
    <x v="5"/>
    <x v="24"/>
    <n v="103.009"/>
    <n v="3.3"/>
    <n v="99.709000000000003"/>
  </r>
  <r>
    <x v="5"/>
    <x v="25"/>
    <n v="103.009"/>
    <n v="3.5"/>
    <n v="99.509"/>
  </r>
  <r>
    <x v="5"/>
    <x v="26"/>
    <n v="103.009"/>
    <n v="2.5499999999999998"/>
    <n v="100.459"/>
  </r>
  <r>
    <x v="5"/>
    <x v="27"/>
    <n v="103.009"/>
    <n v="3.05"/>
    <n v="99.959000000000003"/>
  </r>
  <r>
    <x v="5"/>
    <x v="242"/>
    <n v="103.009"/>
    <n v="3.4"/>
    <n v="99.608999999999995"/>
  </r>
  <r>
    <x v="5"/>
    <x v="243"/>
    <n v="103.009"/>
    <n v="3.5"/>
    <n v="99.509"/>
  </r>
  <r>
    <x v="5"/>
    <x v="127"/>
    <n v="103.009"/>
    <n v="3.3"/>
    <n v="99.709000000000003"/>
  </r>
  <r>
    <x v="5"/>
    <x v="244"/>
    <n v="103.009"/>
    <n v="3.5"/>
    <n v="99.509"/>
  </r>
  <r>
    <x v="5"/>
    <x v="245"/>
    <n v="103.009"/>
    <n v="3.5"/>
    <n v="99.509"/>
  </r>
  <r>
    <x v="5"/>
    <x v="246"/>
    <n v="103.009"/>
    <n v="3.3"/>
    <n v="99.709000000000003"/>
  </r>
  <r>
    <x v="5"/>
    <x v="193"/>
    <n v="103.009"/>
    <n v="2.9"/>
    <n v="100.10899999999999"/>
  </r>
  <r>
    <x v="5"/>
    <x v="105"/>
    <n v="103.009"/>
    <n v="3"/>
    <n v="100.009"/>
  </r>
  <r>
    <x v="5"/>
    <x v="34"/>
    <n v="103.009"/>
    <n v="3.15"/>
    <n v="99.858999999999995"/>
  </r>
  <r>
    <x v="5"/>
    <x v="247"/>
    <n v="103.009"/>
    <n v="3.2"/>
    <n v="99.808999999999997"/>
  </r>
  <r>
    <x v="5"/>
    <x v="248"/>
    <n v="103.009"/>
    <n v="3.6"/>
    <n v="99.409000000000006"/>
  </r>
  <r>
    <x v="5"/>
    <x v="36"/>
    <n v="103.009"/>
    <n v="3.6"/>
    <n v="99.409000000000006"/>
  </r>
  <r>
    <x v="5"/>
    <x v="37"/>
    <n v="103.009"/>
    <n v="3.6"/>
    <n v="99.409000000000006"/>
  </r>
  <r>
    <x v="5"/>
    <x v="38"/>
    <n v="103.009"/>
    <n v="3.5"/>
    <n v="99.509"/>
  </r>
  <r>
    <x v="5"/>
    <x v="39"/>
    <n v="103.009"/>
    <n v="3.5"/>
    <n v="99.509"/>
  </r>
  <r>
    <x v="5"/>
    <x v="41"/>
    <n v="103.009"/>
    <n v="3.77"/>
    <n v="99.239000000000004"/>
  </r>
  <r>
    <x v="5"/>
    <x v="42"/>
    <n v="103.009"/>
    <n v="3.1"/>
    <n v="99.909000000000006"/>
  </r>
  <r>
    <x v="5"/>
    <x v="196"/>
    <n v="103.009"/>
    <n v="3"/>
    <n v="100.009"/>
  </r>
  <r>
    <x v="5"/>
    <x v="43"/>
    <n v="103.009"/>
    <n v="3.1"/>
    <n v="99.909000000000006"/>
  </r>
  <r>
    <x v="5"/>
    <x v="44"/>
    <n v="103.009"/>
    <n v="3.3"/>
    <n v="99.709000000000003"/>
  </r>
  <r>
    <x v="5"/>
    <x v="46"/>
    <n v="103.009"/>
    <n v="3.35"/>
    <n v="99.659000000000006"/>
  </r>
  <r>
    <x v="5"/>
    <x v="249"/>
    <n v="103.009"/>
    <n v="3.84"/>
    <n v="99.168999999999997"/>
  </r>
  <r>
    <x v="5"/>
    <x v="198"/>
    <n v="103.009"/>
    <n v="3.9"/>
    <n v="99.108999999999995"/>
  </r>
  <r>
    <x v="5"/>
    <x v="199"/>
    <n v="103.009"/>
    <n v="3.82"/>
    <n v="99.188999999999993"/>
  </r>
  <r>
    <x v="5"/>
    <x v="250"/>
    <n v="103.009"/>
    <n v="3.22"/>
    <n v="99.789000000000001"/>
  </r>
  <r>
    <x v="5"/>
    <x v="201"/>
    <n v="103.009"/>
    <n v="3.26"/>
    <n v="99.748999999999995"/>
  </r>
  <r>
    <x v="5"/>
    <x v="251"/>
    <n v="103.009"/>
    <n v="3.37"/>
    <n v="99.638999999999996"/>
  </r>
  <r>
    <x v="5"/>
    <x v="252"/>
    <n v="103.009"/>
    <n v="3.45"/>
    <n v="99.558999999999997"/>
  </r>
  <r>
    <x v="5"/>
    <x v="203"/>
    <n v="103.009"/>
    <n v="3.94"/>
    <n v="99.069000000000003"/>
  </r>
  <r>
    <x v="5"/>
    <x v="253"/>
    <n v="103.009"/>
    <n v="4.0199999999999996"/>
    <n v="98.989000000000004"/>
  </r>
  <r>
    <x v="5"/>
    <x v="254"/>
    <n v="103.009"/>
    <n v="3.98"/>
    <n v="99.028999999999996"/>
  </r>
  <r>
    <x v="5"/>
    <x v="206"/>
    <n v="103.009"/>
    <n v="3.88"/>
    <n v="99.129000000000005"/>
  </r>
  <r>
    <x v="5"/>
    <x v="255"/>
    <n v="103.009"/>
    <n v="3.94"/>
    <n v="99.069000000000003"/>
  </r>
  <r>
    <x v="5"/>
    <x v="208"/>
    <n v="103.009"/>
    <n v="3.72"/>
    <n v="99.289000000000001"/>
  </r>
  <r>
    <x v="5"/>
    <x v="209"/>
    <n v="103.009"/>
    <n v="3.84"/>
    <n v="99.168999999999997"/>
  </r>
  <r>
    <x v="5"/>
    <x v="256"/>
    <n v="103.009"/>
    <n v="3.42"/>
    <n v="99.588999999999999"/>
  </r>
  <r>
    <x v="5"/>
    <x v="212"/>
    <n v="103.009"/>
    <n v="3.94"/>
    <n v="99.069000000000003"/>
  </r>
  <r>
    <x v="5"/>
    <x v="257"/>
    <n v="103.009"/>
    <n v="4.03"/>
    <n v="98.978999999999999"/>
  </r>
  <r>
    <x v="5"/>
    <x v="216"/>
    <n v="103.009"/>
    <n v="4.12"/>
    <n v="98.888999999999996"/>
  </r>
  <r>
    <x v="5"/>
    <x v="217"/>
    <n v="103.009"/>
    <n v="4.0999999999999996"/>
    <n v="98.909000000000006"/>
  </r>
  <r>
    <x v="5"/>
    <x v="258"/>
    <n v="103.009"/>
    <n v="4.0999999999999996"/>
    <n v="98.909000000000006"/>
  </r>
  <r>
    <x v="5"/>
    <x v="259"/>
    <n v="103.009"/>
    <n v="3.34"/>
    <n v="99.668999999999997"/>
  </r>
  <r>
    <x v="5"/>
    <x v="260"/>
    <n v="103.009"/>
    <n v="3.57"/>
    <n v="99.438999999999993"/>
  </r>
  <r>
    <x v="5"/>
    <x v="261"/>
    <n v="103.009"/>
    <n v="3.3"/>
    <n v="99.709000000000003"/>
  </r>
  <r>
    <x v="5"/>
    <x v="262"/>
    <n v="103.009"/>
    <n v="2.94"/>
    <n v="100.069"/>
  </r>
  <r>
    <x v="6"/>
    <x v="222"/>
    <n v="115.102"/>
    <n v="6.1"/>
    <n v="109.002"/>
  </r>
  <r>
    <x v="6"/>
    <x v="223"/>
    <n v="115.102"/>
    <n v="6"/>
    <n v="109.102"/>
  </r>
  <r>
    <x v="6"/>
    <x v="224"/>
    <n v="115.102"/>
    <n v="6.25"/>
    <n v="108.852"/>
  </r>
  <r>
    <x v="6"/>
    <x v="225"/>
    <n v="115.102"/>
    <n v="6.2"/>
    <n v="108.902"/>
  </r>
  <r>
    <x v="6"/>
    <x v="226"/>
    <n v="115.102"/>
    <n v="6.25"/>
    <n v="108.852"/>
  </r>
  <r>
    <x v="6"/>
    <x v="227"/>
    <n v="115.102"/>
    <n v="6.2"/>
    <n v="108.902"/>
  </r>
  <r>
    <x v="6"/>
    <x v="228"/>
    <n v="115.102"/>
    <n v="5.9"/>
    <n v="109.202"/>
  </r>
  <r>
    <x v="6"/>
    <x v="229"/>
    <n v="115.102"/>
    <n v="6"/>
    <n v="109.102"/>
  </r>
  <r>
    <x v="6"/>
    <x v="230"/>
    <n v="115.102"/>
    <n v="5.9"/>
    <n v="109.202"/>
  </r>
  <r>
    <x v="6"/>
    <x v="231"/>
    <n v="115.102"/>
    <n v="6.25"/>
    <n v="108.852"/>
  </r>
  <r>
    <x v="6"/>
    <x v="232"/>
    <n v="115.102"/>
    <n v="6.35"/>
    <n v="108.752"/>
  </r>
  <r>
    <x v="6"/>
    <x v="233"/>
    <n v="115.102"/>
    <n v="6.5"/>
    <n v="108.602"/>
  </r>
  <r>
    <x v="6"/>
    <x v="234"/>
    <n v="115.102"/>
    <n v="6.3"/>
    <n v="108.80200000000001"/>
  </r>
  <r>
    <x v="6"/>
    <x v="235"/>
    <n v="115.102"/>
    <n v="6.2"/>
    <n v="108.902"/>
  </r>
  <r>
    <x v="6"/>
    <x v="236"/>
    <n v="115.102"/>
    <n v="5.6"/>
    <n v="109.502"/>
  </r>
  <r>
    <x v="6"/>
    <x v="237"/>
    <n v="115.102"/>
    <n v="6"/>
    <n v="109.102"/>
  </r>
  <r>
    <x v="6"/>
    <x v="238"/>
    <n v="115.102"/>
    <n v="5.9"/>
    <n v="109.202"/>
  </r>
  <r>
    <x v="6"/>
    <x v="80"/>
    <n v="115.102"/>
    <n v="5.75"/>
    <n v="109.352"/>
  </r>
  <r>
    <x v="6"/>
    <x v="81"/>
    <n v="115.102"/>
    <n v="5.6"/>
    <n v="109.502"/>
  </r>
  <r>
    <x v="6"/>
    <x v="82"/>
    <n v="115.102"/>
    <n v="5.75"/>
    <n v="109.352"/>
  </r>
  <r>
    <x v="6"/>
    <x v="84"/>
    <n v="115.102"/>
    <n v="6.15"/>
    <n v="108.952"/>
  </r>
  <r>
    <x v="6"/>
    <x v="85"/>
    <n v="115.102"/>
    <n v="6.1"/>
    <n v="109.002"/>
  </r>
  <r>
    <x v="6"/>
    <x v="86"/>
    <n v="115.102"/>
    <n v="6"/>
    <n v="109.102"/>
  </r>
  <r>
    <x v="6"/>
    <x v="87"/>
    <n v="115.102"/>
    <n v="5.85"/>
    <n v="109.252"/>
  </r>
  <r>
    <x v="6"/>
    <x v="88"/>
    <n v="115.102"/>
    <n v="6"/>
    <n v="109.102"/>
  </r>
  <r>
    <x v="6"/>
    <x v="239"/>
    <n v="115.102"/>
    <n v="6"/>
    <n v="109.102"/>
  </r>
  <r>
    <x v="6"/>
    <x v="89"/>
    <n v="115.102"/>
    <n v="5.75"/>
    <n v="109.352"/>
  </r>
  <r>
    <x v="6"/>
    <x v="90"/>
    <n v="115.102"/>
    <n v="6.3"/>
    <n v="108.80200000000001"/>
  </r>
  <r>
    <x v="6"/>
    <x v="91"/>
    <n v="115.102"/>
    <n v="6.1"/>
    <n v="109.002"/>
  </r>
  <r>
    <x v="6"/>
    <x v="92"/>
    <n v="115.102"/>
    <n v="6"/>
    <n v="109.102"/>
  </r>
  <r>
    <x v="6"/>
    <x v="0"/>
    <n v="115.102"/>
    <n v="6.45"/>
    <n v="108.652"/>
  </r>
  <r>
    <x v="6"/>
    <x v="1"/>
    <n v="115.102"/>
    <n v="6.6"/>
    <n v="108.502"/>
  </r>
  <r>
    <x v="6"/>
    <x v="3"/>
    <n v="115.102"/>
    <n v="6.5"/>
    <n v="108.602"/>
  </r>
  <r>
    <x v="6"/>
    <x v="4"/>
    <n v="115.102"/>
    <n v="6.2"/>
    <n v="108.902"/>
  </r>
  <r>
    <x v="6"/>
    <x v="5"/>
    <n v="115.102"/>
    <n v="6.1"/>
    <n v="109.002"/>
  </r>
  <r>
    <x v="6"/>
    <x v="6"/>
    <n v="115.102"/>
    <n v="6.1"/>
    <n v="109.002"/>
  </r>
  <r>
    <x v="6"/>
    <x v="240"/>
    <n v="115.102"/>
    <n v="6"/>
    <n v="109.102"/>
  </r>
  <r>
    <x v="6"/>
    <x v="241"/>
    <n v="115.102"/>
    <n v="6.1"/>
    <n v="109.002"/>
  </r>
  <r>
    <x v="6"/>
    <x v="9"/>
    <n v="115.102"/>
    <n v="6.15"/>
    <n v="108.952"/>
  </r>
  <r>
    <x v="6"/>
    <x v="10"/>
    <n v="115.102"/>
    <n v="6.25"/>
    <n v="108.852"/>
  </r>
  <r>
    <x v="6"/>
    <x v="173"/>
    <n v="115.102"/>
    <n v="6.1"/>
    <n v="109.002"/>
  </r>
  <r>
    <x v="6"/>
    <x v="174"/>
    <n v="115.102"/>
    <n v="6.35"/>
    <n v="108.752"/>
  </r>
  <r>
    <x v="6"/>
    <x v="175"/>
    <n v="115.102"/>
    <n v="6.2"/>
    <n v="108.902"/>
  </r>
  <r>
    <x v="6"/>
    <x v="176"/>
    <n v="115.102"/>
    <n v="5.7"/>
    <n v="109.402"/>
  </r>
  <r>
    <x v="6"/>
    <x v="177"/>
    <n v="115.102"/>
    <n v="6"/>
    <n v="109.102"/>
  </r>
  <r>
    <x v="6"/>
    <x v="178"/>
    <n v="115.102"/>
    <n v="5.7"/>
    <n v="109.402"/>
  </r>
  <r>
    <x v="6"/>
    <x v="179"/>
    <n v="115.102"/>
    <n v="6"/>
    <n v="109.102"/>
  </r>
  <r>
    <x v="6"/>
    <x v="180"/>
    <n v="115.102"/>
    <n v="5.6"/>
    <n v="109.502"/>
  </r>
  <r>
    <x v="6"/>
    <x v="181"/>
    <n v="115.102"/>
    <n v="5.6"/>
    <n v="109.502"/>
  </r>
  <r>
    <x v="6"/>
    <x v="101"/>
    <n v="115.102"/>
    <n v="5.6"/>
    <n v="109.502"/>
  </r>
  <r>
    <x v="6"/>
    <x v="102"/>
    <n v="115.102"/>
    <n v="6.1"/>
    <n v="109.002"/>
  </r>
  <r>
    <x v="6"/>
    <x v="126"/>
    <n v="115.102"/>
    <n v="6.35"/>
    <n v="108.752"/>
  </r>
  <r>
    <x v="6"/>
    <x v="182"/>
    <n v="115.102"/>
    <n v="5.8"/>
    <n v="109.30200000000001"/>
  </r>
  <r>
    <x v="6"/>
    <x v="183"/>
    <n v="115.102"/>
    <n v="5.5"/>
    <n v="109.602"/>
  </r>
  <r>
    <x v="6"/>
    <x v="184"/>
    <n v="115.102"/>
    <n v="6"/>
    <n v="109.102"/>
  </r>
  <r>
    <x v="6"/>
    <x v="185"/>
    <n v="115.102"/>
    <n v="5.6"/>
    <n v="109.502"/>
  </r>
  <r>
    <x v="6"/>
    <x v="186"/>
    <n v="115.102"/>
    <n v="5.9"/>
    <n v="109.202"/>
  </r>
  <r>
    <x v="6"/>
    <x v="187"/>
    <n v="115.102"/>
    <n v="6.05"/>
    <n v="109.05200000000001"/>
  </r>
  <r>
    <x v="6"/>
    <x v="188"/>
    <n v="115.102"/>
    <n v="5.8"/>
    <n v="109.30200000000001"/>
  </r>
  <r>
    <x v="6"/>
    <x v="23"/>
    <n v="115.102"/>
    <n v="5.75"/>
    <n v="109.352"/>
  </r>
  <r>
    <x v="6"/>
    <x v="189"/>
    <n v="115.102"/>
    <n v="5.7"/>
    <n v="109.402"/>
  </r>
  <r>
    <x v="6"/>
    <x v="24"/>
    <n v="115.102"/>
    <n v="6"/>
    <n v="109.102"/>
  </r>
  <r>
    <x v="6"/>
    <x v="25"/>
    <n v="115.102"/>
    <n v="6.9"/>
    <n v="108.202"/>
  </r>
  <r>
    <x v="6"/>
    <x v="26"/>
    <n v="115.102"/>
    <n v="5.8"/>
    <n v="109.30200000000001"/>
  </r>
  <r>
    <x v="6"/>
    <x v="27"/>
    <n v="115.102"/>
    <n v="5.8"/>
    <n v="109.30200000000001"/>
  </r>
  <r>
    <x v="6"/>
    <x v="263"/>
    <n v="115.102"/>
    <n v="6.25"/>
    <n v="108.852"/>
  </r>
  <r>
    <x v="6"/>
    <x v="264"/>
    <n v="115.102"/>
    <n v="6.25"/>
    <n v="108.852"/>
  </r>
  <r>
    <x v="6"/>
    <x v="265"/>
    <n v="115.102"/>
    <n v="6.1"/>
    <n v="109.002"/>
  </r>
  <r>
    <x v="6"/>
    <x v="128"/>
    <n v="115.102"/>
    <n v="5.8"/>
    <n v="109.30200000000001"/>
  </r>
  <r>
    <x v="6"/>
    <x v="266"/>
    <n v="115.102"/>
    <n v="5.6"/>
    <n v="109.502"/>
  </r>
  <r>
    <x v="6"/>
    <x v="267"/>
    <n v="115.102"/>
    <n v="6.1"/>
    <n v="109.002"/>
  </r>
  <r>
    <x v="6"/>
    <x v="193"/>
    <n v="115.102"/>
    <n v="5.9"/>
    <n v="109.202"/>
  </r>
  <r>
    <x v="6"/>
    <x v="105"/>
    <n v="115.102"/>
    <n v="5.0999999999999996"/>
    <n v="110.002"/>
  </r>
  <r>
    <x v="6"/>
    <x v="34"/>
    <n v="115.102"/>
    <n v="5.8"/>
    <n v="109.30200000000001"/>
  </r>
  <r>
    <x v="6"/>
    <x v="268"/>
    <n v="115.102"/>
    <n v="5.4"/>
    <n v="109.702"/>
  </r>
  <r>
    <x v="6"/>
    <x v="269"/>
    <n v="115.102"/>
    <n v="6"/>
    <n v="109.102"/>
  </r>
  <r>
    <x v="6"/>
    <x v="36"/>
    <n v="115.102"/>
    <n v="6.1"/>
    <n v="109.002"/>
  </r>
  <r>
    <x v="6"/>
    <x v="37"/>
    <n v="115.102"/>
    <n v="6.15"/>
    <n v="108.952"/>
  </r>
  <r>
    <x v="6"/>
    <x v="38"/>
    <n v="115.102"/>
    <n v="6.6"/>
    <n v="108.502"/>
  </r>
  <r>
    <x v="6"/>
    <x v="39"/>
    <n v="115.102"/>
    <n v="6.45"/>
    <n v="108.652"/>
  </r>
  <r>
    <x v="6"/>
    <x v="270"/>
    <n v="115.102"/>
    <n v="6.7"/>
    <n v="108.402"/>
  </r>
  <r>
    <x v="6"/>
    <x v="41"/>
    <n v="115.102"/>
    <n v="5.95"/>
    <n v="109.152"/>
  </r>
  <r>
    <x v="6"/>
    <x v="42"/>
    <n v="115.102"/>
    <n v="5.85"/>
    <n v="109.252"/>
  </r>
  <r>
    <x v="6"/>
    <x v="196"/>
    <n v="115.102"/>
    <n v="5.7"/>
    <n v="109.402"/>
  </r>
  <r>
    <x v="6"/>
    <x v="43"/>
    <n v="115.102"/>
    <n v="6"/>
    <n v="109.102"/>
  </r>
  <r>
    <x v="6"/>
    <x v="44"/>
    <n v="115.102"/>
    <n v="6.05"/>
    <n v="109.05200000000001"/>
  </r>
  <r>
    <x v="6"/>
    <x v="46"/>
    <n v="115.102"/>
    <n v="6.4"/>
    <n v="108.702"/>
  </r>
  <r>
    <x v="6"/>
    <x v="197"/>
    <n v="115.102"/>
    <n v="6.73"/>
    <n v="108.372"/>
  </r>
  <r>
    <x v="6"/>
    <x v="198"/>
    <n v="115.102"/>
    <n v="6.32"/>
    <n v="108.782"/>
  </r>
  <r>
    <x v="6"/>
    <x v="271"/>
    <n v="115.102"/>
    <n v="6.22"/>
    <n v="108.88200000000001"/>
  </r>
  <r>
    <x v="6"/>
    <x v="200"/>
    <n v="115.102"/>
    <n v="6.45"/>
    <n v="108.652"/>
  </r>
  <r>
    <x v="6"/>
    <x v="201"/>
    <n v="115.102"/>
    <n v="6.52"/>
    <n v="108.58199999999999"/>
  </r>
  <r>
    <x v="6"/>
    <x v="272"/>
    <n v="115.102"/>
    <n v="7.03"/>
    <n v="108.072"/>
  </r>
  <r>
    <x v="6"/>
    <x v="252"/>
    <n v="115.102"/>
    <n v="7.15"/>
    <n v="107.952"/>
  </r>
  <r>
    <x v="6"/>
    <x v="203"/>
    <n v="115.102"/>
    <n v="6.47"/>
    <n v="108.63200000000001"/>
  </r>
  <r>
    <x v="6"/>
    <x v="204"/>
    <n v="115.102"/>
    <n v="6.52"/>
    <n v="108.58199999999999"/>
  </r>
  <r>
    <x v="6"/>
    <x v="273"/>
    <n v="115.102"/>
    <n v="6.8"/>
    <n v="108.30200000000001"/>
  </r>
  <r>
    <x v="6"/>
    <x v="206"/>
    <n v="115.102"/>
    <n v="6.92"/>
    <n v="108.182"/>
  </r>
  <r>
    <x v="6"/>
    <x v="274"/>
    <n v="115.102"/>
    <n v="6.94"/>
    <n v="108.16200000000001"/>
  </r>
  <r>
    <x v="6"/>
    <x v="208"/>
    <n v="115.102"/>
    <n v="6.6"/>
    <n v="108.502"/>
  </r>
  <r>
    <x v="6"/>
    <x v="209"/>
    <n v="115.102"/>
    <n v="6.86"/>
    <n v="108.242"/>
  </r>
  <r>
    <x v="6"/>
    <x v="275"/>
    <n v="115.102"/>
    <n v="6.78"/>
    <n v="108.322"/>
  </r>
  <r>
    <x v="6"/>
    <x v="256"/>
    <n v="115.102"/>
    <n v="6.68"/>
    <n v="108.422"/>
  </r>
  <r>
    <x v="6"/>
    <x v="212"/>
    <n v="115.102"/>
    <n v="6.94"/>
    <n v="108.16200000000001"/>
  </r>
  <r>
    <x v="6"/>
    <x v="213"/>
    <n v="115.102"/>
    <n v="6.92"/>
    <n v="108.182"/>
  </r>
  <r>
    <x v="6"/>
    <x v="214"/>
    <n v="115.102"/>
    <n v="6.98"/>
    <n v="108.122"/>
  </r>
  <r>
    <x v="6"/>
    <x v="215"/>
    <n v="115.102"/>
    <n v="7.45"/>
    <n v="107.652"/>
  </r>
  <r>
    <x v="6"/>
    <x v="216"/>
    <n v="115.102"/>
    <n v="7.3"/>
    <n v="107.80200000000001"/>
  </r>
  <r>
    <x v="6"/>
    <x v="217"/>
    <n v="115.102"/>
    <n v="6.78"/>
    <n v="108.322"/>
  </r>
  <r>
    <x v="6"/>
    <x v="218"/>
    <n v="115.102"/>
    <n v="6.78"/>
    <n v="108.322"/>
  </r>
  <r>
    <x v="6"/>
    <x v="276"/>
    <n v="115.102"/>
    <n v="6.5"/>
    <n v="108.602"/>
  </r>
  <r>
    <x v="6"/>
    <x v="219"/>
    <n v="115.102"/>
    <n v="6.42"/>
    <n v="108.682"/>
  </r>
  <r>
    <x v="6"/>
    <x v="220"/>
    <n v="115.102"/>
    <n v="6.53"/>
    <n v="108.572"/>
  </r>
  <r>
    <x v="6"/>
    <x v="277"/>
    <n v="115.102"/>
    <n v="5.54"/>
    <n v="109.562"/>
  </r>
  <r>
    <x v="6"/>
    <x v="221"/>
    <n v="115.102"/>
    <n v="6.6"/>
    <n v="108.502"/>
  </r>
  <r>
    <x v="7"/>
    <x v="0"/>
    <n v="122.041"/>
    <n v="4.3499999999999996"/>
    <n v="117.691"/>
  </r>
  <r>
    <x v="7"/>
    <x v="1"/>
    <n v="122.041"/>
    <n v="4.9000000000000004"/>
    <n v="117.14100000000001"/>
  </r>
  <r>
    <x v="7"/>
    <x v="2"/>
    <n v="122.041"/>
    <n v="5"/>
    <n v="117.041"/>
  </r>
  <r>
    <x v="7"/>
    <x v="3"/>
    <n v="122.041"/>
    <n v="5"/>
    <n v="117.041"/>
  </r>
  <r>
    <x v="7"/>
    <x v="4"/>
    <n v="122.041"/>
    <n v="2"/>
    <n v="120.041"/>
  </r>
  <r>
    <x v="7"/>
    <x v="170"/>
    <n v="122.041"/>
    <n v="2.65"/>
    <n v="119.39100000000001"/>
  </r>
  <r>
    <x v="7"/>
    <x v="171"/>
    <n v="122.041"/>
    <n v="2.7"/>
    <n v="119.34099999999999"/>
  </r>
  <r>
    <x v="7"/>
    <x v="172"/>
    <n v="122.041"/>
    <n v="3.1"/>
    <n v="118.941"/>
  </r>
  <r>
    <x v="7"/>
    <x v="173"/>
    <n v="122.041"/>
    <n v="3.1"/>
    <n v="118.941"/>
  </r>
  <r>
    <x v="7"/>
    <x v="174"/>
    <n v="122.041"/>
    <n v="3.8"/>
    <n v="118.241"/>
  </r>
  <r>
    <x v="7"/>
    <x v="175"/>
    <n v="122.041"/>
    <n v="4"/>
    <n v="118.041"/>
  </r>
  <r>
    <x v="7"/>
    <x v="176"/>
    <n v="122.041"/>
    <n v="3.5"/>
    <n v="118.541"/>
  </r>
  <r>
    <x v="7"/>
    <x v="177"/>
    <n v="122.041"/>
    <n v="3.1"/>
    <n v="118.941"/>
  </r>
  <r>
    <x v="7"/>
    <x v="178"/>
    <n v="122.041"/>
    <n v="2.7"/>
    <n v="119.34099999999999"/>
  </r>
  <r>
    <x v="7"/>
    <x v="179"/>
    <n v="122.041"/>
    <n v="2.2999999999999998"/>
    <n v="119.741"/>
  </r>
  <r>
    <x v="7"/>
    <x v="180"/>
    <n v="122.041"/>
    <n v="2.7"/>
    <n v="119.34099999999999"/>
  </r>
  <r>
    <x v="7"/>
    <x v="181"/>
    <n v="122.041"/>
    <n v="2.2000000000000002"/>
    <n v="119.84099999999999"/>
  </r>
  <r>
    <x v="7"/>
    <x v="101"/>
    <n v="122.041"/>
    <n v="2.35"/>
    <n v="119.691"/>
  </r>
  <r>
    <x v="7"/>
    <x v="102"/>
    <n v="122.041"/>
    <n v="3"/>
    <n v="119.041"/>
  </r>
  <r>
    <x v="7"/>
    <x v="126"/>
    <n v="122.041"/>
    <n v="3.6"/>
    <n v="118.441"/>
  </r>
  <r>
    <x v="7"/>
    <x v="182"/>
    <n v="122.041"/>
    <n v="3.1"/>
    <n v="118.941"/>
  </r>
  <r>
    <x v="7"/>
    <x v="183"/>
    <n v="122.041"/>
    <n v="2.1"/>
    <n v="119.941"/>
  </r>
  <r>
    <x v="7"/>
    <x v="184"/>
    <n v="122.041"/>
    <n v="2.4"/>
    <n v="119.64100000000001"/>
  </r>
  <r>
    <x v="7"/>
    <x v="185"/>
    <n v="122.041"/>
    <n v="3"/>
    <n v="119.041"/>
  </r>
  <r>
    <x v="7"/>
    <x v="186"/>
    <n v="122.041"/>
    <n v="3.5"/>
    <n v="118.541"/>
  </r>
  <r>
    <x v="7"/>
    <x v="187"/>
    <n v="122.041"/>
    <n v="2.8"/>
    <n v="119.241"/>
  </r>
  <r>
    <x v="7"/>
    <x v="188"/>
    <n v="122.041"/>
    <n v="2.8"/>
    <n v="119.241"/>
  </r>
  <r>
    <x v="7"/>
    <x v="23"/>
    <n v="122.041"/>
    <n v="2.2999999999999998"/>
    <n v="119.741"/>
  </r>
  <r>
    <x v="7"/>
    <x v="189"/>
    <n v="122.041"/>
    <n v="2.5"/>
    <n v="119.541"/>
  </r>
  <r>
    <x v="7"/>
    <x v="24"/>
    <n v="122.041"/>
    <n v="3.15"/>
    <n v="118.89100000000001"/>
  </r>
  <r>
    <x v="7"/>
    <x v="25"/>
    <n v="122.041"/>
    <n v="3.7"/>
    <n v="118.34099999999999"/>
  </r>
  <r>
    <x v="7"/>
    <x v="26"/>
    <n v="122.041"/>
    <n v="2.8"/>
    <n v="119.241"/>
  </r>
  <r>
    <x v="7"/>
    <x v="27"/>
    <n v="122.041"/>
    <n v="2.75"/>
    <n v="119.291"/>
  </r>
  <r>
    <x v="7"/>
    <x v="278"/>
    <n v="122.041"/>
    <n v="3.4"/>
    <n v="118.64100000000001"/>
  </r>
  <r>
    <x v="7"/>
    <x v="279"/>
    <n v="122.041"/>
    <n v="3.2"/>
    <n v="118.84099999999999"/>
  </r>
  <r>
    <x v="7"/>
    <x v="265"/>
    <n v="122.041"/>
    <n v="3.55"/>
    <n v="118.491"/>
  </r>
  <r>
    <x v="7"/>
    <x v="267"/>
    <n v="122.041"/>
    <n v="3.55"/>
    <n v="118.491"/>
  </r>
  <r>
    <x v="7"/>
    <x v="280"/>
    <n v="122.041"/>
    <n v="3.73"/>
    <n v="118.31100000000001"/>
  </r>
  <r>
    <x v="7"/>
    <x v="249"/>
    <n v="122.041"/>
    <n v="4.17"/>
    <n v="117.871"/>
  </r>
  <r>
    <x v="7"/>
    <x v="198"/>
    <n v="122.041"/>
    <n v="4.1399999999999997"/>
    <n v="117.901"/>
  </r>
  <r>
    <x v="7"/>
    <x v="271"/>
    <n v="122.041"/>
    <n v="4.0599999999999996"/>
    <n v="117.98099999999999"/>
  </r>
  <r>
    <x v="7"/>
    <x v="281"/>
    <n v="122.041"/>
    <n v="4.3099999999999996"/>
    <n v="117.73099999999999"/>
  </r>
  <r>
    <x v="7"/>
    <x v="201"/>
    <n v="122.041"/>
    <n v="3.13"/>
    <n v="118.911"/>
  </r>
  <r>
    <x v="7"/>
    <x v="202"/>
    <n v="122.041"/>
    <n v="3.13"/>
    <n v="118.911"/>
  </r>
  <r>
    <x v="7"/>
    <x v="252"/>
    <n v="122.041"/>
    <n v="3.18"/>
    <n v="118.861"/>
  </r>
  <r>
    <x v="7"/>
    <x v="203"/>
    <n v="122.041"/>
    <n v="3.56"/>
    <n v="118.48099999999999"/>
  </r>
  <r>
    <x v="7"/>
    <x v="282"/>
    <n v="122.041"/>
    <n v="4"/>
    <n v="118.041"/>
  </r>
  <r>
    <x v="7"/>
    <x v="205"/>
    <n v="122.041"/>
    <n v="3.9"/>
    <n v="118.14100000000001"/>
  </r>
  <r>
    <x v="7"/>
    <x v="206"/>
    <n v="122.041"/>
    <n v="4.0199999999999996"/>
    <n v="118.021"/>
  </r>
  <r>
    <x v="7"/>
    <x v="274"/>
    <n v="122.041"/>
    <n v="4"/>
    <n v="118.041"/>
  </r>
  <r>
    <x v="7"/>
    <x v="208"/>
    <n v="122.041"/>
    <n v="3.5"/>
    <n v="118.541"/>
  </r>
  <r>
    <x v="7"/>
    <x v="209"/>
    <n v="122.041"/>
    <n v="3.94"/>
    <n v="118.101"/>
  </r>
  <r>
    <x v="7"/>
    <x v="283"/>
    <n v="122.041"/>
    <n v="3.86"/>
    <n v="118.181"/>
  </r>
  <r>
    <x v="7"/>
    <x v="211"/>
    <n v="122.041"/>
    <n v="3.52"/>
    <n v="118.521"/>
  </r>
  <r>
    <x v="8"/>
    <x v="0"/>
    <n v="135.68"/>
    <n v="7.25"/>
    <n v="128.43"/>
  </r>
  <r>
    <x v="8"/>
    <x v="1"/>
    <n v="135.68"/>
    <n v="7.35"/>
    <n v="128.33000000000001"/>
  </r>
  <r>
    <x v="8"/>
    <x v="2"/>
    <n v="135.68"/>
    <n v="8.15"/>
    <n v="127.53"/>
  </r>
  <r>
    <x v="8"/>
    <x v="3"/>
    <n v="135.68"/>
    <n v="7.95"/>
    <n v="127.73"/>
  </r>
  <r>
    <x v="8"/>
    <x v="4"/>
    <n v="135.68"/>
    <n v="7.15"/>
    <n v="128.53"/>
  </r>
  <r>
    <x v="8"/>
    <x v="169"/>
    <n v="135.68"/>
    <n v="5.65"/>
    <n v="130.03"/>
  </r>
  <r>
    <x v="8"/>
    <x v="170"/>
    <n v="135.68"/>
    <n v="5.4"/>
    <n v="130.28"/>
  </r>
  <r>
    <x v="8"/>
    <x v="171"/>
    <n v="135.68"/>
    <n v="6.75"/>
    <n v="128.93"/>
  </r>
  <r>
    <x v="8"/>
    <x v="172"/>
    <n v="135.68"/>
    <n v="6.7"/>
    <n v="128.97999999999999"/>
  </r>
  <r>
    <x v="8"/>
    <x v="173"/>
    <n v="135.68"/>
    <n v="6.95"/>
    <n v="128.72999999999999"/>
  </r>
  <r>
    <x v="8"/>
    <x v="174"/>
    <n v="135.68"/>
    <n v="7.05"/>
    <n v="128.63"/>
  </r>
  <r>
    <x v="8"/>
    <x v="175"/>
    <n v="135.68"/>
    <n v="7.35"/>
    <n v="128.33000000000001"/>
  </r>
  <r>
    <x v="8"/>
    <x v="176"/>
    <n v="135.68"/>
    <n v="6.45"/>
    <n v="129.22999999999999"/>
  </r>
  <r>
    <x v="8"/>
    <x v="177"/>
    <n v="135.68"/>
    <n v="6.75"/>
    <n v="128.93"/>
  </r>
  <r>
    <x v="8"/>
    <x v="178"/>
    <n v="135.68"/>
    <n v="6.75"/>
    <n v="128.93"/>
  </r>
  <r>
    <x v="8"/>
    <x v="179"/>
    <n v="135.68"/>
    <n v="6.15"/>
    <n v="129.53"/>
  </r>
  <r>
    <x v="8"/>
    <x v="180"/>
    <n v="135.68"/>
    <n v="6"/>
    <n v="129.68"/>
  </r>
  <r>
    <x v="8"/>
    <x v="181"/>
    <n v="135.68"/>
    <n v="5.35"/>
    <n v="130.33000000000001"/>
  </r>
  <r>
    <x v="8"/>
    <x v="101"/>
    <n v="135.68"/>
    <n v="5.6"/>
    <n v="130.08000000000001"/>
  </r>
  <r>
    <x v="8"/>
    <x v="102"/>
    <n v="135.68"/>
    <n v="6.45"/>
    <n v="129.22999999999999"/>
  </r>
  <r>
    <x v="8"/>
    <x v="126"/>
    <n v="135.68"/>
    <n v="6.95"/>
    <n v="128.72999999999999"/>
  </r>
  <r>
    <x v="8"/>
    <x v="182"/>
    <n v="135.68"/>
    <n v="7.15"/>
    <n v="128.53"/>
  </r>
  <r>
    <x v="8"/>
    <x v="183"/>
    <n v="135.68"/>
    <n v="5.85"/>
    <n v="129.83000000000001"/>
  </r>
  <r>
    <x v="8"/>
    <x v="184"/>
    <n v="135.68"/>
    <n v="4.1500000000000004"/>
    <n v="131.53"/>
  </r>
  <r>
    <x v="8"/>
    <x v="185"/>
    <n v="135.68"/>
    <n v="4.45"/>
    <n v="131.22999999999999"/>
  </r>
  <r>
    <x v="8"/>
    <x v="186"/>
    <n v="135.68"/>
    <n v="5.45"/>
    <n v="130.22999999999999"/>
  </r>
  <r>
    <x v="8"/>
    <x v="187"/>
    <n v="135.68"/>
    <n v="5.85"/>
    <n v="129.83000000000001"/>
  </r>
  <r>
    <x v="8"/>
    <x v="188"/>
    <n v="135.68"/>
    <n v="5.15"/>
    <n v="130.53"/>
  </r>
  <r>
    <x v="8"/>
    <x v="23"/>
    <n v="135.68"/>
    <n v="5.35"/>
    <n v="130.33000000000001"/>
  </r>
  <r>
    <x v="8"/>
    <x v="189"/>
    <n v="135.68"/>
    <n v="4.6500000000000004"/>
    <n v="131.03"/>
  </r>
  <r>
    <x v="8"/>
    <x v="24"/>
    <n v="135.68"/>
    <n v="4.6500000000000004"/>
    <n v="131.03"/>
  </r>
  <r>
    <x v="8"/>
    <x v="25"/>
    <n v="135.68"/>
    <n v="5.65"/>
    <n v="130.03"/>
  </r>
  <r>
    <x v="8"/>
    <x v="26"/>
    <n v="135.68"/>
    <n v="4.3499999999999996"/>
    <n v="131.33000000000001"/>
  </r>
  <r>
    <x v="8"/>
    <x v="27"/>
    <n v="135.68"/>
    <n v="4.9000000000000004"/>
    <n v="130.78"/>
  </r>
  <r>
    <x v="8"/>
    <x v="284"/>
    <n v="135.68"/>
    <n v="5.45"/>
    <n v="130.22999999999999"/>
  </r>
  <r>
    <x v="8"/>
    <x v="285"/>
    <n v="135.68"/>
    <n v="5.25"/>
    <n v="130.43"/>
  </r>
  <r>
    <x v="8"/>
    <x v="286"/>
    <n v="135.68"/>
    <n v="5.65"/>
    <n v="130.03"/>
  </r>
  <r>
    <x v="8"/>
    <x v="287"/>
    <n v="135.68"/>
    <n v="6.2"/>
    <n v="129.47999999999999"/>
  </r>
  <r>
    <x v="8"/>
    <x v="191"/>
    <n v="135.68"/>
    <n v="5.65"/>
    <n v="130.03"/>
  </r>
  <r>
    <x v="8"/>
    <x v="288"/>
    <n v="135.68"/>
    <n v="5.65"/>
    <n v="130.03"/>
  </r>
  <r>
    <x v="8"/>
    <x v="193"/>
    <n v="135.68"/>
    <n v="5"/>
    <n v="130.68"/>
  </r>
  <r>
    <x v="8"/>
    <x v="105"/>
    <n v="135.68"/>
    <n v="5.35"/>
    <n v="130.33000000000001"/>
  </r>
  <r>
    <x v="8"/>
    <x v="34"/>
    <n v="135.68"/>
    <n v="5.45"/>
    <n v="130.22999999999999"/>
  </r>
  <r>
    <x v="8"/>
    <x v="289"/>
    <n v="135.68"/>
    <n v="5.65"/>
    <n v="130.03"/>
  </r>
  <r>
    <x v="8"/>
    <x v="290"/>
    <n v="135.68"/>
    <n v="6.1"/>
    <n v="129.58000000000001"/>
  </r>
  <r>
    <x v="8"/>
    <x v="36"/>
    <n v="135.68"/>
    <n v="6.35"/>
    <n v="129.33000000000001"/>
  </r>
  <r>
    <x v="8"/>
    <x v="37"/>
    <n v="135.68"/>
    <n v="7.25"/>
    <n v="128.43"/>
  </r>
  <r>
    <x v="8"/>
    <x v="38"/>
    <n v="135.68"/>
    <n v="7.55"/>
    <n v="128.13"/>
  </r>
  <r>
    <x v="8"/>
    <x v="39"/>
    <n v="135.68"/>
    <n v="6.75"/>
    <n v="128.93"/>
  </r>
  <r>
    <x v="8"/>
    <x v="41"/>
    <n v="135.68"/>
    <n v="6.6"/>
    <n v="129.08000000000001"/>
  </r>
  <r>
    <x v="8"/>
    <x v="291"/>
    <n v="135.68"/>
    <n v="4.45"/>
    <n v="131.22999999999999"/>
  </r>
  <r>
    <x v="8"/>
    <x v="42"/>
    <n v="135.68"/>
    <n v="6.25"/>
    <n v="129.43"/>
  </r>
  <r>
    <x v="8"/>
    <x v="196"/>
    <n v="135.68"/>
    <n v="5.95"/>
    <n v="129.72999999999999"/>
  </r>
  <r>
    <x v="8"/>
    <x v="43"/>
    <n v="135.68"/>
    <n v="5.6"/>
    <n v="130.08000000000001"/>
  </r>
  <r>
    <x v="8"/>
    <x v="44"/>
    <n v="135.68"/>
    <n v="5.45"/>
    <n v="130.22999999999999"/>
  </r>
  <r>
    <x v="8"/>
    <x v="46"/>
    <n v="135.68"/>
    <n v="6.45"/>
    <n v="129.22999999999999"/>
  </r>
  <r>
    <x v="8"/>
    <x v="249"/>
    <n v="135.68"/>
    <n v="6.02"/>
    <n v="129.66"/>
  </r>
  <r>
    <x v="8"/>
    <x v="198"/>
    <n v="135.68"/>
    <n v="6.1"/>
    <n v="129.58000000000001"/>
  </r>
  <r>
    <x v="8"/>
    <x v="271"/>
    <n v="135.68"/>
    <n v="5.74"/>
    <n v="129.94"/>
  </r>
  <r>
    <x v="8"/>
    <x v="281"/>
    <n v="135.68"/>
    <n v="6.22"/>
    <n v="129.46"/>
  </r>
  <r>
    <x v="8"/>
    <x v="201"/>
    <n v="135.68"/>
    <n v="6.28"/>
    <n v="129.4"/>
  </r>
  <r>
    <x v="8"/>
    <x v="202"/>
    <n v="135.68"/>
    <n v="6.37"/>
    <n v="129.31"/>
  </r>
  <r>
    <x v="8"/>
    <x v="252"/>
    <n v="135.68"/>
    <n v="6.44"/>
    <n v="129.24"/>
  </r>
  <r>
    <x v="8"/>
    <x v="203"/>
    <n v="135.68"/>
    <n v="4.96"/>
    <n v="130.72"/>
  </r>
  <r>
    <x v="8"/>
    <x v="282"/>
    <n v="135.68"/>
    <n v="6.87"/>
    <n v="128.81"/>
  </r>
  <r>
    <x v="8"/>
    <x v="273"/>
    <n v="135.68"/>
    <n v="6"/>
    <n v="129.68"/>
  </r>
  <r>
    <x v="8"/>
    <x v="206"/>
    <n v="135.68"/>
    <n v="6.76"/>
    <n v="128.91999999999999"/>
  </r>
  <r>
    <x v="8"/>
    <x v="274"/>
    <n v="135.68"/>
    <n v="6.74"/>
    <n v="128.94"/>
  </r>
  <r>
    <x v="8"/>
    <x v="208"/>
    <n v="135.68"/>
    <n v="6"/>
    <n v="129.68"/>
  </r>
  <r>
    <x v="8"/>
    <x v="209"/>
    <n v="135.68"/>
    <n v="6.52"/>
    <n v="129.16"/>
  </r>
  <r>
    <x v="8"/>
    <x v="283"/>
    <n v="135.68"/>
    <n v="5.6"/>
    <n v="130.08000000000001"/>
  </r>
  <r>
    <x v="8"/>
    <x v="211"/>
    <n v="135.68"/>
    <n v="4.5599999999999996"/>
    <n v="131.12"/>
  </r>
  <r>
    <x v="8"/>
    <x v="212"/>
    <n v="135.68"/>
    <n v="4.8499999999999996"/>
    <n v="130.83000000000001"/>
  </r>
  <r>
    <x v="8"/>
    <x v="292"/>
    <n v="135.68"/>
    <n v="5.95"/>
    <n v="129.72999999999999"/>
  </r>
  <r>
    <x v="8"/>
    <x v="215"/>
    <n v="135.68"/>
    <n v="6.56"/>
    <n v="129.12"/>
  </r>
  <r>
    <x v="8"/>
    <x v="216"/>
    <n v="135.68"/>
    <n v="6.6"/>
    <n v="129.08000000000001"/>
  </r>
  <r>
    <x v="8"/>
    <x v="217"/>
    <n v="135.68"/>
    <n v="6.11"/>
    <n v="129.57"/>
  </r>
  <r>
    <x v="8"/>
    <x v="258"/>
    <n v="135.68"/>
    <n v="6.11"/>
    <n v="129.57"/>
  </r>
  <r>
    <x v="8"/>
    <x v="276"/>
    <n v="135.68"/>
    <n v="5.15"/>
    <n v="130.53"/>
  </r>
  <r>
    <x v="8"/>
    <x v="293"/>
    <n v="135.68"/>
    <n v="7.6"/>
    <n v="128.08000000000001"/>
  </r>
  <r>
    <x v="8"/>
    <x v="260"/>
    <n v="135.68"/>
    <n v="3.65"/>
    <n v="132.03"/>
  </r>
  <r>
    <x v="8"/>
    <x v="261"/>
    <n v="135.68"/>
    <n v="5.2"/>
    <n v="130.47999999999999"/>
  </r>
  <r>
    <x v="8"/>
    <x v="294"/>
    <n v="135.68"/>
    <n v="4.7"/>
    <n v="130.97999999999999"/>
  </r>
  <r>
    <x v="9"/>
    <x v="295"/>
    <n v="94.74"/>
    <n v="2.94"/>
    <n v="91.8"/>
  </r>
  <r>
    <x v="9"/>
    <x v="296"/>
    <n v="94.74"/>
    <n v="2.97"/>
    <n v="91.77"/>
  </r>
  <r>
    <x v="9"/>
    <x v="297"/>
    <n v="94.74"/>
    <n v="3.23"/>
    <n v="91.51"/>
  </r>
  <r>
    <x v="9"/>
    <x v="298"/>
    <n v="94.74"/>
    <n v="3.3"/>
    <n v="91.44"/>
  </r>
  <r>
    <x v="9"/>
    <x v="299"/>
    <n v="94.74"/>
    <n v="3.03"/>
    <n v="91.71"/>
  </r>
  <r>
    <x v="9"/>
    <x v="300"/>
    <n v="94.74"/>
    <n v="3.1"/>
    <n v="91.64"/>
  </r>
  <r>
    <x v="9"/>
    <x v="301"/>
    <n v="94.74"/>
    <n v="3.22"/>
    <n v="91.52"/>
  </r>
  <r>
    <x v="9"/>
    <x v="302"/>
    <n v="94.74"/>
    <n v="3.36"/>
    <n v="91.38"/>
  </r>
  <r>
    <x v="9"/>
    <x v="303"/>
    <n v="94.74"/>
    <n v="3.11"/>
    <n v="91.63"/>
  </r>
  <r>
    <x v="9"/>
    <x v="304"/>
    <n v="94.74"/>
    <n v="2.95"/>
    <n v="91.79"/>
  </r>
  <r>
    <x v="9"/>
    <x v="305"/>
    <n v="94.74"/>
    <n v="2.91"/>
    <n v="91.83"/>
  </r>
  <r>
    <x v="9"/>
    <x v="276"/>
    <n v="94.74"/>
    <n v="3.34"/>
    <n v="91.4"/>
  </r>
  <r>
    <x v="9"/>
    <x v="306"/>
    <n v="94.74"/>
    <n v="3.49"/>
    <n v="91.25"/>
  </r>
  <r>
    <x v="9"/>
    <x v="219"/>
    <n v="94.74"/>
    <n v="3.32"/>
    <n v="91.42"/>
  </r>
  <r>
    <x v="9"/>
    <x v="307"/>
    <n v="94.74"/>
    <n v="3.26"/>
    <n v="91.48"/>
  </r>
  <r>
    <x v="9"/>
    <x v="308"/>
    <n v="94.74"/>
    <n v="2.82"/>
    <n v="91.92"/>
  </r>
  <r>
    <x v="9"/>
    <x v="309"/>
    <n v="94.74"/>
    <n v="3.17"/>
    <n v="91.57"/>
  </r>
  <r>
    <x v="10"/>
    <x v="310"/>
    <n v="141.43100000000001"/>
    <n v="5.45"/>
    <n v="135.98099999999999"/>
  </r>
  <r>
    <x v="10"/>
    <x v="132"/>
    <n v="141.43100000000001"/>
    <n v="4.7699999999999996"/>
    <n v="136.661"/>
  </r>
  <r>
    <x v="10"/>
    <x v="311"/>
    <n v="141.43100000000001"/>
    <n v="5.15"/>
    <n v="136.28100000000001"/>
  </r>
  <r>
    <x v="10"/>
    <x v="39"/>
    <n v="141.43100000000001"/>
    <n v="5.83"/>
    <n v="135.601"/>
  </r>
  <r>
    <x v="10"/>
    <x v="312"/>
    <n v="141.43100000000001"/>
    <n v="5.91"/>
    <n v="135.52099999999999"/>
  </r>
  <r>
    <x v="10"/>
    <x v="41"/>
    <n v="141.43100000000001"/>
    <n v="5.39"/>
    <n v="136.041"/>
  </r>
  <r>
    <x v="10"/>
    <x v="42"/>
    <n v="141.43100000000001"/>
    <n v="4.7699999999999996"/>
    <n v="136.661"/>
  </r>
  <r>
    <x v="10"/>
    <x v="43"/>
    <n v="141.43100000000001"/>
    <n v="4.87"/>
    <n v="136.56100000000001"/>
  </r>
  <r>
    <x v="10"/>
    <x v="313"/>
    <n v="141.43100000000001"/>
    <n v="5.22"/>
    <n v="136.21100000000001"/>
  </r>
  <r>
    <x v="10"/>
    <x v="314"/>
    <n v="141.43100000000001"/>
    <n v="5.35"/>
    <n v="136.08099999999999"/>
  </r>
  <r>
    <x v="10"/>
    <x v="46"/>
    <n v="141.43100000000001"/>
    <n v="5.59"/>
    <n v="135.84100000000001"/>
  </r>
  <r>
    <x v="10"/>
    <x v="47"/>
    <n v="141.43100000000001"/>
    <n v="6.59"/>
    <n v="134.84100000000001"/>
  </r>
  <r>
    <x v="10"/>
    <x v="48"/>
    <n v="141.43100000000001"/>
    <n v="6.27"/>
    <n v="135.161"/>
  </r>
  <r>
    <x v="10"/>
    <x v="49"/>
    <n v="141.43100000000001"/>
    <n v="6.43"/>
    <n v="135.001"/>
  </r>
  <r>
    <x v="10"/>
    <x v="50"/>
    <n v="141.43100000000001"/>
    <n v="6.35"/>
    <n v="135.08099999999999"/>
  </r>
  <r>
    <x v="10"/>
    <x v="315"/>
    <n v="141.43100000000001"/>
    <n v="6.35"/>
    <n v="135.08099999999999"/>
  </r>
  <r>
    <x v="10"/>
    <x v="52"/>
    <n v="141.43100000000001"/>
    <n v="6.38"/>
    <n v="135.05099999999999"/>
  </r>
  <r>
    <x v="10"/>
    <x v="53"/>
    <n v="141.43100000000001"/>
    <n v="5.25"/>
    <n v="136.18100000000001"/>
  </r>
  <r>
    <x v="10"/>
    <x v="54"/>
    <n v="141.43100000000001"/>
    <n v="4.8899999999999997"/>
    <n v="136.541"/>
  </r>
  <r>
    <x v="10"/>
    <x v="55"/>
    <n v="141.43100000000001"/>
    <n v="4.71"/>
    <n v="136.721"/>
  </r>
  <r>
    <x v="10"/>
    <x v="56"/>
    <n v="141.43100000000001"/>
    <n v="4.6900000000000004"/>
    <n v="136.74100000000001"/>
  </r>
  <r>
    <x v="10"/>
    <x v="57"/>
    <n v="141.43100000000001"/>
    <n v="4.95"/>
    <n v="136.48099999999999"/>
  </r>
  <r>
    <x v="10"/>
    <x v="58"/>
    <n v="141.43100000000001"/>
    <n v="5.95"/>
    <n v="135.48099999999999"/>
  </r>
  <r>
    <x v="10"/>
    <x v="59"/>
    <n v="141.43100000000001"/>
    <n v="6.34"/>
    <n v="135.09100000000001"/>
  </r>
  <r>
    <x v="10"/>
    <x v="60"/>
    <n v="141.43100000000001"/>
    <n v="6.9"/>
    <n v="134.53100000000001"/>
  </r>
  <r>
    <x v="10"/>
    <x v="61"/>
    <n v="141.43100000000001"/>
    <n v="6.84"/>
    <n v="134.59100000000001"/>
  </r>
  <r>
    <x v="10"/>
    <x v="62"/>
    <n v="141.43100000000001"/>
    <n v="6.75"/>
    <n v="134.68100000000001"/>
  </r>
  <r>
    <x v="10"/>
    <x v="63"/>
    <n v="141.43100000000001"/>
    <n v="6.57"/>
    <n v="134.86099999999999"/>
  </r>
  <r>
    <x v="10"/>
    <x v="64"/>
    <n v="141.43100000000001"/>
    <n v="6.62"/>
    <n v="134.81100000000001"/>
  </r>
  <r>
    <x v="10"/>
    <x v="108"/>
    <n v="141.43100000000001"/>
    <n v="6.84"/>
    <n v="134.59100000000001"/>
  </r>
  <r>
    <x v="10"/>
    <x v="109"/>
    <n v="141.43100000000001"/>
    <n v="6.73"/>
    <n v="134.70099999999999"/>
  </r>
  <r>
    <x v="10"/>
    <x v="110"/>
    <n v="141.43100000000001"/>
    <n v="6.8"/>
    <n v="134.631"/>
  </r>
  <r>
    <x v="10"/>
    <x v="111"/>
    <n v="141.43100000000001"/>
    <n v="6.88"/>
    <n v="134.55099999999999"/>
  </r>
  <r>
    <x v="10"/>
    <x v="112"/>
    <n v="141.43100000000001"/>
    <n v="6.78"/>
    <n v="134.65100000000001"/>
  </r>
  <r>
    <x v="10"/>
    <x v="113"/>
    <n v="141.43100000000001"/>
    <n v="6.81"/>
    <n v="134.62100000000001"/>
  </r>
  <r>
    <x v="10"/>
    <x v="114"/>
    <n v="141.43100000000001"/>
    <n v="6.83"/>
    <n v="134.601"/>
  </r>
  <r>
    <x v="10"/>
    <x v="316"/>
    <n v="141.43100000000001"/>
    <n v="7.28"/>
    <n v="134.15100000000001"/>
  </r>
  <r>
    <x v="11"/>
    <x v="115"/>
    <n v="115.42"/>
    <n v="2.48"/>
    <n v="112.94"/>
  </r>
  <r>
    <x v="11"/>
    <x v="65"/>
    <n v="115.42"/>
    <n v="2.42"/>
    <n v="113"/>
  </r>
  <r>
    <x v="11"/>
    <x v="66"/>
    <n v="115.42"/>
    <n v="2.56"/>
    <n v="112.86"/>
  </r>
  <r>
    <x v="11"/>
    <x v="67"/>
    <n v="115.42"/>
    <n v="3.05"/>
    <n v="112.37"/>
  </r>
  <r>
    <x v="11"/>
    <x v="68"/>
    <n v="115.42"/>
    <n v="2.66"/>
    <n v="112.76"/>
  </r>
  <r>
    <x v="11"/>
    <x v="69"/>
    <n v="115.42"/>
    <n v="2.56"/>
    <n v="112.86"/>
  </r>
  <r>
    <x v="11"/>
    <x v="70"/>
    <n v="115.42"/>
    <n v="2.42"/>
    <n v="113"/>
  </r>
  <r>
    <x v="11"/>
    <x v="71"/>
    <n v="115.42"/>
    <n v="2.3199999999999998"/>
    <n v="113.1"/>
  </r>
  <r>
    <x v="11"/>
    <x v="72"/>
    <n v="115.42"/>
    <n v="2.48"/>
    <n v="112.94"/>
  </r>
  <r>
    <x v="11"/>
    <x v="82"/>
    <n v="115.42"/>
    <n v="2.4900000000000002"/>
    <n v="112.93"/>
  </r>
  <r>
    <x v="11"/>
    <x v="83"/>
    <n v="115.42"/>
    <n v="2.4700000000000002"/>
    <n v="112.95"/>
  </r>
  <r>
    <x v="11"/>
    <x v="84"/>
    <n v="115.42"/>
    <n v="2.2200000000000002"/>
    <n v="113.2"/>
  </r>
  <r>
    <x v="11"/>
    <x v="317"/>
    <n v="115.42"/>
    <n v="2.16"/>
    <n v="113.26"/>
  </r>
  <r>
    <x v="11"/>
    <x v="318"/>
    <n v="115.42"/>
    <n v="2.39"/>
    <n v="113.03"/>
  </r>
  <r>
    <x v="11"/>
    <x v="319"/>
    <n v="115.42"/>
    <n v="2.2599999999999998"/>
    <n v="113.16"/>
  </r>
  <r>
    <x v="11"/>
    <x v="88"/>
    <n v="115.42"/>
    <n v="2.11"/>
    <n v="113.31"/>
  </r>
  <r>
    <x v="11"/>
    <x v="89"/>
    <n v="115.42"/>
    <n v="2.25"/>
    <n v="113.17"/>
  </r>
  <r>
    <x v="11"/>
    <x v="90"/>
    <n v="115.42"/>
    <n v="2.6"/>
    <n v="112.82"/>
  </r>
  <r>
    <x v="11"/>
    <x v="91"/>
    <n v="115.42"/>
    <n v="2.74"/>
    <n v="112.68"/>
  </r>
  <r>
    <x v="11"/>
    <x v="92"/>
    <n v="115.42"/>
    <n v="2.8"/>
    <n v="112.62"/>
  </r>
  <r>
    <x v="11"/>
    <x v="320"/>
    <n v="115.42"/>
    <n v="2.68"/>
    <n v="112.74"/>
  </r>
  <r>
    <x v="11"/>
    <x v="321"/>
    <n v="115.42"/>
    <n v="2.5299999999999998"/>
    <n v="112.89"/>
  </r>
  <r>
    <x v="11"/>
    <x v="322"/>
    <n v="115.42"/>
    <n v="3.18"/>
    <n v="112.24"/>
  </r>
  <r>
    <x v="11"/>
    <x v="323"/>
    <n v="115.42"/>
    <n v="2.76"/>
    <n v="112.66"/>
  </r>
  <r>
    <x v="11"/>
    <x v="324"/>
    <n v="115.42"/>
    <n v="2.4500000000000002"/>
    <n v="112.97"/>
  </r>
  <r>
    <x v="11"/>
    <x v="325"/>
    <n v="115.42"/>
    <n v="3.24"/>
    <n v="112.18"/>
  </r>
  <r>
    <x v="11"/>
    <x v="326"/>
    <n v="115.42"/>
    <n v="2.68"/>
    <n v="112.74"/>
  </r>
  <r>
    <x v="11"/>
    <x v="94"/>
    <n v="115.42"/>
    <n v="3.11"/>
    <n v="112.31"/>
  </r>
  <r>
    <x v="11"/>
    <x v="95"/>
    <n v="115.42"/>
    <n v="2.83"/>
    <n v="112.59"/>
  </r>
  <r>
    <x v="11"/>
    <x v="122"/>
    <n v="115.42"/>
    <n v="2.7"/>
    <n v="112.72"/>
  </r>
  <r>
    <x v="11"/>
    <x v="96"/>
    <n v="115.42"/>
    <n v="3.17"/>
    <n v="112.25"/>
  </r>
  <r>
    <x v="11"/>
    <x v="97"/>
    <n v="115.42"/>
    <n v="2.98"/>
    <n v="112.44"/>
  </r>
  <r>
    <x v="11"/>
    <x v="98"/>
    <n v="115.42"/>
    <n v="3.19"/>
    <n v="112.23"/>
  </r>
  <r>
    <x v="11"/>
    <x v="99"/>
    <n v="115.42"/>
    <n v="3.19"/>
    <n v="112.23"/>
  </r>
  <r>
    <x v="11"/>
    <x v="124"/>
    <n v="115.42"/>
    <n v="3.88"/>
    <n v="111.54"/>
  </r>
  <r>
    <x v="11"/>
    <x v="101"/>
    <n v="115.42"/>
    <n v="2.1800000000000002"/>
    <n v="113.24"/>
  </r>
  <r>
    <x v="11"/>
    <x v="102"/>
    <n v="115.42"/>
    <n v="2.34"/>
    <n v="113.08"/>
  </r>
  <r>
    <x v="11"/>
    <x v="126"/>
    <n v="115.42"/>
    <n v="2.91"/>
    <n v="112.51"/>
  </r>
  <r>
    <x v="11"/>
    <x v="104"/>
    <n v="115.42"/>
    <n v="2.76"/>
    <n v="112.66"/>
  </r>
  <r>
    <x v="11"/>
    <x v="18"/>
    <n v="115.42"/>
    <n v="2.7"/>
    <n v="112.72"/>
  </r>
  <r>
    <x v="11"/>
    <x v="19"/>
    <n v="115.42"/>
    <n v="2.96"/>
    <n v="112.46"/>
  </r>
  <r>
    <x v="11"/>
    <x v="20"/>
    <n v="115.42"/>
    <n v="3.08"/>
    <n v="112.34"/>
  </r>
  <r>
    <x v="11"/>
    <x v="21"/>
    <n v="115.42"/>
    <n v="2.94"/>
    <n v="112.48"/>
  </r>
  <r>
    <x v="11"/>
    <x v="22"/>
    <n v="115.42"/>
    <n v="2.16"/>
    <n v="113.26"/>
  </r>
  <r>
    <x v="11"/>
    <x v="23"/>
    <n v="115.42"/>
    <n v="3.04"/>
    <n v="112.38"/>
  </r>
  <r>
    <x v="11"/>
    <x v="24"/>
    <n v="115.42"/>
    <n v="2.2999999999999998"/>
    <n v="113.12"/>
  </r>
  <r>
    <x v="11"/>
    <x v="25"/>
    <n v="115.42"/>
    <n v="2.4700000000000002"/>
    <n v="112.95"/>
  </r>
  <r>
    <x v="11"/>
    <x v="26"/>
    <n v="115.42"/>
    <n v="2.23"/>
    <n v="113.19"/>
  </r>
  <r>
    <x v="11"/>
    <x v="27"/>
    <n v="115.42"/>
    <n v="2.88"/>
    <n v="112.54"/>
  </r>
  <r>
    <x v="11"/>
    <x v="28"/>
    <n v="115.42"/>
    <n v="2.99"/>
    <n v="112.43"/>
  </r>
  <r>
    <x v="11"/>
    <x v="29"/>
    <n v="115.42"/>
    <n v="3.32"/>
    <n v="112.1"/>
  </r>
  <r>
    <x v="11"/>
    <x v="30"/>
    <n v="115.42"/>
    <n v="3.47"/>
    <n v="111.95"/>
  </r>
  <r>
    <x v="11"/>
    <x v="31"/>
    <n v="115.42"/>
    <n v="3.15"/>
    <n v="112.27"/>
  </r>
  <r>
    <x v="11"/>
    <x v="32"/>
    <n v="115.42"/>
    <n v="3.22"/>
    <n v="112.2"/>
  </r>
  <r>
    <x v="11"/>
    <x v="33"/>
    <n v="115.42"/>
    <n v="2.59"/>
    <n v="112.83"/>
  </r>
  <r>
    <x v="11"/>
    <x v="105"/>
    <n v="115.42"/>
    <n v="1.9"/>
    <n v="113.52"/>
  </r>
  <r>
    <x v="11"/>
    <x v="34"/>
    <n v="115.42"/>
    <n v="1.92"/>
    <n v="113.5"/>
  </r>
  <r>
    <x v="11"/>
    <x v="106"/>
    <n v="115.42"/>
    <n v="2.12"/>
    <n v="113.3"/>
  </r>
  <r>
    <x v="11"/>
    <x v="107"/>
    <n v="115.42"/>
    <n v="2.34"/>
    <n v="113.08"/>
  </r>
  <r>
    <x v="11"/>
    <x v="36"/>
    <n v="115.42"/>
    <n v="2.2200000000000002"/>
    <n v="113.2"/>
  </r>
  <r>
    <x v="11"/>
    <x v="37"/>
    <n v="115.42"/>
    <n v="2.56"/>
    <n v="112.86"/>
  </r>
  <r>
    <x v="11"/>
    <x v="38"/>
    <n v="115.42"/>
    <n v="3.47"/>
    <n v="111.95"/>
  </r>
  <r>
    <x v="11"/>
    <x v="39"/>
    <n v="115.42"/>
    <n v="3.39"/>
    <n v="112.03"/>
  </r>
  <r>
    <x v="11"/>
    <x v="40"/>
    <n v="115.42"/>
    <n v="3.1"/>
    <n v="112.32"/>
  </r>
  <r>
    <x v="11"/>
    <x v="41"/>
    <n v="115.42"/>
    <n v="2.62"/>
    <n v="112.8"/>
  </r>
  <r>
    <x v="11"/>
    <x v="42"/>
    <n v="115.42"/>
    <n v="2.96"/>
    <n v="112.46"/>
  </r>
  <r>
    <x v="11"/>
    <x v="196"/>
    <n v="115.42"/>
    <n v="2.74"/>
    <n v="112.68"/>
  </r>
  <r>
    <x v="11"/>
    <x v="43"/>
    <n v="115.42"/>
    <n v="2.34"/>
    <n v="113.08"/>
  </r>
  <r>
    <x v="11"/>
    <x v="44"/>
    <n v="115.42"/>
    <n v="2.5"/>
    <n v="112.92"/>
  </r>
  <r>
    <x v="11"/>
    <x v="45"/>
    <n v="115.42"/>
    <n v="2.9"/>
    <n v="112.52"/>
  </r>
  <r>
    <x v="11"/>
    <x v="46"/>
    <n v="115.42"/>
    <n v="2.5499999999999998"/>
    <n v="112.87"/>
  </r>
  <r>
    <x v="11"/>
    <x v="47"/>
    <n v="115.42"/>
    <n v="2.91"/>
    <n v="112.51"/>
  </r>
  <r>
    <x v="11"/>
    <x v="48"/>
    <n v="115.42"/>
    <n v="2.95"/>
    <n v="112.47"/>
  </r>
  <r>
    <x v="11"/>
    <x v="49"/>
    <n v="115.42"/>
    <n v="3.06"/>
    <n v="112.36"/>
  </r>
  <r>
    <x v="11"/>
    <x v="50"/>
    <n v="115.42"/>
    <n v="3.67"/>
    <n v="111.75"/>
  </r>
  <r>
    <x v="11"/>
    <x v="51"/>
    <n v="115.42"/>
    <n v="3.67"/>
    <n v="111.75"/>
  </r>
  <r>
    <x v="11"/>
    <x v="52"/>
    <n v="115.42"/>
    <n v="3.9"/>
    <n v="111.52"/>
  </r>
  <r>
    <x v="11"/>
    <x v="54"/>
    <n v="115.42"/>
    <n v="3.82"/>
    <n v="111.6"/>
  </r>
  <r>
    <x v="11"/>
    <x v="55"/>
    <n v="115.42"/>
    <n v="3.4"/>
    <n v="112.02"/>
  </r>
  <r>
    <x v="11"/>
    <x v="56"/>
    <n v="115.42"/>
    <n v="3.4"/>
    <n v="112.02"/>
  </r>
  <r>
    <x v="11"/>
    <x v="57"/>
    <n v="115.42"/>
    <n v="3.51"/>
    <n v="111.91"/>
  </r>
  <r>
    <x v="11"/>
    <x v="58"/>
    <n v="115.42"/>
    <n v="3.66"/>
    <n v="111.76"/>
  </r>
  <r>
    <x v="11"/>
    <x v="59"/>
    <n v="115.42"/>
    <n v="3.92"/>
    <n v="111.5"/>
  </r>
  <r>
    <x v="11"/>
    <x v="61"/>
    <n v="115.42"/>
    <n v="3.56"/>
    <n v="111.86"/>
  </r>
  <r>
    <x v="11"/>
    <x v="64"/>
    <n v="115.42"/>
    <n v="3.98"/>
    <n v="111.44"/>
  </r>
  <r>
    <x v="11"/>
    <x v="108"/>
    <n v="115.42"/>
    <n v="2.09"/>
    <n v="113.33"/>
  </r>
  <r>
    <x v="11"/>
    <x v="109"/>
    <n v="115.42"/>
    <n v="2.1800000000000002"/>
    <n v="113.24"/>
  </r>
  <r>
    <x v="11"/>
    <x v="110"/>
    <n v="115.42"/>
    <n v="2.15"/>
    <n v="113.27"/>
  </r>
  <r>
    <x v="11"/>
    <x v="111"/>
    <n v="115.42"/>
    <n v="2.21"/>
    <n v="113.21"/>
  </r>
  <r>
    <x v="11"/>
    <x v="112"/>
    <n v="115.42"/>
    <n v="2.11"/>
    <n v="113.31"/>
  </r>
  <r>
    <x v="11"/>
    <x v="113"/>
    <n v="115.42"/>
    <n v="2.15"/>
    <n v="113.27"/>
  </r>
  <r>
    <x v="11"/>
    <x v="114"/>
    <n v="115.42"/>
    <n v="2.13"/>
    <n v="113.29"/>
  </r>
  <r>
    <x v="12"/>
    <x v="327"/>
    <n v="110"/>
    <n v="1.42"/>
    <n v="108.58"/>
  </r>
  <r>
    <x v="12"/>
    <x v="328"/>
    <n v="110"/>
    <n v="1.4"/>
    <n v="108.6"/>
  </r>
  <r>
    <x v="12"/>
    <x v="329"/>
    <n v="110"/>
    <n v="1.32"/>
    <n v="108.68"/>
  </r>
  <r>
    <x v="12"/>
    <x v="330"/>
    <n v="110"/>
    <n v="1.3"/>
    <n v="108.7"/>
  </r>
  <r>
    <x v="12"/>
    <x v="331"/>
    <n v="110"/>
    <n v="1.2"/>
    <n v="108.8"/>
  </r>
  <r>
    <x v="12"/>
    <x v="332"/>
    <n v="110"/>
    <n v="0.92"/>
    <n v="109.08"/>
  </r>
  <r>
    <x v="12"/>
    <x v="333"/>
    <n v="110"/>
    <n v="1.1000000000000001"/>
    <n v="108.9"/>
  </r>
  <r>
    <x v="12"/>
    <x v="334"/>
    <n v="110"/>
    <n v="1.25"/>
    <n v="108.75"/>
  </r>
  <r>
    <x v="12"/>
    <x v="335"/>
    <n v="110"/>
    <n v="1.38"/>
    <n v="108.62"/>
  </r>
  <r>
    <x v="12"/>
    <x v="336"/>
    <n v="110"/>
    <n v="1.4"/>
    <n v="108.6"/>
  </r>
  <r>
    <x v="12"/>
    <x v="337"/>
    <n v="110"/>
    <n v="1.4"/>
    <n v="108.6"/>
  </r>
  <r>
    <x v="12"/>
    <x v="37"/>
    <n v="110"/>
    <n v="1.21"/>
    <n v="108.79"/>
  </r>
  <r>
    <x v="12"/>
    <x v="38"/>
    <n v="110"/>
    <n v="1.37"/>
    <n v="108.63"/>
  </r>
  <r>
    <x v="12"/>
    <x v="39"/>
    <n v="110"/>
    <n v="1.35"/>
    <n v="108.65"/>
  </r>
  <r>
    <x v="12"/>
    <x v="40"/>
    <n v="110"/>
    <n v="1.32"/>
    <n v="108.68"/>
  </r>
  <r>
    <x v="12"/>
    <x v="41"/>
    <n v="110"/>
    <n v="1.0900000000000001"/>
    <n v="108.91"/>
  </r>
  <r>
    <x v="12"/>
    <x v="42"/>
    <n v="110"/>
    <n v="0.86"/>
    <n v="109.14"/>
  </r>
  <r>
    <x v="12"/>
    <x v="196"/>
    <n v="110"/>
    <n v="0.85"/>
    <n v="109.15"/>
  </r>
  <r>
    <x v="12"/>
    <x v="43"/>
    <n v="110"/>
    <n v="1.2"/>
    <n v="108.8"/>
  </r>
  <r>
    <x v="12"/>
    <x v="44"/>
    <n v="110"/>
    <n v="1.25"/>
    <n v="108.75"/>
  </r>
  <r>
    <x v="12"/>
    <x v="45"/>
    <n v="110"/>
    <n v="1.4"/>
    <n v="108.6"/>
  </r>
  <r>
    <x v="12"/>
    <x v="46"/>
    <n v="110"/>
    <n v="1.42"/>
    <n v="108.58"/>
  </r>
  <r>
    <x v="12"/>
    <x v="47"/>
    <n v="110"/>
    <n v="1.41"/>
    <n v="108.59"/>
  </r>
  <r>
    <x v="12"/>
    <x v="48"/>
    <n v="110"/>
    <n v="1.2"/>
    <n v="108.8"/>
  </r>
  <r>
    <x v="12"/>
    <x v="49"/>
    <n v="110"/>
    <n v="1.34"/>
    <n v="108.66"/>
  </r>
  <r>
    <x v="12"/>
    <x v="50"/>
    <n v="110"/>
    <n v="1.3"/>
    <n v="108.7"/>
  </r>
  <r>
    <x v="12"/>
    <x v="51"/>
    <n v="110"/>
    <n v="1.26"/>
    <n v="108.74"/>
  </r>
  <r>
    <x v="12"/>
    <x v="52"/>
    <n v="110"/>
    <n v="1.24"/>
    <n v="108.76"/>
  </r>
  <r>
    <x v="12"/>
    <x v="53"/>
    <n v="110"/>
    <n v="0.95"/>
    <n v="109.05"/>
  </r>
  <r>
    <x v="12"/>
    <x v="54"/>
    <n v="110"/>
    <n v="1.27"/>
    <n v="108.73"/>
  </r>
  <r>
    <x v="12"/>
    <x v="55"/>
    <n v="110"/>
    <n v="1.3"/>
    <n v="108.7"/>
  </r>
  <r>
    <x v="12"/>
    <x v="56"/>
    <n v="110"/>
    <n v="1.33"/>
    <n v="108.67"/>
  </r>
  <r>
    <x v="12"/>
    <x v="57"/>
    <n v="110"/>
    <n v="1.33"/>
    <n v="108.67"/>
  </r>
  <r>
    <x v="12"/>
    <x v="58"/>
    <n v="110"/>
    <n v="1.38"/>
    <n v="108.62"/>
  </r>
  <r>
    <x v="12"/>
    <x v="59"/>
    <n v="110"/>
    <n v="1.36"/>
    <n v="108.64"/>
  </r>
  <r>
    <x v="12"/>
    <x v="60"/>
    <n v="110"/>
    <n v="1.45"/>
    <n v="108.55"/>
  </r>
  <r>
    <x v="12"/>
    <x v="61"/>
    <n v="110"/>
    <n v="1.27"/>
    <n v="108.73"/>
  </r>
  <r>
    <x v="12"/>
    <x v="62"/>
    <n v="110"/>
    <n v="1.1499999999999999"/>
    <n v="108.85"/>
  </r>
  <r>
    <x v="12"/>
    <x v="63"/>
    <n v="110"/>
    <n v="1.04"/>
    <n v="108.96"/>
  </r>
  <r>
    <x v="12"/>
    <x v="64"/>
    <n v="110"/>
    <n v="1.06"/>
    <n v="108.94"/>
  </r>
  <r>
    <x v="12"/>
    <x v="108"/>
    <n v="110"/>
    <n v="1.1399999999999999"/>
    <n v="108.86"/>
  </r>
  <r>
    <x v="12"/>
    <x v="109"/>
    <n v="110"/>
    <n v="1.1399999999999999"/>
    <n v="108.86"/>
  </r>
  <r>
    <x v="12"/>
    <x v="110"/>
    <n v="110"/>
    <n v="0.96"/>
    <n v="109.04"/>
  </r>
  <r>
    <x v="12"/>
    <x v="111"/>
    <n v="110"/>
    <n v="1.26"/>
    <n v="108.74"/>
  </r>
  <r>
    <x v="12"/>
    <x v="112"/>
    <n v="110"/>
    <n v="1.59"/>
    <n v="108.41"/>
  </r>
  <r>
    <x v="12"/>
    <x v="113"/>
    <n v="110"/>
    <n v="1.29"/>
    <n v="108.71"/>
  </r>
  <r>
    <x v="12"/>
    <x v="114"/>
    <n v="110"/>
    <n v="1.39"/>
    <n v="108.61"/>
  </r>
  <r>
    <x v="12"/>
    <x v="157"/>
    <n v="110"/>
    <n v="1.45"/>
    <n v="108.55"/>
  </r>
  <r>
    <x v="12"/>
    <x v="159"/>
    <n v="110"/>
    <n v="1.69"/>
    <n v="108.31"/>
  </r>
  <r>
    <x v="12"/>
    <x v="160"/>
    <n v="110"/>
    <n v="1.55"/>
    <n v="108.45"/>
  </r>
  <r>
    <x v="12"/>
    <x v="161"/>
    <n v="110"/>
    <n v="1.45"/>
    <n v="108.55"/>
  </r>
  <r>
    <x v="12"/>
    <x v="162"/>
    <n v="110"/>
    <n v="1.26"/>
    <n v="108.74"/>
  </r>
  <r>
    <x v="12"/>
    <x v="163"/>
    <n v="110"/>
    <n v="1.18"/>
    <n v="108.82"/>
  </r>
  <r>
    <x v="12"/>
    <x v="164"/>
    <n v="110"/>
    <n v="1.47"/>
    <n v="108.53"/>
  </r>
  <r>
    <x v="12"/>
    <x v="165"/>
    <n v="110"/>
    <n v="1.71"/>
    <n v="108.29"/>
  </r>
  <r>
    <x v="12"/>
    <x v="166"/>
    <n v="110"/>
    <n v="1.57"/>
    <n v="108.43"/>
  </r>
  <r>
    <x v="12"/>
    <x v="167"/>
    <n v="110"/>
    <n v="1.1499999999999999"/>
    <n v="108.85"/>
  </r>
  <r>
    <x v="12"/>
    <x v="168"/>
    <n v="110"/>
    <n v="1.27"/>
    <n v="108.7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8">
  <r>
    <x v="0"/>
    <x v="0"/>
    <n v="120.75"/>
    <n v="7.6"/>
  </r>
  <r>
    <x v="0"/>
    <x v="1"/>
    <n v="120.75"/>
    <n v="7.9"/>
  </r>
  <r>
    <x v="0"/>
    <x v="2"/>
    <n v="120.75"/>
    <n v="8.3800000000000008"/>
  </r>
  <r>
    <x v="0"/>
    <x v="3"/>
    <n v="120.75"/>
    <n v="9.0500000000000007"/>
  </r>
  <r>
    <x v="0"/>
    <x v="4"/>
    <n v="120.75"/>
    <n v="8.8000000000000007"/>
  </r>
  <r>
    <x v="0"/>
    <x v="5"/>
    <n v="120.75"/>
    <n v="7.7"/>
  </r>
  <r>
    <x v="0"/>
    <x v="6"/>
    <n v="120.75"/>
    <n v="6.8"/>
  </r>
  <r>
    <x v="0"/>
    <x v="7"/>
    <n v="120.75"/>
    <n v="6.4"/>
  </r>
  <r>
    <x v="0"/>
    <x v="8"/>
    <n v="120.75"/>
    <n v="6"/>
  </r>
  <r>
    <x v="0"/>
    <x v="9"/>
    <n v="120.75"/>
    <n v="7.1"/>
  </r>
  <r>
    <x v="0"/>
    <x v="10"/>
    <n v="120.75"/>
    <n v="7.13"/>
  </r>
  <r>
    <x v="0"/>
    <x v="11"/>
    <n v="120.75"/>
    <n v="7.84"/>
  </r>
  <r>
    <x v="0"/>
    <x v="12"/>
    <n v="120.75"/>
    <n v="8.02"/>
  </r>
  <r>
    <x v="0"/>
    <x v="13"/>
    <n v="120.75"/>
    <n v="8.1999999999999993"/>
  </r>
  <r>
    <x v="0"/>
    <x v="14"/>
    <n v="120.75"/>
    <n v="8.2200000000000006"/>
  </r>
  <r>
    <x v="0"/>
    <x v="15"/>
    <n v="120.75"/>
    <n v="7.38"/>
  </r>
  <r>
    <x v="0"/>
    <x v="16"/>
    <n v="120.75"/>
    <n v="7.5"/>
  </r>
  <r>
    <x v="0"/>
    <x v="17"/>
    <n v="120.75"/>
    <n v="8.16"/>
  </r>
  <r>
    <x v="0"/>
    <x v="18"/>
    <n v="120.75"/>
    <n v="8.0500000000000007"/>
  </r>
  <r>
    <x v="0"/>
    <x v="19"/>
    <n v="120.75"/>
    <n v="8.01"/>
  </r>
  <r>
    <x v="0"/>
    <x v="20"/>
    <n v="120.75"/>
    <n v="7.89"/>
  </r>
  <r>
    <x v="0"/>
    <x v="21"/>
    <n v="120.75"/>
    <n v="7.17"/>
  </r>
  <r>
    <x v="0"/>
    <x v="22"/>
    <n v="120.75"/>
    <n v="6.2"/>
  </r>
  <r>
    <x v="0"/>
    <x v="23"/>
    <n v="120.75"/>
    <n v="8.6300000000000008"/>
  </r>
  <r>
    <x v="0"/>
    <x v="24"/>
    <n v="120.75"/>
    <n v="6.32"/>
  </r>
  <r>
    <x v="0"/>
    <x v="25"/>
    <n v="120.75"/>
    <n v="7.06"/>
  </r>
  <r>
    <x v="0"/>
    <x v="26"/>
    <n v="120.75"/>
    <n v="7.25"/>
  </r>
  <r>
    <x v="0"/>
    <x v="27"/>
    <n v="120.75"/>
    <n v="7.39"/>
  </r>
  <r>
    <x v="0"/>
    <x v="28"/>
    <n v="120.75"/>
    <n v="8.06"/>
  </r>
  <r>
    <x v="0"/>
    <x v="29"/>
    <n v="120.75"/>
    <n v="8.19"/>
  </r>
  <r>
    <x v="0"/>
    <x v="30"/>
    <n v="120.75"/>
    <n v="9.32"/>
  </r>
  <r>
    <x v="0"/>
    <x v="31"/>
    <n v="120.75"/>
    <n v="8.2799999999999994"/>
  </r>
  <r>
    <x v="0"/>
    <x v="32"/>
    <n v="120.75"/>
    <n v="7.5"/>
  </r>
  <r>
    <x v="0"/>
    <x v="33"/>
    <n v="120.75"/>
    <n v="6.75"/>
  </r>
  <r>
    <x v="0"/>
    <x v="34"/>
    <n v="120.75"/>
    <n v="6.12"/>
  </r>
  <r>
    <x v="0"/>
    <x v="35"/>
    <n v="120.75"/>
    <n v="7.06"/>
  </r>
  <r>
    <x v="0"/>
    <x v="36"/>
    <n v="120.75"/>
    <n v="7.55"/>
  </r>
  <r>
    <x v="0"/>
    <x v="37"/>
    <n v="120.75"/>
    <n v="6.03"/>
  </r>
  <r>
    <x v="0"/>
    <x v="38"/>
    <n v="120.75"/>
    <n v="8.31"/>
  </r>
  <r>
    <x v="0"/>
    <x v="39"/>
    <n v="120.75"/>
    <n v="8.3800000000000008"/>
  </r>
  <r>
    <x v="0"/>
    <x v="40"/>
    <n v="120.75"/>
    <n v="8.34"/>
  </r>
  <r>
    <x v="0"/>
    <x v="41"/>
    <n v="120.75"/>
    <n v="8.4"/>
  </r>
  <r>
    <x v="0"/>
    <x v="42"/>
    <n v="120.75"/>
    <n v="6.1"/>
  </r>
  <r>
    <x v="0"/>
    <x v="43"/>
    <n v="120.75"/>
    <n v="6.26"/>
  </r>
  <r>
    <x v="0"/>
    <x v="44"/>
    <n v="120.75"/>
    <n v="6.4"/>
  </r>
  <r>
    <x v="0"/>
    <x v="45"/>
    <n v="120.75"/>
    <n v="6.6"/>
  </r>
  <r>
    <x v="0"/>
    <x v="46"/>
    <n v="120.75"/>
    <n v="6.5"/>
  </r>
  <r>
    <x v="0"/>
    <x v="47"/>
    <n v="120.75"/>
    <n v="7.82"/>
  </r>
  <r>
    <x v="0"/>
    <x v="48"/>
    <n v="120.75"/>
    <n v="8.17"/>
  </r>
  <r>
    <x v="0"/>
    <x v="49"/>
    <n v="120.75"/>
    <n v="8.3699999999999992"/>
  </r>
  <r>
    <x v="0"/>
    <x v="50"/>
    <n v="120.75"/>
    <n v="8.31"/>
  </r>
  <r>
    <x v="0"/>
    <x v="51"/>
    <n v="120.75"/>
    <n v="8.2799999999999994"/>
  </r>
  <r>
    <x v="0"/>
    <x v="52"/>
    <n v="120.75"/>
    <n v="8.35"/>
  </r>
  <r>
    <x v="0"/>
    <x v="53"/>
    <n v="120.75"/>
    <n v="8.34"/>
  </r>
  <r>
    <x v="0"/>
    <x v="54"/>
    <n v="120.75"/>
    <n v="7.21"/>
  </r>
  <r>
    <x v="0"/>
    <x v="55"/>
    <n v="120.75"/>
    <n v="6.15"/>
  </r>
  <r>
    <x v="0"/>
    <x v="56"/>
    <n v="120.75"/>
    <n v="6.51"/>
  </r>
  <r>
    <x v="0"/>
    <x v="57"/>
    <n v="120.75"/>
    <n v="7.25"/>
  </r>
  <r>
    <x v="0"/>
    <x v="58"/>
    <n v="120.75"/>
    <n v="7.47"/>
  </r>
  <r>
    <x v="0"/>
    <x v="59"/>
    <n v="120.75"/>
    <n v="7.97"/>
  </r>
  <r>
    <x v="0"/>
    <x v="60"/>
    <n v="120.75"/>
    <n v="8.2799999999999994"/>
  </r>
  <r>
    <x v="0"/>
    <x v="61"/>
    <n v="120.75"/>
    <n v="8.5500000000000007"/>
  </r>
  <r>
    <x v="0"/>
    <x v="62"/>
    <n v="120.75"/>
    <n v="8.4700000000000006"/>
  </r>
  <r>
    <x v="0"/>
    <x v="63"/>
    <n v="120.75"/>
    <n v="8.59"/>
  </r>
  <r>
    <x v="0"/>
    <x v="64"/>
    <n v="120.75"/>
    <n v="8.69"/>
  </r>
  <r>
    <x v="1"/>
    <x v="65"/>
    <n v="96.789000000000001"/>
    <n v="4.37"/>
  </r>
  <r>
    <x v="1"/>
    <x v="66"/>
    <n v="96.789000000000001"/>
    <n v="4.62"/>
  </r>
  <r>
    <x v="1"/>
    <x v="67"/>
    <n v="96.789000000000001"/>
    <n v="4.4400000000000004"/>
  </r>
  <r>
    <x v="1"/>
    <x v="68"/>
    <n v="96.789000000000001"/>
    <n v="5"/>
  </r>
  <r>
    <x v="1"/>
    <x v="69"/>
    <n v="96.789000000000001"/>
    <n v="4.58"/>
  </r>
  <r>
    <x v="1"/>
    <x v="70"/>
    <n v="96.789000000000001"/>
    <n v="5.29"/>
  </r>
  <r>
    <x v="1"/>
    <x v="71"/>
    <n v="96.789000000000001"/>
    <n v="4.32"/>
  </r>
  <r>
    <x v="1"/>
    <x v="72"/>
    <n v="96.789000000000001"/>
    <n v="4.51"/>
  </r>
  <r>
    <x v="1"/>
    <x v="73"/>
    <n v="96.789000000000001"/>
    <n v="4.28"/>
  </r>
  <r>
    <x v="1"/>
    <x v="74"/>
    <n v="96.789000000000001"/>
    <n v="3.91"/>
  </r>
  <r>
    <x v="1"/>
    <x v="75"/>
    <n v="96.789000000000001"/>
    <n v="4.4800000000000004"/>
  </r>
  <r>
    <x v="1"/>
    <x v="76"/>
    <n v="96.789000000000001"/>
    <n v="3.85"/>
  </r>
  <r>
    <x v="1"/>
    <x v="77"/>
    <n v="96.789000000000001"/>
    <n v="4.33"/>
  </r>
  <r>
    <x v="1"/>
    <x v="78"/>
    <n v="96.789000000000001"/>
    <n v="4.13"/>
  </r>
  <r>
    <x v="1"/>
    <x v="79"/>
    <n v="96.789000000000001"/>
    <n v="4"/>
  </r>
  <r>
    <x v="1"/>
    <x v="80"/>
    <n v="96.789000000000001"/>
    <n v="4.51"/>
  </r>
  <r>
    <x v="1"/>
    <x v="81"/>
    <n v="96.789000000000001"/>
    <n v="4.45"/>
  </r>
  <r>
    <x v="1"/>
    <x v="82"/>
    <n v="96.789000000000001"/>
    <n v="4.51"/>
  </r>
  <r>
    <x v="1"/>
    <x v="83"/>
    <n v="96.789000000000001"/>
    <n v="4.47"/>
  </r>
  <r>
    <x v="1"/>
    <x v="84"/>
    <n v="96.789000000000001"/>
    <n v="3.8"/>
  </r>
  <r>
    <x v="1"/>
    <x v="85"/>
    <n v="96.789000000000001"/>
    <n v="3.72"/>
  </r>
  <r>
    <x v="1"/>
    <x v="86"/>
    <n v="96.789000000000001"/>
    <n v="4.0599999999999996"/>
  </r>
  <r>
    <x v="1"/>
    <x v="87"/>
    <n v="96.789000000000001"/>
    <n v="4.1399999999999997"/>
  </r>
  <r>
    <x v="1"/>
    <x v="88"/>
    <n v="96.789000000000001"/>
    <n v="4.12"/>
  </r>
  <r>
    <x v="1"/>
    <x v="89"/>
    <n v="96.789000000000001"/>
    <n v="3.71"/>
  </r>
  <r>
    <x v="1"/>
    <x v="90"/>
    <n v="96.789000000000001"/>
    <n v="4.3899999999999997"/>
  </r>
  <r>
    <x v="1"/>
    <x v="91"/>
    <n v="96.789000000000001"/>
    <n v="4.43"/>
  </r>
  <r>
    <x v="1"/>
    <x v="92"/>
    <n v="96.789000000000001"/>
    <n v="3.81"/>
  </r>
  <r>
    <x v="1"/>
    <x v="0"/>
    <n v="96.789000000000001"/>
    <n v="4.01"/>
  </r>
  <r>
    <x v="1"/>
    <x v="1"/>
    <n v="96.789000000000001"/>
    <n v="4.0599999999999996"/>
  </r>
  <r>
    <x v="1"/>
    <x v="2"/>
    <n v="96.789000000000001"/>
    <n v="3.94"/>
  </r>
  <r>
    <x v="1"/>
    <x v="3"/>
    <n v="96.789000000000001"/>
    <n v="3.61"/>
  </r>
  <r>
    <x v="1"/>
    <x v="4"/>
    <n v="96.789000000000001"/>
    <n v="4.03"/>
  </r>
  <r>
    <x v="1"/>
    <x v="5"/>
    <n v="96.789000000000001"/>
    <n v="4.1900000000000004"/>
  </r>
  <r>
    <x v="1"/>
    <x v="6"/>
    <n v="96.789000000000001"/>
    <n v="4.5599999999999996"/>
  </r>
  <r>
    <x v="1"/>
    <x v="93"/>
    <n v="96.789000000000001"/>
    <n v="4.6399999999999997"/>
  </r>
  <r>
    <x v="1"/>
    <x v="94"/>
    <n v="96.789000000000001"/>
    <n v="4.01"/>
  </r>
  <r>
    <x v="1"/>
    <x v="95"/>
    <n v="96.789000000000001"/>
    <n v="4.97"/>
  </r>
  <r>
    <x v="1"/>
    <x v="96"/>
    <n v="96.789000000000001"/>
    <n v="5.07"/>
  </r>
  <r>
    <x v="1"/>
    <x v="97"/>
    <n v="96.789000000000001"/>
    <n v="5.18"/>
  </r>
  <r>
    <x v="1"/>
    <x v="98"/>
    <n v="96.789000000000001"/>
    <n v="4.8499999999999996"/>
  </r>
  <r>
    <x v="1"/>
    <x v="99"/>
    <n v="96.789000000000001"/>
    <n v="4.5599999999999996"/>
  </r>
  <r>
    <x v="1"/>
    <x v="14"/>
    <n v="96.789000000000001"/>
    <n v="3.51"/>
  </r>
  <r>
    <x v="1"/>
    <x v="100"/>
    <n v="96.789000000000001"/>
    <n v="3.24"/>
  </r>
  <r>
    <x v="1"/>
    <x v="16"/>
    <n v="96.789000000000001"/>
    <n v="3.82"/>
  </r>
  <r>
    <x v="1"/>
    <x v="101"/>
    <n v="96.789000000000001"/>
    <n v="3.81"/>
  </r>
  <r>
    <x v="1"/>
    <x v="102"/>
    <n v="96.789000000000001"/>
    <n v="3.44"/>
  </r>
  <r>
    <x v="1"/>
    <x v="103"/>
    <n v="96.789000000000001"/>
    <n v="3.83"/>
  </r>
  <r>
    <x v="1"/>
    <x v="104"/>
    <n v="96.789000000000001"/>
    <n v="3.88"/>
  </r>
  <r>
    <x v="1"/>
    <x v="18"/>
    <n v="96.789000000000001"/>
    <n v="4.41"/>
  </r>
  <r>
    <x v="1"/>
    <x v="19"/>
    <n v="96.789000000000001"/>
    <n v="4.68"/>
  </r>
  <r>
    <x v="1"/>
    <x v="21"/>
    <n v="96.789000000000001"/>
    <n v="5.1100000000000003"/>
  </r>
  <r>
    <x v="1"/>
    <x v="22"/>
    <n v="96.789000000000001"/>
    <n v="5.03"/>
  </r>
  <r>
    <x v="1"/>
    <x v="24"/>
    <n v="96.789000000000001"/>
    <n v="3.47"/>
  </r>
  <r>
    <x v="1"/>
    <x v="25"/>
    <n v="96.789000000000001"/>
    <n v="2.93"/>
  </r>
  <r>
    <x v="1"/>
    <x v="31"/>
    <n v="96.789000000000001"/>
    <n v="3.92"/>
  </r>
  <r>
    <x v="1"/>
    <x v="32"/>
    <n v="96.789000000000001"/>
    <n v="3.99"/>
  </r>
  <r>
    <x v="1"/>
    <x v="33"/>
    <n v="96.789000000000001"/>
    <n v="3.79"/>
  </r>
  <r>
    <x v="1"/>
    <x v="105"/>
    <n v="96.789000000000001"/>
    <n v="3.94"/>
  </r>
  <r>
    <x v="1"/>
    <x v="34"/>
    <n v="96.789000000000001"/>
    <n v="3.78"/>
  </r>
  <r>
    <x v="1"/>
    <x v="106"/>
    <n v="96.789000000000001"/>
    <n v="3.17"/>
  </r>
  <r>
    <x v="1"/>
    <x v="107"/>
    <n v="96.789000000000001"/>
    <n v="3.28"/>
  </r>
  <r>
    <x v="1"/>
    <x v="36"/>
    <n v="96.789000000000001"/>
    <n v="3.9"/>
  </r>
  <r>
    <x v="1"/>
    <x v="37"/>
    <n v="96.789000000000001"/>
    <n v="3.86"/>
  </r>
  <r>
    <x v="1"/>
    <x v="38"/>
    <n v="96.789000000000001"/>
    <n v="3.9"/>
  </r>
  <r>
    <x v="1"/>
    <x v="39"/>
    <n v="96.789000000000001"/>
    <n v="3.84"/>
  </r>
  <r>
    <x v="1"/>
    <x v="40"/>
    <n v="96.789000000000001"/>
    <n v="3.9"/>
  </r>
  <r>
    <x v="1"/>
    <x v="41"/>
    <n v="96.789000000000001"/>
    <n v="3.93"/>
  </r>
  <r>
    <x v="1"/>
    <x v="42"/>
    <n v="96.789000000000001"/>
    <n v="3.96"/>
  </r>
  <r>
    <x v="1"/>
    <x v="43"/>
    <n v="96.789000000000001"/>
    <n v="3.81"/>
  </r>
  <r>
    <x v="1"/>
    <x v="44"/>
    <n v="96.789000000000001"/>
    <n v="3.83"/>
  </r>
  <r>
    <x v="1"/>
    <x v="45"/>
    <n v="96.789000000000001"/>
    <n v="3.88"/>
  </r>
  <r>
    <x v="1"/>
    <x v="46"/>
    <n v="96.789000000000001"/>
    <n v="3.92"/>
  </r>
  <r>
    <x v="1"/>
    <x v="47"/>
    <n v="96.789000000000001"/>
    <n v="3.64"/>
  </r>
  <r>
    <x v="1"/>
    <x v="48"/>
    <n v="96.789000000000001"/>
    <n v="3.71"/>
  </r>
  <r>
    <x v="1"/>
    <x v="49"/>
    <n v="96.789000000000001"/>
    <n v="3.88"/>
  </r>
  <r>
    <x v="1"/>
    <x v="50"/>
    <n v="96.789000000000001"/>
    <n v="3.98"/>
  </r>
  <r>
    <x v="1"/>
    <x v="51"/>
    <n v="96.789000000000001"/>
    <n v="4.18"/>
  </r>
  <r>
    <x v="1"/>
    <x v="52"/>
    <n v="96.789000000000001"/>
    <n v="4.08"/>
  </r>
  <r>
    <x v="1"/>
    <x v="53"/>
    <n v="96.789000000000001"/>
    <n v="3.98"/>
  </r>
  <r>
    <x v="1"/>
    <x v="54"/>
    <n v="96.789000000000001"/>
    <n v="3.99"/>
  </r>
  <r>
    <x v="1"/>
    <x v="55"/>
    <n v="96.789000000000001"/>
    <n v="4.2"/>
  </r>
  <r>
    <x v="1"/>
    <x v="56"/>
    <n v="96.789000000000001"/>
    <n v="4.21"/>
  </r>
  <r>
    <x v="1"/>
    <x v="57"/>
    <n v="96.789000000000001"/>
    <n v="4.34"/>
  </r>
  <r>
    <x v="1"/>
    <x v="58"/>
    <n v="96.789000000000001"/>
    <n v="4.4400000000000004"/>
  </r>
  <r>
    <x v="1"/>
    <x v="60"/>
    <n v="96.789000000000001"/>
    <n v="3.95"/>
  </r>
  <r>
    <x v="1"/>
    <x v="61"/>
    <n v="96.789000000000001"/>
    <n v="4.0599999999999996"/>
  </r>
  <r>
    <x v="1"/>
    <x v="62"/>
    <n v="96.789000000000001"/>
    <n v="4.28"/>
  </r>
  <r>
    <x v="1"/>
    <x v="63"/>
    <n v="96.789000000000001"/>
    <n v="4.0999999999999996"/>
  </r>
  <r>
    <x v="1"/>
    <x v="64"/>
    <n v="96.789000000000001"/>
    <n v="4.1399999999999997"/>
  </r>
  <r>
    <x v="1"/>
    <x v="108"/>
    <n v="96.789000000000001"/>
    <n v="3.95"/>
  </r>
  <r>
    <x v="1"/>
    <x v="109"/>
    <n v="96.789000000000001"/>
    <n v="3.9"/>
  </r>
  <r>
    <x v="1"/>
    <x v="110"/>
    <n v="96.789000000000001"/>
    <n v="3.97"/>
  </r>
  <r>
    <x v="1"/>
    <x v="111"/>
    <n v="96.789000000000001"/>
    <n v="3.93"/>
  </r>
  <r>
    <x v="1"/>
    <x v="112"/>
    <n v="96.789000000000001"/>
    <n v="4.0999999999999996"/>
  </r>
  <r>
    <x v="1"/>
    <x v="113"/>
    <n v="96.789000000000001"/>
    <n v="4.4800000000000004"/>
  </r>
  <r>
    <x v="1"/>
    <x v="114"/>
    <n v="96.789000000000001"/>
    <n v="4.59"/>
  </r>
  <r>
    <x v="2"/>
    <x v="115"/>
    <n v="142.84"/>
    <n v="6.36"/>
  </r>
  <r>
    <x v="2"/>
    <x v="65"/>
    <n v="142.84"/>
    <n v="5.62"/>
  </r>
  <r>
    <x v="2"/>
    <x v="66"/>
    <n v="142.84"/>
    <n v="5.67"/>
  </r>
  <r>
    <x v="2"/>
    <x v="67"/>
    <n v="142.84"/>
    <n v="5.86"/>
  </r>
  <r>
    <x v="2"/>
    <x v="68"/>
    <n v="142.84"/>
    <n v="5.88"/>
  </r>
  <r>
    <x v="2"/>
    <x v="69"/>
    <n v="142.84"/>
    <n v="5.29"/>
  </r>
  <r>
    <x v="2"/>
    <x v="70"/>
    <n v="142.84"/>
    <n v="5.09"/>
  </r>
  <r>
    <x v="2"/>
    <x v="71"/>
    <n v="142.84"/>
    <n v="5.12"/>
  </r>
  <r>
    <x v="2"/>
    <x v="72"/>
    <n v="142.84"/>
    <n v="5.31"/>
  </r>
  <r>
    <x v="2"/>
    <x v="73"/>
    <n v="142.84"/>
    <n v="5.13"/>
  </r>
  <r>
    <x v="2"/>
    <x v="116"/>
    <n v="142.84"/>
    <n v="4.9800000000000004"/>
  </r>
  <r>
    <x v="2"/>
    <x v="75"/>
    <n v="142.84"/>
    <n v="5.27"/>
  </r>
  <r>
    <x v="2"/>
    <x v="76"/>
    <n v="142.84"/>
    <n v="5.05"/>
  </r>
  <r>
    <x v="2"/>
    <x v="77"/>
    <n v="142.84"/>
    <n v="5.19"/>
  </r>
  <r>
    <x v="2"/>
    <x v="78"/>
    <n v="142.84"/>
    <n v="5.03"/>
  </r>
  <r>
    <x v="2"/>
    <x v="79"/>
    <n v="142.84"/>
    <n v="4.2300000000000004"/>
  </r>
  <r>
    <x v="2"/>
    <x v="80"/>
    <n v="142.84"/>
    <n v="4.37"/>
  </r>
  <r>
    <x v="2"/>
    <x v="81"/>
    <n v="142.84"/>
    <n v="4.74"/>
  </r>
  <r>
    <x v="2"/>
    <x v="82"/>
    <n v="142.84"/>
    <n v="4.8600000000000003"/>
  </r>
  <r>
    <x v="2"/>
    <x v="83"/>
    <n v="142.84"/>
    <n v="4.8899999999999997"/>
  </r>
  <r>
    <x v="2"/>
    <x v="84"/>
    <n v="142.84"/>
    <n v="5.3"/>
  </r>
  <r>
    <x v="2"/>
    <x v="85"/>
    <n v="142.84"/>
    <n v="5.24"/>
  </r>
  <r>
    <x v="2"/>
    <x v="86"/>
    <n v="142.84"/>
    <n v="5.33"/>
  </r>
  <r>
    <x v="2"/>
    <x v="87"/>
    <n v="142.84"/>
    <n v="5.42"/>
  </r>
  <r>
    <x v="2"/>
    <x v="88"/>
    <n v="142.84"/>
    <n v="5.23"/>
  </r>
  <r>
    <x v="2"/>
    <x v="89"/>
    <n v="142.84"/>
    <n v="5.18"/>
  </r>
  <r>
    <x v="2"/>
    <x v="90"/>
    <n v="142.84"/>
    <n v="5.33"/>
  </r>
  <r>
    <x v="2"/>
    <x v="91"/>
    <n v="142.84"/>
    <n v="5.38"/>
  </r>
  <r>
    <x v="2"/>
    <x v="117"/>
    <n v="142.84"/>
    <n v="6.58"/>
  </r>
  <r>
    <x v="2"/>
    <x v="118"/>
    <n v="142.84"/>
    <n v="6.38"/>
  </r>
  <r>
    <x v="2"/>
    <x v="119"/>
    <n v="142.84"/>
    <n v="6.44"/>
  </r>
  <r>
    <x v="2"/>
    <x v="120"/>
    <n v="142.84"/>
    <n v="6.49"/>
  </r>
  <r>
    <x v="2"/>
    <x v="121"/>
    <n v="142.84"/>
    <n v="5.92"/>
  </r>
  <r>
    <x v="2"/>
    <x v="93"/>
    <n v="142.84"/>
    <n v="5.99"/>
  </r>
  <r>
    <x v="2"/>
    <x v="94"/>
    <n v="142.84"/>
    <n v="6.32"/>
  </r>
  <r>
    <x v="2"/>
    <x v="95"/>
    <n v="142.84"/>
    <n v="5.63"/>
  </r>
  <r>
    <x v="2"/>
    <x v="122"/>
    <n v="142.84"/>
    <n v="5.78"/>
  </r>
  <r>
    <x v="2"/>
    <x v="96"/>
    <n v="142.84"/>
    <n v="5.98"/>
  </r>
  <r>
    <x v="2"/>
    <x v="97"/>
    <n v="142.84"/>
    <n v="5.9"/>
  </r>
  <r>
    <x v="2"/>
    <x v="98"/>
    <n v="142.84"/>
    <n v="6"/>
  </r>
  <r>
    <x v="2"/>
    <x v="99"/>
    <n v="142.84"/>
    <n v="6.13"/>
  </r>
  <r>
    <x v="2"/>
    <x v="123"/>
    <n v="142.84"/>
    <n v="6.06"/>
  </r>
  <r>
    <x v="2"/>
    <x v="124"/>
    <n v="142.84"/>
    <n v="6.01"/>
  </r>
  <r>
    <x v="2"/>
    <x v="125"/>
    <n v="142.84"/>
    <n v="6"/>
  </r>
  <r>
    <x v="2"/>
    <x v="101"/>
    <n v="142.84"/>
    <n v="4.42"/>
  </r>
  <r>
    <x v="2"/>
    <x v="102"/>
    <n v="142.84"/>
    <n v="4.66"/>
  </r>
  <r>
    <x v="2"/>
    <x v="126"/>
    <n v="142.84"/>
    <n v="5.7"/>
  </r>
  <r>
    <x v="2"/>
    <x v="103"/>
    <n v="142.84"/>
    <n v="5.96"/>
  </r>
  <r>
    <x v="2"/>
    <x v="104"/>
    <n v="142.84"/>
    <n v="5.74"/>
  </r>
  <r>
    <x v="2"/>
    <x v="18"/>
    <n v="142.84"/>
    <n v="5.29"/>
  </r>
  <r>
    <x v="2"/>
    <x v="19"/>
    <n v="142.84"/>
    <n v="5.8"/>
  </r>
  <r>
    <x v="2"/>
    <x v="20"/>
    <n v="142.84"/>
    <n v="5.99"/>
  </r>
  <r>
    <x v="2"/>
    <x v="21"/>
    <n v="142.84"/>
    <n v="5.08"/>
  </r>
  <r>
    <x v="2"/>
    <x v="22"/>
    <n v="142.84"/>
    <n v="5.1100000000000003"/>
  </r>
  <r>
    <x v="2"/>
    <x v="23"/>
    <n v="142.84"/>
    <n v="4.6900000000000004"/>
  </r>
  <r>
    <x v="2"/>
    <x v="24"/>
    <n v="142.84"/>
    <n v="4.3499999999999996"/>
  </r>
  <r>
    <x v="2"/>
    <x v="25"/>
    <n v="142.84"/>
    <n v="4.4800000000000004"/>
  </r>
  <r>
    <x v="2"/>
    <x v="27"/>
    <n v="142.84"/>
    <n v="4.72"/>
  </r>
  <r>
    <x v="2"/>
    <x v="28"/>
    <n v="142.84"/>
    <n v="5.12"/>
  </r>
  <r>
    <x v="2"/>
    <x v="29"/>
    <n v="142.84"/>
    <n v="5.26"/>
  </r>
  <r>
    <x v="2"/>
    <x v="30"/>
    <n v="142.84"/>
    <n v="5.24"/>
  </r>
  <r>
    <x v="2"/>
    <x v="31"/>
    <n v="142.84"/>
    <n v="5.4"/>
  </r>
  <r>
    <x v="2"/>
    <x v="32"/>
    <n v="142.84"/>
    <n v="5.45"/>
  </r>
  <r>
    <x v="2"/>
    <x v="33"/>
    <n v="142.84"/>
    <n v="4.32"/>
  </r>
  <r>
    <x v="2"/>
    <x v="105"/>
    <n v="142.84"/>
    <n v="4.12"/>
  </r>
  <r>
    <x v="2"/>
    <x v="34"/>
    <n v="142.84"/>
    <n v="4.5999999999999996"/>
  </r>
  <r>
    <x v="2"/>
    <x v="106"/>
    <n v="142.84"/>
    <n v="5.14"/>
  </r>
  <r>
    <x v="2"/>
    <x v="107"/>
    <n v="142.84"/>
    <n v="5.31"/>
  </r>
  <r>
    <x v="2"/>
    <x v="36"/>
    <n v="142.84"/>
    <n v="5.07"/>
  </r>
  <r>
    <x v="2"/>
    <x v="37"/>
    <n v="142.84"/>
    <n v="5.84"/>
  </r>
  <r>
    <x v="2"/>
    <x v="38"/>
    <n v="142.84"/>
    <n v="5.99"/>
  </r>
  <r>
    <x v="2"/>
    <x v="39"/>
    <n v="142.84"/>
    <n v="5.48"/>
  </r>
  <r>
    <x v="2"/>
    <x v="40"/>
    <n v="142.84"/>
    <n v="5.3"/>
  </r>
  <r>
    <x v="2"/>
    <x v="41"/>
    <n v="142.84"/>
    <n v="4.83"/>
  </r>
  <r>
    <x v="2"/>
    <x v="42"/>
    <n v="142.84"/>
    <n v="4.38"/>
  </r>
  <r>
    <x v="2"/>
    <x v="43"/>
    <n v="142.84"/>
    <n v="4.09"/>
  </r>
  <r>
    <x v="2"/>
    <x v="45"/>
    <n v="142.84"/>
    <n v="5.3"/>
  </r>
  <r>
    <x v="2"/>
    <x v="46"/>
    <n v="142.84"/>
    <n v="5.35"/>
  </r>
  <r>
    <x v="2"/>
    <x v="47"/>
    <n v="142.84"/>
    <n v="4.22"/>
  </r>
  <r>
    <x v="2"/>
    <x v="48"/>
    <n v="142.84"/>
    <n v="5.99"/>
  </r>
  <r>
    <x v="2"/>
    <x v="49"/>
    <n v="142.84"/>
    <n v="4.7300000000000004"/>
  </r>
  <r>
    <x v="2"/>
    <x v="50"/>
    <n v="142.84"/>
    <n v="6.25"/>
  </r>
  <r>
    <x v="2"/>
    <x v="51"/>
    <n v="142.84"/>
    <n v="6.42"/>
  </r>
  <r>
    <x v="2"/>
    <x v="52"/>
    <n v="142.84"/>
    <n v="5.95"/>
  </r>
  <r>
    <x v="2"/>
    <x v="53"/>
    <n v="142.84"/>
    <n v="5.42"/>
  </r>
  <r>
    <x v="2"/>
    <x v="54"/>
    <n v="142.84"/>
    <n v="4.13"/>
  </r>
  <r>
    <x v="2"/>
    <x v="55"/>
    <n v="142.84"/>
    <n v="4.47"/>
  </r>
  <r>
    <x v="2"/>
    <x v="56"/>
    <n v="142.84"/>
    <n v="4.46"/>
  </r>
  <r>
    <x v="2"/>
    <x v="57"/>
    <n v="142.84"/>
    <n v="5.33"/>
  </r>
  <r>
    <x v="2"/>
    <x v="58"/>
    <n v="142.84"/>
    <n v="5.82"/>
  </r>
  <r>
    <x v="2"/>
    <x v="59"/>
    <n v="142.84"/>
    <n v="6.2"/>
  </r>
  <r>
    <x v="2"/>
    <x v="60"/>
    <n v="142.84"/>
    <n v="6.25"/>
  </r>
  <r>
    <x v="2"/>
    <x v="61"/>
    <n v="142.84"/>
    <n v="6.53"/>
  </r>
  <r>
    <x v="2"/>
    <x v="62"/>
    <n v="142.84"/>
    <n v="6.46"/>
  </r>
  <r>
    <x v="2"/>
    <x v="63"/>
    <n v="142.84"/>
    <n v="6.13"/>
  </r>
  <r>
    <x v="2"/>
    <x v="64"/>
    <n v="142.84"/>
    <n v="6.05"/>
  </r>
  <r>
    <x v="2"/>
    <x v="108"/>
    <n v="142.84"/>
    <n v="6.65"/>
  </r>
  <r>
    <x v="2"/>
    <x v="109"/>
    <n v="142.84"/>
    <n v="6.49"/>
  </r>
  <r>
    <x v="2"/>
    <x v="110"/>
    <n v="142.84"/>
    <n v="6.72"/>
  </r>
  <r>
    <x v="2"/>
    <x v="111"/>
    <n v="142.84"/>
    <n v="6.98"/>
  </r>
  <r>
    <x v="2"/>
    <x v="112"/>
    <n v="142.84"/>
    <n v="6.56"/>
  </r>
  <r>
    <x v="2"/>
    <x v="113"/>
    <n v="142.84"/>
    <n v="6.49"/>
  </r>
  <r>
    <x v="2"/>
    <x v="114"/>
    <n v="142.84"/>
    <n v="6.78"/>
  </r>
  <r>
    <x v="3"/>
    <x v="127"/>
    <n v="90.346999999999994"/>
    <n v="7.76"/>
  </r>
  <r>
    <x v="3"/>
    <x v="128"/>
    <n v="90.346999999999994"/>
    <n v="7.64"/>
  </r>
  <r>
    <x v="3"/>
    <x v="129"/>
    <n v="90.346999999999994"/>
    <n v="7.63"/>
  </r>
  <r>
    <x v="3"/>
    <x v="130"/>
    <n v="90.346999999999994"/>
    <n v="7.19"/>
  </r>
  <r>
    <x v="3"/>
    <x v="131"/>
    <n v="90.346999999999994"/>
    <n v="6.92"/>
  </r>
  <r>
    <x v="3"/>
    <x v="132"/>
    <n v="90.346999999999994"/>
    <n v="7.46"/>
  </r>
  <r>
    <x v="3"/>
    <x v="133"/>
    <n v="90.346999999999994"/>
    <n v="7.86"/>
  </r>
  <r>
    <x v="3"/>
    <x v="134"/>
    <n v="90.346999999999994"/>
    <n v="7.97"/>
  </r>
  <r>
    <x v="3"/>
    <x v="135"/>
    <n v="90.346999999999994"/>
    <n v="8.07"/>
  </r>
  <r>
    <x v="3"/>
    <x v="136"/>
    <n v="90.346999999999994"/>
    <n v="8.07"/>
  </r>
  <r>
    <x v="3"/>
    <x v="137"/>
    <n v="90.346999999999994"/>
    <n v="7.95"/>
  </r>
  <r>
    <x v="3"/>
    <x v="138"/>
    <n v="90.346999999999994"/>
    <n v="7.48"/>
  </r>
  <r>
    <x v="3"/>
    <x v="139"/>
    <n v="90.346999999999994"/>
    <n v="7.66"/>
  </r>
  <r>
    <x v="3"/>
    <x v="140"/>
    <n v="90.346999999999994"/>
    <n v="7.74"/>
  </r>
  <r>
    <x v="3"/>
    <x v="141"/>
    <n v="90.346999999999994"/>
    <n v="6.76"/>
  </r>
  <r>
    <x v="3"/>
    <x v="142"/>
    <n v="90.346999999999994"/>
    <n v="7.56"/>
  </r>
  <r>
    <x v="3"/>
    <x v="143"/>
    <n v="90.346999999999994"/>
    <n v="7.64"/>
  </r>
  <r>
    <x v="3"/>
    <x v="144"/>
    <n v="90.346999999999994"/>
    <n v="7.75"/>
  </r>
  <r>
    <x v="3"/>
    <x v="145"/>
    <n v="90.346999999999994"/>
    <n v="7.81"/>
  </r>
  <r>
    <x v="3"/>
    <x v="146"/>
    <n v="90.346999999999994"/>
    <n v="7.97"/>
  </r>
  <r>
    <x v="3"/>
    <x v="147"/>
    <n v="90.346999999999994"/>
    <n v="7.92"/>
  </r>
  <r>
    <x v="3"/>
    <x v="148"/>
    <n v="90.346999999999994"/>
    <n v="8.11"/>
  </r>
  <r>
    <x v="3"/>
    <x v="149"/>
    <n v="90.346999999999994"/>
    <n v="8.1300000000000008"/>
  </r>
  <r>
    <x v="3"/>
    <x v="150"/>
    <n v="90.346999999999994"/>
    <n v="8.18"/>
  </r>
  <r>
    <x v="3"/>
    <x v="151"/>
    <n v="90.346999999999994"/>
    <n v="8.24"/>
  </r>
  <r>
    <x v="3"/>
    <x v="152"/>
    <n v="90.346999999999994"/>
    <n v="7.91"/>
  </r>
  <r>
    <x v="3"/>
    <x v="153"/>
    <n v="90.346999999999994"/>
    <n v="8.1300000000000008"/>
  </r>
  <r>
    <x v="3"/>
    <x v="154"/>
    <n v="90.346999999999994"/>
    <n v="7.55"/>
  </r>
  <r>
    <x v="3"/>
    <x v="155"/>
    <n v="90.346999999999994"/>
    <n v="8.61"/>
  </r>
  <r>
    <x v="3"/>
    <x v="156"/>
    <n v="90.346999999999994"/>
    <n v="7.95"/>
  </r>
  <r>
    <x v="3"/>
    <x v="57"/>
    <n v="90.346999999999994"/>
    <n v="8.6388888888888893"/>
  </r>
  <r>
    <x v="3"/>
    <x v="58"/>
    <n v="90.346999999999994"/>
    <n v="8.640133333333333"/>
  </r>
  <r>
    <x v="3"/>
    <x v="59"/>
    <n v="90.346999999999994"/>
    <n v="8.8636129032258086"/>
  </r>
  <r>
    <x v="3"/>
    <x v="60"/>
    <n v="90.346999999999994"/>
    <n v="8.8243870967741955"/>
  </r>
  <r>
    <x v="3"/>
    <x v="61"/>
    <n v="90.346999999999994"/>
    <n v="8.8287500000000012"/>
  </r>
  <r>
    <x v="3"/>
    <x v="62"/>
    <n v="90.346999999999994"/>
    <n v="8.4048064516129024"/>
  </r>
  <r>
    <x v="3"/>
    <x v="63"/>
    <n v="90.346999999999994"/>
    <n v="8.3605333333333327"/>
  </r>
  <r>
    <x v="3"/>
    <x v="64"/>
    <n v="90.346999999999994"/>
    <n v="7.8059354838709671"/>
  </r>
  <r>
    <x v="3"/>
    <x v="108"/>
    <n v="90.346999999999994"/>
    <n v="8.0116333333333323"/>
  </r>
  <r>
    <x v="3"/>
    <x v="109"/>
    <n v="90.346999999999994"/>
    <n v="8.5033870967741922"/>
  </r>
  <r>
    <x v="3"/>
    <x v="110"/>
    <n v="90.346999999999994"/>
    <n v="8.7691935483870971"/>
  </r>
  <r>
    <x v="3"/>
    <x v="111"/>
    <n v="90.346999999999994"/>
    <n v="8.7584999999999997"/>
  </r>
  <r>
    <x v="3"/>
    <x v="112"/>
    <n v="90.346999999999994"/>
    <n v="8.1938064516129039"/>
  </r>
  <r>
    <x v="3"/>
    <x v="113"/>
    <n v="90.346999999999994"/>
    <n v="8.1018333333333334"/>
  </r>
  <r>
    <x v="3"/>
    <x v="114"/>
    <n v="90.346999999999994"/>
    <n v="8.394580645161291"/>
  </r>
  <r>
    <x v="3"/>
    <x v="157"/>
    <n v="90.346999999999994"/>
    <n v="8.5304516129032262"/>
  </r>
  <r>
    <x v="3"/>
    <x v="158"/>
    <n v="90.346999999999994"/>
    <n v="8.3411785714285696"/>
  </r>
  <r>
    <x v="3"/>
    <x v="159"/>
    <n v="90.346999999999994"/>
    <n v="8.826677419354839"/>
  </r>
  <r>
    <x v="3"/>
    <x v="160"/>
    <n v="90.346999999999994"/>
    <n v="9.0543000000000013"/>
  </r>
  <r>
    <x v="3"/>
    <x v="161"/>
    <n v="90.346999999999994"/>
    <n v="8.4680322580645147"/>
  </r>
  <r>
    <x v="3"/>
    <x v="162"/>
    <n v="90.346999999999994"/>
    <n v="8.983133333333333"/>
  </r>
  <r>
    <x v="3"/>
    <x v="163"/>
    <n v="90.346999999999994"/>
    <n v="8.5335483870967757"/>
  </r>
  <r>
    <x v="3"/>
    <x v="164"/>
    <n v="90.346999999999994"/>
    <n v="8.4354193548387109"/>
  </r>
  <r>
    <x v="3"/>
    <x v="165"/>
    <n v="90.346999999999994"/>
    <n v="8.5327333333333346"/>
  </r>
  <r>
    <x v="3"/>
    <x v="166"/>
    <n v="90.346999999999994"/>
    <n v="8.5120645161290334"/>
  </r>
  <r>
    <x v="3"/>
    <x v="167"/>
    <n v="90.346999999999994"/>
    <n v="8.1357666666666653"/>
  </r>
  <r>
    <x v="3"/>
    <x v="168"/>
    <n v="90.346999999999994"/>
    <n v="7.8204838709677418"/>
  </r>
  <r>
    <x v="4"/>
    <x v="0"/>
    <n v="111.17400000000001"/>
    <n v="9.1999999999999993"/>
  </r>
  <r>
    <x v="4"/>
    <x v="1"/>
    <n v="111.17400000000001"/>
    <n v="9.3000000000000007"/>
  </r>
  <r>
    <x v="4"/>
    <x v="2"/>
    <n v="111.17400000000001"/>
    <n v="9.1999999999999993"/>
  </r>
  <r>
    <x v="4"/>
    <x v="3"/>
    <n v="111.17400000000001"/>
    <n v="9.65"/>
  </r>
  <r>
    <x v="4"/>
    <x v="4"/>
    <n v="111.17400000000001"/>
    <n v="9.65"/>
  </r>
  <r>
    <x v="4"/>
    <x v="169"/>
    <n v="111.17400000000001"/>
    <n v="9.1999999999999993"/>
  </r>
  <r>
    <x v="4"/>
    <x v="170"/>
    <n v="111.17400000000001"/>
    <n v="9.1999999999999993"/>
  </r>
  <r>
    <x v="4"/>
    <x v="171"/>
    <n v="111.17400000000001"/>
    <n v="9.4"/>
  </r>
  <r>
    <x v="4"/>
    <x v="172"/>
    <n v="111.17400000000001"/>
    <n v="9.35"/>
  </r>
  <r>
    <x v="4"/>
    <x v="173"/>
    <n v="111.17400000000001"/>
    <n v="9.4499999999999993"/>
  </r>
  <r>
    <x v="4"/>
    <x v="174"/>
    <n v="111.17400000000001"/>
    <n v="9.1"/>
  </r>
  <r>
    <x v="4"/>
    <x v="175"/>
    <n v="111.17400000000001"/>
    <n v="9.1999999999999993"/>
  </r>
  <r>
    <x v="4"/>
    <x v="176"/>
    <n v="111.17400000000001"/>
    <n v="9.1999999999999993"/>
  </r>
  <r>
    <x v="4"/>
    <x v="177"/>
    <n v="111.17400000000001"/>
    <n v="8.9"/>
  </r>
  <r>
    <x v="4"/>
    <x v="178"/>
    <n v="111.17400000000001"/>
    <n v="8.6999999999999993"/>
  </r>
  <r>
    <x v="4"/>
    <x v="179"/>
    <n v="111.17400000000001"/>
    <n v="8.4"/>
  </r>
  <r>
    <x v="4"/>
    <x v="180"/>
    <n v="111.17400000000001"/>
    <n v="8.35"/>
  </r>
  <r>
    <x v="4"/>
    <x v="181"/>
    <n v="111.17400000000001"/>
    <n v="8.3000000000000007"/>
  </r>
  <r>
    <x v="4"/>
    <x v="101"/>
    <n v="111.17400000000001"/>
    <n v="8.35"/>
  </r>
  <r>
    <x v="4"/>
    <x v="102"/>
    <n v="111.17400000000001"/>
    <n v="8.5"/>
  </r>
  <r>
    <x v="4"/>
    <x v="126"/>
    <n v="111.17400000000001"/>
    <n v="8.6999999999999993"/>
  </r>
  <r>
    <x v="4"/>
    <x v="182"/>
    <n v="111.17400000000001"/>
    <n v="9"/>
  </r>
  <r>
    <x v="4"/>
    <x v="183"/>
    <n v="111.17400000000001"/>
    <n v="8.6999999999999993"/>
  </r>
  <r>
    <x v="4"/>
    <x v="184"/>
    <n v="111.17400000000001"/>
    <n v="7.6"/>
  </r>
  <r>
    <x v="4"/>
    <x v="185"/>
    <n v="111.17400000000001"/>
    <n v="8.1999999999999993"/>
  </r>
  <r>
    <x v="4"/>
    <x v="186"/>
    <n v="111.17400000000001"/>
    <n v="8.3000000000000007"/>
  </r>
  <r>
    <x v="4"/>
    <x v="187"/>
    <n v="111.17400000000001"/>
    <n v="8.5"/>
  </r>
  <r>
    <x v="4"/>
    <x v="188"/>
    <n v="111.17400000000001"/>
    <n v="8.35"/>
  </r>
  <r>
    <x v="4"/>
    <x v="23"/>
    <n v="111.17400000000001"/>
    <n v="8.4"/>
  </r>
  <r>
    <x v="4"/>
    <x v="189"/>
    <n v="111.17400000000001"/>
    <n v="8"/>
  </r>
  <r>
    <x v="4"/>
    <x v="24"/>
    <n v="111.17400000000001"/>
    <n v="8.35"/>
  </r>
  <r>
    <x v="4"/>
    <x v="25"/>
    <n v="111.17400000000001"/>
    <n v="8.15"/>
  </r>
  <r>
    <x v="4"/>
    <x v="26"/>
    <n v="111.17400000000001"/>
    <n v="8.5500000000000007"/>
  </r>
  <r>
    <x v="4"/>
    <x v="27"/>
    <n v="111.17400000000001"/>
    <n v="8.1"/>
  </r>
  <r>
    <x v="4"/>
    <x v="190"/>
    <n v="111.17400000000001"/>
    <n v="8.3000000000000007"/>
  </r>
  <r>
    <x v="4"/>
    <x v="29"/>
    <n v="111.17400000000001"/>
    <n v="8.3000000000000007"/>
  </r>
  <r>
    <x v="4"/>
    <x v="30"/>
    <n v="111.17400000000001"/>
    <n v="7.7"/>
  </r>
  <r>
    <x v="4"/>
    <x v="31"/>
    <n v="111.17400000000001"/>
    <n v="8.5"/>
  </r>
  <r>
    <x v="4"/>
    <x v="191"/>
    <n v="111.17400000000001"/>
    <n v="8.5"/>
  </r>
  <r>
    <x v="4"/>
    <x v="192"/>
    <n v="111.17400000000001"/>
    <n v="7.7"/>
  </r>
  <r>
    <x v="4"/>
    <x v="193"/>
    <n v="111.17400000000001"/>
    <n v="9"/>
  </r>
  <r>
    <x v="4"/>
    <x v="105"/>
    <n v="111.17400000000001"/>
    <n v="8.1"/>
  </r>
  <r>
    <x v="4"/>
    <x v="34"/>
    <n v="111.17400000000001"/>
    <n v="8.1999999999999993"/>
  </r>
  <r>
    <x v="4"/>
    <x v="194"/>
    <n v="111.17400000000001"/>
    <n v="8"/>
  </r>
  <r>
    <x v="4"/>
    <x v="195"/>
    <n v="111.17400000000001"/>
    <n v="8.3000000000000007"/>
  </r>
  <r>
    <x v="4"/>
    <x v="36"/>
    <n v="111.17400000000001"/>
    <n v="8.3000000000000007"/>
  </r>
  <r>
    <x v="4"/>
    <x v="37"/>
    <n v="111.17400000000001"/>
    <n v="8.5"/>
  </r>
  <r>
    <x v="4"/>
    <x v="38"/>
    <n v="111.17400000000001"/>
    <n v="8.6"/>
  </r>
  <r>
    <x v="4"/>
    <x v="39"/>
    <n v="111.17400000000001"/>
    <n v="8.9"/>
  </r>
  <r>
    <x v="4"/>
    <x v="41"/>
    <n v="111.17400000000001"/>
    <n v="8.85"/>
  </r>
  <r>
    <x v="4"/>
    <x v="42"/>
    <n v="111.17400000000001"/>
    <n v="8.5"/>
  </r>
  <r>
    <x v="4"/>
    <x v="196"/>
    <n v="111.17400000000001"/>
    <n v="9"/>
  </r>
  <r>
    <x v="4"/>
    <x v="43"/>
    <n v="111.17400000000001"/>
    <n v="8.25"/>
  </r>
  <r>
    <x v="4"/>
    <x v="44"/>
    <n v="111.17400000000001"/>
    <n v="8.5"/>
  </r>
  <r>
    <x v="4"/>
    <x v="46"/>
    <n v="111.17400000000001"/>
    <n v="8.6999999999999993"/>
  </r>
  <r>
    <x v="4"/>
    <x v="197"/>
    <n v="111.17400000000001"/>
    <n v="9.2200000000000006"/>
  </r>
  <r>
    <x v="4"/>
    <x v="198"/>
    <n v="111.17400000000001"/>
    <n v="9.1999999999999993"/>
  </r>
  <r>
    <x v="4"/>
    <x v="199"/>
    <n v="111.17400000000001"/>
    <n v="9.0399999999999991"/>
  </r>
  <r>
    <x v="4"/>
    <x v="200"/>
    <n v="111.17400000000001"/>
    <n v="9.36"/>
  </r>
  <r>
    <x v="4"/>
    <x v="201"/>
    <n v="111.17400000000001"/>
    <n v="9.43"/>
  </r>
  <r>
    <x v="4"/>
    <x v="202"/>
    <n v="111.17400000000001"/>
    <n v="9.5"/>
  </r>
  <r>
    <x v="4"/>
    <x v="203"/>
    <n v="111.17400000000001"/>
    <n v="9.17"/>
  </r>
  <r>
    <x v="4"/>
    <x v="204"/>
    <n v="111.17400000000001"/>
    <n v="9.26"/>
  </r>
  <r>
    <x v="4"/>
    <x v="205"/>
    <n v="111.17400000000001"/>
    <n v="9.25"/>
  </r>
  <r>
    <x v="4"/>
    <x v="206"/>
    <n v="111.17400000000001"/>
    <n v="9.3800000000000008"/>
  </r>
  <r>
    <x v="4"/>
    <x v="207"/>
    <n v="111.17400000000001"/>
    <n v="9.36"/>
  </r>
  <r>
    <x v="4"/>
    <x v="208"/>
    <n v="111.17400000000001"/>
    <n v="9.3000000000000007"/>
  </r>
  <r>
    <x v="4"/>
    <x v="209"/>
    <n v="111.17400000000001"/>
    <n v="9.24"/>
  </r>
  <r>
    <x v="4"/>
    <x v="210"/>
    <n v="111.17400000000001"/>
    <n v="9.18"/>
  </r>
  <r>
    <x v="4"/>
    <x v="211"/>
    <n v="111.17400000000001"/>
    <n v="9.08"/>
  </r>
  <r>
    <x v="4"/>
    <x v="212"/>
    <n v="111.17400000000001"/>
    <n v="9.35"/>
  </r>
  <r>
    <x v="4"/>
    <x v="213"/>
    <n v="111.17400000000001"/>
    <n v="9.1"/>
  </r>
  <r>
    <x v="4"/>
    <x v="214"/>
    <n v="111.17400000000001"/>
    <n v="9.3000000000000007"/>
  </r>
  <r>
    <x v="4"/>
    <x v="215"/>
    <n v="111.17400000000001"/>
    <n v="9.8699999999999992"/>
  </r>
  <r>
    <x v="4"/>
    <x v="216"/>
    <n v="111.17400000000001"/>
    <n v="9.6999999999999993"/>
  </r>
  <r>
    <x v="4"/>
    <x v="217"/>
    <n v="111.17400000000001"/>
    <n v="9.6999999999999993"/>
  </r>
  <r>
    <x v="4"/>
    <x v="218"/>
    <n v="111.17400000000001"/>
    <n v="9.6999999999999993"/>
  </r>
  <r>
    <x v="4"/>
    <x v="219"/>
    <n v="111.17400000000001"/>
    <n v="9.6199999999999992"/>
  </r>
  <r>
    <x v="4"/>
    <x v="220"/>
    <n v="111.17400000000001"/>
    <n v="9.8000000000000007"/>
  </r>
  <r>
    <x v="4"/>
    <x v="221"/>
    <n v="111.17400000000001"/>
    <n v="8.8000000000000007"/>
  </r>
  <r>
    <x v="5"/>
    <x v="222"/>
    <n v="103.009"/>
    <n v="3.7"/>
  </r>
  <r>
    <x v="5"/>
    <x v="223"/>
    <n v="103.009"/>
    <n v="3.6"/>
  </r>
  <r>
    <x v="5"/>
    <x v="224"/>
    <n v="103.009"/>
    <n v="3.75"/>
  </r>
  <r>
    <x v="5"/>
    <x v="225"/>
    <n v="103.009"/>
    <n v="3.9"/>
  </r>
  <r>
    <x v="5"/>
    <x v="226"/>
    <n v="103.009"/>
    <n v="3.5"/>
  </r>
  <r>
    <x v="5"/>
    <x v="227"/>
    <n v="103.009"/>
    <n v="3.5"/>
  </r>
  <r>
    <x v="5"/>
    <x v="228"/>
    <n v="103.009"/>
    <n v="3.1"/>
  </r>
  <r>
    <x v="5"/>
    <x v="229"/>
    <n v="103.009"/>
    <n v="3.1"/>
  </r>
  <r>
    <x v="5"/>
    <x v="230"/>
    <n v="103.009"/>
    <n v="3.4"/>
  </r>
  <r>
    <x v="5"/>
    <x v="231"/>
    <n v="103.009"/>
    <n v="3.8"/>
  </r>
  <r>
    <x v="5"/>
    <x v="232"/>
    <n v="103.009"/>
    <n v="3.8"/>
  </r>
  <r>
    <x v="5"/>
    <x v="233"/>
    <n v="103.009"/>
    <n v="3.8"/>
  </r>
  <r>
    <x v="5"/>
    <x v="234"/>
    <n v="103.009"/>
    <n v="3.5"/>
  </r>
  <r>
    <x v="5"/>
    <x v="235"/>
    <n v="103.009"/>
    <n v="3.3"/>
  </r>
  <r>
    <x v="5"/>
    <x v="236"/>
    <n v="103.009"/>
    <n v="3"/>
  </r>
  <r>
    <x v="5"/>
    <x v="237"/>
    <n v="103.009"/>
    <n v="3.2"/>
  </r>
  <r>
    <x v="5"/>
    <x v="238"/>
    <n v="103.009"/>
    <n v="3.5"/>
  </r>
  <r>
    <x v="5"/>
    <x v="80"/>
    <n v="103.009"/>
    <n v="3.2"/>
  </r>
  <r>
    <x v="5"/>
    <x v="81"/>
    <n v="103.009"/>
    <n v="2.9"/>
  </r>
  <r>
    <x v="5"/>
    <x v="82"/>
    <n v="103.009"/>
    <n v="3.3"/>
  </r>
  <r>
    <x v="5"/>
    <x v="83"/>
    <n v="103.009"/>
    <n v="3.3"/>
  </r>
  <r>
    <x v="5"/>
    <x v="84"/>
    <n v="103.009"/>
    <n v="3.5"/>
  </r>
  <r>
    <x v="5"/>
    <x v="85"/>
    <n v="103.009"/>
    <n v="3.8"/>
  </r>
  <r>
    <x v="5"/>
    <x v="86"/>
    <n v="103.009"/>
    <n v="3.3"/>
  </r>
  <r>
    <x v="5"/>
    <x v="87"/>
    <n v="103.009"/>
    <n v="3.2"/>
  </r>
  <r>
    <x v="5"/>
    <x v="88"/>
    <n v="103.009"/>
    <n v="3.15"/>
  </r>
  <r>
    <x v="5"/>
    <x v="239"/>
    <n v="103.009"/>
    <n v="3"/>
  </r>
  <r>
    <x v="5"/>
    <x v="89"/>
    <n v="103.009"/>
    <n v="3.5"/>
  </r>
  <r>
    <x v="5"/>
    <x v="90"/>
    <n v="103.009"/>
    <n v="3.5"/>
  </r>
  <r>
    <x v="5"/>
    <x v="91"/>
    <n v="103.009"/>
    <n v="3.6"/>
  </r>
  <r>
    <x v="5"/>
    <x v="92"/>
    <n v="103.009"/>
    <n v="3.8"/>
  </r>
  <r>
    <x v="5"/>
    <x v="0"/>
    <n v="103.009"/>
    <n v="3.8"/>
  </r>
  <r>
    <x v="5"/>
    <x v="1"/>
    <n v="103.009"/>
    <n v="4.2"/>
  </r>
  <r>
    <x v="5"/>
    <x v="2"/>
    <n v="103.009"/>
    <n v="3.9"/>
  </r>
  <r>
    <x v="5"/>
    <x v="3"/>
    <n v="103.009"/>
    <n v="3.9"/>
  </r>
  <r>
    <x v="5"/>
    <x v="4"/>
    <n v="103.009"/>
    <n v="3.95"/>
  </r>
  <r>
    <x v="5"/>
    <x v="5"/>
    <n v="103.009"/>
    <n v="3.4"/>
  </r>
  <r>
    <x v="5"/>
    <x v="6"/>
    <n v="103.009"/>
    <n v="3.1"/>
  </r>
  <r>
    <x v="5"/>
    <x v="240"/>
    <n v="103.009"/>
    <n v="3"/>
  </r>
  <r>
    <x v="5"/>
    <x v="241"/>
    <n v="103.009"/>
    <n v="3.2"/>
  </r>
  <r>
    <x v="5"/>
    <x v="9"/>
    <n v="103.009"/>
    <n v="3.5"/>
  </r>
  <r>
    <x v="5"/>
    <x v="10"/>
    <n v="103.009"/>
    <n v="3.6"/>
  </r>
  <r>
    <x v="5"/>
    <x v="173"/>
    <n v="103.009"/>
    <n v="3.7"/>
  </r>
  <r>
    <x v="5"/>
    <x v="174"/>
    <n v="103.009"/>
    <n v="3.75"/>
  </r>
  <r>
    <x v="5"/>
    <x v="175"/>
    <n v="103.009"/>
    <n v="3.85"/>
  </r>
  <r>
    <x v="5"/>
    <x v="176"/>
    <n v="103.009"/>
    <n v="4"/>
  </r>
  <r>
    <x v="5"/>
    <x v="177"/>
    <n v="103.009"/>
    <n v="3.1"/>
  </r>
  <r>
    <x v="5"/>
    <x v="178"/>
    <n v="103.009"/>
    <n v="3.25"/>
  </r>
  <r>
    <x v="5"/>
    <x v="179"/>
    <n v="103.009"/>
    <n v="3"/>
  </r>
  <r>
    <x v="5"/>
    <x v="180"/>
    <n v="103.009"/>
    <n v="2.7"/>
  </r>
  <r>
    <x v="5"/>
    <x v="181"/>
    <n v="103.009"/>
    <n v="3.3"/>
  </r>
  <r>
    <x v="5"/>
    <x v="101"/>
    <n v="103.009"/>
    <n v="3.8"/>
  </r>
  <r>
    <x v="5"/>
    <x v="102"/>
    <n v="103.009"/>
    <n v="3.5"/>
  </r>
  <r>
    <x v="5"/>
    <x v="126"/>
    <n v="103.009"/>
    <n v="3.35"/>
  </r>
  <r>
    <x v="5"/>
    <x v="182"/>
    <n v="103.009"/>
    <n v="3.5"/>
  </r>
  <r>
    <x v="5"/>
    <x v="183"/>
    <n v="103.009"/>
    <n v="3.35"/>
  </r>
  <r>
    <x v="5"/>
    <x v="184"/>
    <n v="103.009"/>
    <n v="2.8"/>
  </r>
  <r>
    <x v="5"/>
    <x v="185"/>
    <n v="103.009"/>
    <n v="2.7"/>
  </r>
  <r>
    <x v="5"/>
    <x v="186"/>
    <n v="103.009"/>
    <n v="3.3"/>
  </r>
  <r>
    <x v="5"/>
    <x v="187"/>
    <n v="103.009"/>
    <n v="3.4"/>
  </r>
  <r>
    <x v="5"/>
    <x v="188"/>
    <n v="103.009"/>
    <n v="3.2"/>
  </r>
  <r>
    <x v="5"/>
    <x v="23"/>
    <n v="103.009"/>
    <n v="3.6"/>
  </r>
  <r>
    <x v="5"/>
    <x v="189"/>
    <n v="103.009"/>
    <n v="3"/>
  </r>
  <r>
    <x v="5"/>
    <x v="24"/>
    <n v="103.009"/>
    <n v="3.3"/>
  </r>
  <r>
    <x v="5"/>
    <x v="25"/>
    <n v="103.009"/>
    <n v="3.5"/>
  </r>
  <r>
    <x v="5"/>
    <x v="26"/>
    <n v="103.009"/>
    <n v="2.5499999999999998"/>
  </r>
  <r>
    <x v="5"/>
    <x v="27"/>
    <n v="103.009"/>
    <n v="3.05"/>
  </r>
  <r>
    <x v="5"/>
    <x v="242"/>
    <n v="103.009"/>
    <n v="3.4"/>
  </r>
  <r>
    <x v="5"/>
    <x v="243"/>
    <n v="103.009"/>
    <n v="3.5"/>
  </r>
  <r>
    <x v="5"/>
    <x v="127"/>
    <n v="103.009"/>
    <n v="3.3"/>
  </r>
  <r>
    <x v="5"/>
    <x v="244"/>
    <n v="103.009"/>
    <n v="3.5"/>
  </r>
  <r>
    <x v="5"/>
    <x v="245"/>
    <n v="103.009"/>
    <n v="3.5"/>
  </r>
  <r>
    <x v="5"/>
    <x v="246"/>
    <n v="103.009"/>
    <n v="3.3"/>
  </r>
  <r>
    <x v="5"/>
    <x v="193"/>
    <n v="103.009"/>
    <n v="2.9"/>
  </r>
  <r>
    <x v="5"/>
    <x v="105"/>
    <n v="103.009"/>
    <n v="3"/>
  </r>
  <r>
    <x v="5"/>
    <x v="34"/>
    <n v="103.009"/>
    <n v="3.15"/>
  </r>
  <r>
    <x v="5"/>
    <x v="247"/>
    <n v="103.009"/>
    <n v="3.2"/>
  </r>
  <r>
    <x v="5"/>
    <x v="248"/>
    <n v="103.009"/>
    <n v="3.6"/>
  </r>
  <r>
    <x v="5"/>
    <x v="36"/>
    <n v="103.009"/>
    <n v="3.6"/>
  </r>
  <r>
    <x v="5"/>
    <x v="37"/>
    <n v="103.009"/>
    <n v="3.6"/>
  </r>
  <r>
    <x v="5"/>
    <x v="38"/>
    <n v="103.009"/>
    <n v="3.5"/>
  </r>
  <r>
    <x v="5"/>
    <x v="39"/>
    <n v="103.009"/>
    <n v="3.5"/>
  </r>
  <r>
    <x v="5"/>
    <x v="41"/>
    <n v="103.009"/>
    <n v="3.77"/>
  </r>
  <r>
    <x v="5"/>
    <x v="42"/>
    <n v="103.009"/>
    <n v="3.1"/>
  </r>
  <r>
    <x v="5"/>
    <x v="196"/>
    <n v="103.009"/>
    <n v="3"/>
  </r>
  <r>
    <x v="5"/>
    <x v="43"/>
    <n v="103.009"/>
    <n v="3.1"/>
  </r>
  <r>
    <x v="5"/>
    <x v="44"/>
    <n v="103.009"/>
    <n v="3.3"/>
  </r>
  <r>
    <x v="5"/>
    <x v="46"/>
    <n v="103.009"/>
    <n v="3.35"/>
  </r>
  <r>
    <x v="5"/>
    <x v="249"/>
    <n v="103.009"/>
    <n v="3.84"/>
  </r>
  <r>
    <x v="5"/>
    <x v="198"/>
    <n v="103.009"/>
    <n v="3.9"/>
  </r>
  <r>
    <x v="5"/>
    <x v="199"/>
    <n v="103.009"/>
    <n v="3.82"/>
  </r>
  <r>
    <x v="5"/>
    <x v="250"/>
    <n v="103.009"/>
    <n v="3.22"/>
  </r>
  <r>
    <x v="5"/>
    <x v="201"/>
    <n v="103.009"/>
    <n v="3.26"/>
  </r>
  <r>
    <x v="5"/>
    <x v="251"/>
    <n v="103.009"/>
    <n v="3.37"/>
  </r>
  <r>
    <x v="5"/>
    <x v="252"/>
    <n v="103.009"/>
    <n v="3.45"/>
  </r>
  <r>
    <x v="5"/>
    <x v="203"/>
    <n v="103.009"/>
    <n v="3.94"/>
  </r>
  <r>
    <x v="5"/>
    <x v="253"/>
    <n v="103.009"/>
    <n v="4.0199999999999996"/>
  </r>
  <r>
    <x v="5"/>
    <x v="254"/>
    <n v="103.009"/>
    <n v="3.98"/>
  </r>
  <r>
    <x v="5"/>
    <x v="206"/>
    <n v="103.009"/>
    <n v="3.88"/>
  </r>
  <r>
    <x v="5"/>
    <x v="255"/>
    <n v="103.009"/>
    <n v="3.94"/>
  </r>
  <r>
    <x v="5"/>
    <x v="208"/>
    <n v="103.009"/>
    <n v="3.72"/>
  </r>
  <r>
    <x v="5"/>
    <x v="209"/>
    <n v="103.009"/>
    <n v="3.84"/>
  </r>
  <r>
    <x v="5"/>
    <x v="256"/>
    <n v="103.009"/>
    <n v="3.42"/>
  </r>
  <r>
    <x v="5"/>
    <x v="212"/>
    <n v="103.009"/>
    <n v="3.94"/>
  </r>
  <r>
    <x v="5"/>
    <x v="257"/>
    <n v="103.009"/>
    <n v="4.03"/>
  </r>
  <r>
    <x v="5"/>
    <x v="216"/>
    <n v="103.009"/>
    <n v="4.12"/>
  </r>
  <r>
    <x v="5"/>
    <x v="217"/>
    <n v="103.009"/>
    <n v="4.0999999999999996"/>
  </r>
  <r>
    <x v="5"/>
    <x v="258"/>
    <n v="103.009"/>
    <n v="4.0999999999999996"/>
  </r>
  <r>
    <x v="5"/>
    <x v="259"/>
    <n v="103.009"/>
    <n v="3.34"/>
  </r>
  <r>
    <x v="5"/>
    <x v="260"/>
    <n v="103.009"/>
    <n v="3.57"/>
  </r>
  <r>
    <x v="5"/>
    <x v="261"/>
    <n v="103.009"/>
    <n v="3.3"/>
  </r>
  <r>
    <x v="5"/>
    <x v="262"/>
    <n v="103.009"/>
    <n v="2.94"/>
  </r>
  <r>
    <x v="6"/>
    <x v="222"/>
    <n v="115.102"/>
    <n v="6.1"/>
  </r>
  <r>
    <x v="6"/>
    <x v="223"/>
    <n v="115.102"/>
    <n v="6"/>
  </r>
  <r>
    <x v="6"/>
    <x v="224"/>
    <n v="115.102"/>
    <n v="6.25"/>
  </r>
  <r>
    <x v="6"/>
    <x v="225"/>
    <n v="115.102"/>
    <n v="6.2"/>
  </r>
  <r>
    <x v="6"/>
    <x v="226"/>
    <n v="115.102"/>
    <n v="6.25"/>
  </r>
  <r>
    <x v="6"/>
    <x v="227"/>
    <n v="115.102"/>
    <n v="6.2"/>
  </r>
  <r>
    <x v="6"/>
    <x v="228"/>
    <n v="115.102"/>
    <n v="5.9"/>
  </r>
  <r>
    <x v="6"/>
    <x v="229"/>
    <n v="115.102"/>
    <n v="6"/>
  </r>
  <r>
    <x v="6"/>
    <x v="230"/>
    <n v="115.102"/>
    <n v="5.9"/>
  </r>
  <r>
    <x v="6"/>
    <x v="231"/>
    <n v="115.102"/>
    <n v="6.25"/>
  </r>
  <r>
    <x v="6"/>
    <x v="232"/>
    <n v="115.102"/>
    <n v="6.35"/>
  </r>
  <r>
    <x v="6"/>
    <x v="233"/>
    <n v="115.102"/>
    <n v="6.5"/>
  </r>
  <r>
    <x v="6"/>
    <x v="234"/>
    <n v="115.102"/>
    <n v="6.3"/>
  </r>
  <r>
    <x v="6"/>
    <x v="235"/>
    <n v="115.102"/>
    <n v="6.2"/>
  </r>
  <r>
    <x v="6"/>
    <x v="236"/>
    <n v="115.102"/>
    <n v="5.6"/>
  </r>
  <r>
    <x v="6"/>
    <x v="237"/>
    <n v="115.102"/>
    <n v="6"/>
  </r>
  <r>
    <x v="6"/>
    <x v="238"/>
    <n v="115.102"/>
    <n v="5.9"/>
  </r>
  <r>
    <x v="6"/>
    <x v="80"/>
    <n v="115.102"/>
    <n v="5.75"/>
  </r>
  <r>
    <x v="6"/>
    <x v="81"/>
    <n v="115.102"/>
    <n v="5.6"/>
  </r>
  <r>
    <x v="6"/>
    <x v="82"/>
    <n v="115.102"/>
    <n v="5.75"/>
  </r>
  <r>
    <x v="6"/>
    <x v="84"/>
    <n v="115.102"/>
    <n v="6.15"/>
  </r>
  <r>
    <x v="6"/>
    <x v="85"/>
    <n v="115.102"/>
    <n v="6.1"/>
  </r>
  <r>
    <x v="6"/>
    <x v="86"/>
    <n v="115.102"/>
    <n v="6"/>
  </r>
  <r>
    <x v="6"/>
    <x v="87"/>
    <n v="115.102"/>
    <n v="5.85"/>
  </r>
  <r>
    <x v="6"/>
    <x v="88"/>
    <n v="115.102"/>
    <n v="6"/>
  </r>
  <r>
    <x v="6"/>
    <x v="239"/>
    <n v="115.102"/>
    <n v="6"/>
  </r>
  <r>
    <x v="6"/>
    <x v="89"/>
    <n v="115.102"/>
    <n v="5.75"/>
  </r>
  <r>
    <x v="6"/>
    <x v="90"/>
    <n v="115.102"/>
    <n v="6.3"/>
  </r>
  <r>
    <x v="6"/>
    <x v="91"/>
    <n v="115.102"/>
    <n v="6.1"/>
  </r>
  <r>
    <x v="6"/>
    <x v="92"/>
    <n v="115.102"/>
    <n v="6"/>
  </r>
  <r>
    <x v="6"/>
    <x v="0"/>
    <n v="115.102"/>
    <n v="6.45"/>
  </r>
  <r>
    <x v="6"/>
    <x v="1"/>
    <n v="115.102"/>
    <n v="6.6"/>
  </r>
  <r>
    <x v="6"/>
    <x v="3"/>
    <n v="115.102"/>
    <n v="6.5"/>
  </r>
  <r>
    <x v="6"/>
    <x v="4"/>
    <n v="115.102"/>
    <n v="6.2"/>
  </r>
  <r>
    <x v="6"/>
    <x v="5"/>
    <n v="115.102"/>
    <n v="6.1"/>
  </r>
  <r>
    <x v="6"/>
    <x v="6"/>
    <n v="115.102"/>
    <n v="6.1"/>
  </r>
  <r>
    <x v="6"/>
    <x v="240"/>
    <n v="115.102"/>
    <n v="6"/>
  </r>
  <r>
    <x v="6"/>
    <x v="241"/>
    <n v="115.102"/>
    <n v="6.1"/>
  </r>
  <r>
    <x v="6"/>
    <x v="9"/>
    <n v="115.102"/>
    <n v="6.15"/>
  </r>
  <r>
    <x v="6"/>
    <x v="10"/>
    <n v="115.102"/>
    <n v="6.25"/>
  </r>
  <r>
    <x v="6"/>
    <x v="173"/>
    <n v="115.102"/>
    <n v="6.1"/>
  </r>
  <r>
    <x v="6"/>
    <x v="174"/>
    <n v="115.102"/>
    <n v="6.35"/>
  </r>
  <r>
    <x v="6"/>
    <x v="175"/>
    <n v="115.102"/>
    <n v="6.2"/>
  </r>
  <r>
    <x v="6"/>
    <x v="176"/>
    <n v="115.102"/>
    <n v="5.7"/>
  </r>
  <r>
    <x v="6"/>
    <x v="177"/>
    <n v="115.102"/>
    <n v="6"/>
  </r>
  <r>
    <x v="6"/>
    <x v="178"/>
    <n v="115.102"/>
    <n v="5.7"/>
  </r>
  <r>
    <x v="6"/>
    <x v="179"/>
    <n v="115.102"/>
    <n v="6"/>
  </r>
  <r>
    <x v="6"/>
    <x v="180"/>
    <n v="115.102"/>
    <n v="5.6"/>
  </r>
  <r>
    <x v="6"/>
    <x v="181"/>
    <n v="115.102"/>
    <n v="5.6"/>
  </r>
  <r>
    <x v="6"/>
    <x v="101"/>
    <n v="115.102"/>
    <n v="5.6"/>
  </r>
  <r>
    <x v="6"/>
    <x v="102"/>
    <n v="115.102"/>
    <n v="6.1"/>
  </r>
  <r>
    <x v="6"/>
    <x v="126"/>
    <n v="115.102"/>
    <n v="6.35"/>
  </r>
  <r>
    <x v="6"/>
    <x v="182"/>
    <n v="115.102"/>
    <n v="5.8"/>
  </r>
  <r>
    <x v="6"/>
    <x v="183"/>
    <n v="115.102"/>
    <n v="5.5"/>
  </r>
  <r>
    <x v="6"/>
    <x v="184"/>
    <n v="115.102"/>
    <n v="6"/>
  </r>
  <r>
    <x v="6"/>
    <x v="185"/>
    <n v="115.102"/>
    <n v="5.6"/>
  </r>
  <r>
    <x v="6"/>
    <x v="186"/>
    <n v="115.102"/>
    <n v="5.9"/>
  </r>
  <r>
    <x v="6"/>
    <x v="187"/>
    <n v="115.102"/>
    <n v="6.05"/>
  </r>
  <r>
    <x v="6"/>
    <x v="188"/>
    <n v="115.102"/>
    <n v="5.8"/>
  </r>
  <r>
    <x v="6"/>
    <x v="23"/>
    <n v="115.102"/>
    <n v="5.75"/>
  </r>
  <r>
    <x v="6"/>
    <x v="189"/>
    <n v="115.102"/>
    <n v="5.7"/>
  </r>
  <r>
    <x v="6"/>
    <x v="24"/>
    <n v="115.102"/>
    <n v="6"/>
  </r>
  <r>
    <x v="6"/>
    <x v="25"/>
    <n v="115.102"/>
    <n v="6.9"/>
  </r>
  <r>
    <x v="6"/>
    <x v="26"/>
    <n v="115.102"/>
    <n v="5.8"/>
  </r>
  <r>
    <x v="6"/>
    <x v="27"/>
    <n v="115.102"/>
    <n v="5.8"/>
  </r>
  <r>
    <x v="6"/>
    <x v="263"/>
    <n v="115.102"/>
    <n v="6.25"/>
  </r>
  <r>
    <x v="6"/>
    <x v="264"/>
    <n v="115.102"/>
    <n v="6.25"/>
  </r>
  <r>
    <x v="6"/>
    <x v="265"/>
    <n v="115.102"/>
    <n v="6.1"/>
  </r>
  <r>
    <x v="6"/>
    <x v="128"/>
    <n v="115.102"/>
    <n v="5.8"/>
  </r>
  <r>
    <x v="6"/>
    <x v="266"/>
    <n v="115.102"/>
    <n v="5.6"/>
  </r>
  <r>
    <x v="6"/>
    <x v="267"/>
    <n v="115.102"/>
    <n v="6.1"/>
  </r>
  <r>
    <x v="6"/>
    <x v="193"/>
    <n v="115.102"/>
    <n v="5.9"/>
  </r>
  <r>
    <x v="6"/>
    <x v="105"/>
    <n v="115.102"/>
    <n v="5.0999999999999996"/>
  </r>
  <r>
    <x v="6"/>
    <x v="34"/>
    <n v="115.102"/>
    <n v="5.8"/>
  </r>
  <r>
    <x v="6"/>
    <x v="268"/>
    <n v="115.102"/>
    <n v="5.4"/>
  </r>
  <r>
    <x v="6"/>
    <x v="269"/>
    <n v="115.102"/>
    <n v="6"/>
  </r>
  <r>
    <x v="6"/>
    <x v="36"/>
    <n v="115.102"/>
    <n v="6.1"/>
  </r>
  <r>
    <x v="6"/>
    <x v="37"/>
    <n v="115.102"/>
    <n v="6.15"/>
  </r>
  <r>
    <x v="6"/>
    <x v="38"/>
    <n v="115.102"/>
    <n v="6.6"/>
  </r>
  <r>
    <x v="6"/>
    <x v="39"/>
    <n v="115.102"/>
    <n v="6.45"/>
  </r>
  <r>
    <x v="6"/>
    <x v="270"/>
    <n v="115.102"/>
    <n v="6.7"/>
  </r>
  <r>
    <x v="6"/>
    <x v="41"/>
    <n v="115.102"/>
    <n v="5.95"/>
  </r>
  <r>
    <x v="6"/>
    <x v="42"/>
    <n v="115.102"/>
    <n v="5.85"/>
  </r>
  <r>
    <x v="6"/>
    <x v="196"/>
    <n v="115.102"/>
    <n v="5.7"/>
  </r>
  <r>
    <x v="6"/>
    <x v="43"/>
    <n v="115.102"/>
    <n v="6"/>
  </r>
  <r>
    <x v="6"/>
    <x v="44"/>
    <n v="115.102"/>
    <n v="6.05"/>
  </r>
  <r>
    <x v="6"/>
    <x v="46"/>
    <n v="115.102"/>
    <n v="6.4"/>
  </r>
  <r>
    <x v="6"/>
    <x v="197"/>
    <n v="115.102"/>
    <n v="6.73"/>
  </r>
  <r>
    <x v="6"/>
    <x v="198"/>
    <n v="115.102"/>
    <n v="6.32"/>
  </r>
  <r>
    <x v="6"/>
    <x v="271"/>
    <n v="115.102"/>
    <n v="6.22"/>
  </r>
  <r>
    <x v="6"/>
    <x v="200"/>
    <n v="115.102"/>
    <n v="6.45"/>
  </r>
  <r>
    <x v="6"/>
    <x v="201"/>
    <n v="115.102"/>
    <n v="6.52"/>
  </r>
  <r>
    <x v="6"/>
    <x v="272"/>
    <n v="115.102"/>
    <n v="7.03"/>
  </r>
  <r>
    <x v="6"/>
    <x v="252"/>
    <n v="115.102"/>
    <n v="7.15"/>
  </r>
  <r>
    <x v="6"/>
    <x v="203"/>
    <n v="115.102"/>
    <n v="6.47"/>
  </r>
  <r>
    <x v="6"/>
    <x v="204"/>
    <n v="115.102"/>
    <n v="6.52"/>
  </r>
  <r>
    <x v="6"/>
    <x v="273"/>
    <n v="115.102"/>
    <n v="6.8"/>
  </r>
  <r>
    <x v="6"/>
    <x v="206"/>
    <n v="115.102"/>
    <n v="6.92"/>
  </r>
  <r>
    <x v="6"/>
    <x v="274"/>
    <n v="115.102"/>
    <n v="6.94"/>
  </r>
  <r>
    <x v="6"/>
    <x v="208"/>
    <n v="115.102"/>
    <n v="6.6"/>
  </r>
  <r>
    <x v="6"/>
    <x v="209"/>
    <n v="115.102"/>
    <n v="6.86"/>
  </r>
  <r>
    <x v="6"/>
    <x v="275"/>
    <n v="115.102"/>
    <n v="6.78"/>
  </r>
  <r>
    <x v="6"/>
    <x v="256"/>
    <n v="115.102"/>
    <n v="6.68"/>
  </r>
  <r>
    <x v="6"/>
    <x v="212"/>
    <n v="115.102"/>
    <n v="6.94"/>
  </r>
  <r>
    <x v="6"/>
    <x v="213"/>
    <n v="115.102"/>
    <n v="6.92"/>
  </r>
  <r>
    <x v="6"/>
    <x v="214"/>
    <n v="115.102"/>
    <n v="6.98"/>
  </r>
  <r>
    <x v="6"/>
    <x v="215"/>
    <n v="115.102"/>
    <n v="7.45"/>
  </r>
  <r>
    <x v="6"/>
    <x v="216"/>
    <n v="115.102"/>
    <n v="7.3"/>
  </r>
  <r>
    <x v="6"/>
    <x v="217"/>
    <n v="115.102"/>
    <n v="6.78"/>
  </r>
  <r>
    <x v="6"/>
    <x v="218"/>
    <n v="115.102"/>
    <n v="6.78"/>
  </r>
  <r>
    <x v="6"/>
    <x v="276"/>
    <n v="115.102"/>
    <n v="6.5"/>
  </r>
  <r>
    <x v="6"/>
    <x v="219"/>
    <n v="115.102"/>
    <n v="6.42"/>
  </r>
  <r>
    <x v="6"/>
    <x v="220"/>
    <n v="115.102"/>
    <n v="6.53"/>
  </r>
  <r>
    <x v="6"/>
    <x v="277"/>
    <n v="115.102"/>
    <n v="5.54"/>
  </r>
  <r>
    <x v="6"/>
    <x v="221"/>
    <n v="115.102"/>
    <n v="6.6"/>
  </r>
  <r>
    <x v="7"/>
    <x v="0"/>
    <n v="122.041"/>
    <n v="4.3499999999999996"/>
  </r>
  <r>
    <x v="7"/>
    <x v="1"/>
    <n v="122.041"/>
    <n v="4.9000000000000004"/>
  </r>
  <r>
    <x v="7"/>
    <x v="2"/>
    <n v="122.041"/>
    <n v="5"/>
  </r>
  <r>
    <x v="7"/>
    <x v="3"/>
    <n v="122.041"/>
    <n v="5"/>
  </r>
  <r>
    <x v="7"/>
    <x v="4"/>
    <n v="122.041"/>
    <n v="2"/>
  </r>
  <r>
    <x v="7"/>
    <x v="170"/>
    <n v="122.041"/>
    <n v="2.65"/>
  </r>
  <r>
    <x v="7"/>
    <x v="171"/>
    <n v="122.041"/>
    <n v="2.7"/>
  </r>
  <r>
    <x v="7"/>
    <x v="172"/>
    <n v="122.041"/>
    <n v="3.1"/>
  </r>
  <r>
    <x v="7"/>
    <x v="173"/>
    <n v="122.041"/>
    <n v="3.1"/>
  </r>
  <r>
    <x v="7"/>
    <x v="174"/>
    <n v="122.041"/>
    <n v="3.8"/>
  </r>
  <r>
    <x v="7"/>
    <x v="175"/>
    <n v="122.041"/>
    <n v="4"/>
  </r>
  <r>
    <x v="7"/>
    <x v="176"/>
    <n v="122.041"/>
    <n v="3.5"/>
  </r>
  <r>
    <x v="7"/>
    <x v="177"/>
    <n v="122.041"/>
    <n v="3.1"/>
  </r>
  <r>
    <x v="7"/>
    <x v="178"/>
    <n v="122.041"/>
    <n v="2.7"/>
  </r>
  <r>
    <x v="7"/>
    <x v="179"/>
    <n v="122.041"/>
    <n v="2.2999999999999998"/>
  </r>
  <r>
    <x v="7"/>
    <x v="180"/>
    <n v="122.041"/>
    <n v="2.7"/>
  </r>
  <r>
    <x v="7"/>
    <x v="181"/>
    <n v="122.041"/>
    <n v="2.2000000000000002"/>
  </r>
  <r>
    <x v="7"/>
    <x v="101"/>
    <n v="122.041"/>
    <n v="2.35"/>
  </r>
  <r>
    <x v="7"/>
    <x v="102"/>
    <n v="122.041"/>
    <n v="3"/>
  </r>
  <r>
    <x v="7"/>
    <x v="126"/>
    <n v="122.041"/>
    <n v="3.6"/>
  </r>
  <r>
    <x v="7"/>
    <x v="182"/>
    <n v="122.041"/>
    <n v="3.1"/>
  </r>
  <r>
    <x v="7"/>
    <x v="183"/>
    <n v="122.041"/>
    <n v="2.1"/>
  </r>
  <r>
    <x v="7"/>
    <x v="184"/>
    <n v="122.041"/>
    <n v="2.4"/>
  </r>
  <r>
    <x v="7"/>
    <x v="185"/>
    <n v="122.041"/>
    <n v="3"/>
  </r>
  <r>
    <x v="7"/>
    <x v="186"/>
    <n v="122.041"/>
    <n v="3.5"/>
  </r>
  <r>
    <x v="7"/>
    <x v="187"/>
    <n v="122.041"/>
    <n v="2.8"/>
  </r>
  <r>
    <x v="7"/>
    <x v="188"/>
    <n v="122.041"/>
    <n v="2.8"/>
  </r>
  <r>
    <x v="7"/>
    <x v="23"/>
    <n v="122.041"/>
    <n v="2.2999999999999998"/>
  </r>
  <r>
    <x v="7"/>
    <x v="189"/>
    <n v="122.041"/>
    <n v="2.5"/>
  </r>
  <r>
    <x v="7"/>
    <x v="24"/>
    <n v="122.041"/>
    <n v="3.15"/>
  </r>
  <r>
    <x v="7"/>
    <x v="25"/>
    <n v="122.041"/>
    <n v="3.7"/>
  </r>
  <r>
    <x v="7"/>
    <x v="26"/>
    <n v="122.041"/>
    <n v="2.8"/>
  </r>
  <r>
    <x v="7"/>
    <x v="27"/>
    <n v="122.041"/>
    <n v="2.75"/>
  </r>
  <r>
    <x v="7"/>
    <x v="278"/>
    <n v="122.041"/>
    <n v="3.4"/>
  </r>
  <r>
    <x v="7"/>
    <x v="279"/>
    <n v="122.041"/>
    <n v="3.2"/>
  </r>
  <r>
    <x v="7"/>
    <x v="265"/>
    <n v="122.041"/>
    <n v="3.55"/>
  </r>
  <r>
    <x v="7"/>
    <x v="267"/>
    <n v="122.041"/>
    <n v="3.55"/>
  </r>
  <r>
    <x v="7"/>
    <x v="280"/>
    <n v="122.041"/>
    <n v="3.73"/>
  </r>
  <r>
    <x v="7"/>
    <x v="249"/>
    <n v="122.041"/>
    <n v="4.17"/>
  </r>
  <r>
    <x v="7"/>
    <x v="198"/>
    <n v="122.041"/>
    <n v="4.1399999999999997"/>
  </r>
  <r>
    <x v="7"/>
    <x v="271"/>
    <n v="122.041"/>
    <n v="4.0599999999999996"/>
  </r>
  <r>
    <x v="7"/>
    <x v="281"/>
    <n v="122.041"/>
    <n v="4.3099999999999996"/>
  </r>
  <r>
    <x v="7"/>
    <x v="201"/>
    <n v="122.041"/>
    <n v="3.13"/>
  </r>
  <r>
    <x v="7"/>
    <x v="202"/>
    <n v="122.041"/>
    <n v="3.13"/>
  </r>
  <r>
    <x v="7"/>
    <x v="252"/>
    <n v="122.041"/>
    <n v="3.18"/>
  </r>
  <r>
    <x v="7"/>
    <x v="203"/>
    <n v="122.041"/>
    <n v="3.56"/>
  </r>
  <r>
    <x v="7"/>
    <x v="282"/>
    <n v="122.041"/>
    <n v="4"/>
  </r>
  <r>
    <x v="7"/>
    <x v="205"/>
    <n v="122.041"/>
    <n v="3.9"/>
  </r>
  <r>
    <x v="7"/>
    <x v="206"/>
    <n v="122.041"/>
    <n v="4.0199999999999996"/>
  </r>
  <r>
    <x v="7"/>
    <x v="274"/>
    <n v="122.041"/>
    <n v="4"/>
  </r>
  <r>
    <x v="7"/>
    <x v="208"/>
    <n v="122.041"/>
    <n v="3.5"/>
  </r>
  <r>
    <x v="7"/>
    <x v="209"/>
    <n v="122.041"/>
    <n v="3.94"/>
  </r>
  <r>
    <x v="7"/>
    <x v="283"/>
    <n v="122.041"/>
    <n v="3.86"/>
  </r>
  <r>
    <x v="7"/>
    <x v="211"/>
    <n v="122.041"/>
    <n v="3.52"/>
  </r>
  <r>
    <x v="8"/>
    <x v="0"/>
    <n v="135.68"/>
    <n v="7.25"/>
  </r>
  <r>
    <x v="8"/>
    <x v="1"/>
    <n v="135.68"/>
    <n v="7.35"/>
  </r>
  <r>
    <x v="8"/>
    <x v="2"/>
    <n v="135.68"/>
    <n v="8.15"/>
  </r>
  <r>
    <x v="8"/>
    <x v="3"/>
    <n v="135.68"/>
    <n v="7.95"/>
  </r>
  <r>
    <x v="8"/>
    <x v="4"/>
    <n v="135.68"/>
    <n v="7.15"/>
  </r>
  <r>
    <x v="8"/>
    <x v="169"/>
    <n v="135.68"/>
    <n v="5.65"/>
  </r>
  <r>
    <x v="8"/>
    <x v="170"/>
    <n v="135.68"/>
    <n v="5.4"/>
  </r>
  <r>
    <x v="8"/>
    <x v="171"/>
    <n v="135.68"/>
    <n v="6.75"/>
  </r>
  <r>
    <x v="8"/>
    <x v="172"/>
    <n v="135.68"/>
    <n v="6.7"/>
  </r>
  <r>
    <x v="8"/>
    <x v="173"/>
    <n v="135.68"/>
    <n v="6.95"/>
  </r>
  <r>
    <x v="8"/>
    <x v="174"/>
    <n v="135.68"/>
    <n v="7.05"/>
  </r>
  <r>
    <x v="8"/>
    <x v="175"/>
    <n v="135.68"/>
    <n v="7.35"/>
  </r>
  <r>
    <x v="8"/>
    <x v="176"/>
    <n v="135.68"/>
    <n v="6.45"/>
  </r>
  <r>
    <x v="8"/>
    <x v="177"/>
    <n v="135.68"/>
    <n v="6.75"/>
  </r>
  <r>
    <x v="8"/>
    <x v="178"/>
    <n v="135.68"/>
    <n v="6.75"/>
  </r>
  <r>
    <x v="8"/>
    <x v="179"/>
    <n v="135.68"/>
    <n v="6.15"/>
  </r>
  <r>
    <x v="8"/>
    <x v="180"/>
    <n v="135.68"/>
    <n v="6"/>
  </r>
  <r>
    <x v="8"/>
    <x v="181"/>
    <n v="135.68"/>
    <n v="5.35"/>
  </r>
  <r>
    <x v="8"/>
    <x v="101"/>
    <n v="135.68"/>
    <n v="5.6"/>
  </r>
  <r>
    <x v="8"/>
    <x v="102"/>
    <n v="135.68"/>
    <n v="6.45"/>
  </r>
  <r>
    <x v="8"/>
    <x v="126"/>
    <n v="135.68"/>
    <n v="6.95"/>
  </r>
  <r>
    <x v="8"/>
    <x v="182"/>
    <n v="135.68"/>
    <n v="7.15"/>
  </r>
  <r>
    <x v="8"/>
    <x v="183"/>
    <n v="135.68"/>
    <n v="5.85"/>
  </r>
  <r>
    <x v="8"/>
    <x v="184"/>
    <n v="135.68"/>
    <n v="4.1500000000000004"/>
  </r>
  <r>
    <x v="8"/>
    <x v="185"/>
    <n v="135.68"/>
    <n v="4.45"/>
  </r>
  <r>
    <x v="8"/>
    <x v="186"/>
    <n v="135.68"/>
    <n v="5.45"/>
  </r>
  <r>
    <x v="8"/>
    <x v="187"/>
    <n v="135.68"/>
    <n v="5.85"/>
  </r>
  <r>
    <x v="8"/>
    <x v="188"/>
    <n v="135.68"/>
    <n v="5.15"/>
  </r>
  <r>
    <x v="8"/>
    <x v="23"/>
    <n v="135.68"/>
    <n v="5.35"/>
  </r>
  <r>
    <x v="8"/>
    <x v="189"/>
    <n v="135.68"/>
    <n v="4.6500000000000004"/>
  </r>
  <r>
    <x v="8"/>
    <x v="24"/>
    <n v="135.68"/>
    <n v="4.6500000000000004"/>
  </r>
  <r>
    <x v="8"/>
    <x v="25"/>
    <n v="135.68"/>
    <n v="5.65"/>
  </r>
  <r>
    <x v="8"/>
    <x v="26"/>
    <n v="135.68"/>
    <n v="4.3499999999999996"/>
  </r>
  <r>
    <x v="8"/>
    <x v="27"/>
    <n v="135.68"/>
    <n v="4.9000000000000004"/>
  </r>
  <r>
    <x v="8"/>
    <x v="284"/>
    <n v="135.68"/>
    <n v="5.45"/>
  </r>
  <r>
    <x v="8"/>
    <x v="285"/>
    <n v="135.68"/>
    <n v="5.25"/>
  </r>
  <r>
    <x v="8"/>
    <x v="286"/>
    <n v="135.68"/>
    <n v="5.65"/>
  </r>
  <r>
    <x v="8"/>
    <x v="287"/>
    <n v="135.68"/>
    <n v="6.2"/>
  </r>
  <r>
    <x v="8"/>
    <x v="191"/>
    <n v="135.68"/>
    <n v="5.65"/>
  </r>
  <r>
    <x v="8"/>
    <x v="288"/>
    <n v="135.68"/>
    <n v="5.65"/>
  </r>
  <r>
    <x v="8"/>
    <x v="193"/>
    <n v="135.68"/>
    <n v="5"/>
  </r>
  <r>
    <x v="8"/>
    <x v="105"/>
    <n v="135.68"/>
    <n v="5.35"/>
  </r>
  <r>
    <x v="8"/>
    <x v="34"/>
    <n v="135.68"/>
    <n v="5.45"/>
  </r>
  <r>
    <x v="8"/>
    <x v="289"/>
    <n v="135.68"/>
    <n v="5.65"/>
  </r>
  <r>
    <x v="8"/>
    <x v="290"/>
    <n v="135.68"/>
    <n v="6.1"/>
  </r>
  <r>
    <x v="8"/>
    <x v="36"/>
    <n v="135.68"/>
    <n v="6.35"/>
  </r>
  <r>
    <x v="8"/>
    <x v="37"/>
    <n v="135.68"/>
    <n v="7.25"/>
  </r>
  <r>
    <x v="8"/>
    <x v="38"/>
    <n v="135.68"/>
    <n v="7.55"/>
  </r>
  <r>
    <x v="8"/>
    <x v="39"/>
    <n v="135.68"/>
    <n v="6.75"/>
  </r>
  <r>
    <x v="8"/>
    <x v="41"/>
    <n v="135.68"/>
    <n v="6.6"/>
  </r>
  <r>
    <x v="8"/>
    <x v="291"/>
    <n v="135.68"/>
    <n v="4.45"/>
  </r>
  <r>
    <x v="8"/>
    <x v="42"/>
    <n v="135.68"/>
    <n v="6.25"/>
  </r>
  <r>
    <x v="8"/>
    <x v="196"/>
    <n v="135.68"/>
    <n v="5.95"/>
  </r>
  <r>
    <x v="8"/>
    <x v="43"/>
    <n v="135.68"/>
    <n v="5.6"/>
  </r>
  <r>
    <x v="8"/>
    <x v="44"/>
    <n v="135.68"/>
    <n v="5.45"/>
  </r>
  <r>
    <x v="8"/>
    <x v="46"/>
    <n v="135.68"/>
    <n v="6.45"/>
  </r>
  <r>
    <x v="8"/>
    <x v="249"/>
    <n v="135.68"/>
    <n v="6.02"/>
  </r>
  <r>
    <x v="8"/>
    <x v="198"/>
    <n v="135.68"/>
    <n v="6.1"/>
  </r>
  <r>
    <x v="8"/>
    <x v="271"/>
    <n v="135.68"/>
    <n v="5.74"/>
  </r>
  <r>
    <x v="8"/>
    <x v="281"/>
    <n v="135.68"/>
    <n v="6.22"/>
  </r>
  <r>
    <x v="8"/>
    <x v="201"/>
    <n v="135.68"/>
    <n v="6.28"/>
  </r>
  <r>
    <x v="8"/>
    <x v="202"/>
    <n v="135.68"/>
    <n v="6.37"/>
  </r>
  <r>
    <x v="8"/>
    <x v="252"/>
    <n v="135.68"/>
    <n v="6.44"/>
  </r>
  <r>
    <x v="8"/>
    <x v="203"/>
    <n v="135.68"/>
    <n v="4.96"/>
  </r>
  <r>
    <x v="8"/>
    <x v="282"/>
    <n v="135.68"/>
    <n v="6.87"/>
  </r>
  <r>
    <x v="8"/>
    <x v="273"/>
    <n v="135.68"/>
    <n v="6"/>
  </r>
  <r>
    <x v="8"/>
    <x v="206"/>
    <n v="135.68"/>
    <n v="6.76"/>
  </r>
  <r>
    <x v="8"/>
    <x v="274"/>
    <n v="135.68"/>
    <n v="6.74"/>
  </r>
  <r>
    <x v="8"/>
    <x v="208"/>
    <n v="135.68"/>
    <n v="6"/>
  </r>
  <r>
    <x v="8"/>
    <x v="209"/>
    <n v="135.68"/>
    <n v="6.52"/>
  </r>
  <r>
    <x v="8"/>
    <x v="283"/>
    <n v="135.68"/>
    <n v="5.6"/>
  </r>
  <r>
    <x v="8"/>
    <x v="211"/>
    <n v="135.68"/>
    <n v="4.5599999999999996"/>
  </r>
  <r>
    <x v="8"/>
    <x v="212"/>
    <n v="135.68"/>
    <n v="4.8499999999999996"/>
  </r>
  <r>
    <x v="8"/>
    <x v="292"/>
    <n v="135.68"/>
    <n v="5.95"/>
  </r>
  <r>
    <x v="8"/>
    <x v="215"/>
    <n v="135.68"/>
    <n v="6.56"/>
  </r>
  <r>
    <x v="8"/>
    <x v="216"/>
    <n v="135.68"/>
    <n v="6.6"/>
  </r>
  <r>
    <x v="8"/>
    <x v="217"/>
    <n v="135.68"/>
    <n v="6.11"/>
  </r>
  <r>
    <x v="8"/>
    <x v="258"/>
    <n v="135.68"/>
    <n v="6.11"/>
  </r>
  <r>
    <x v="8"/>
    <x v="276"/>
    <n v="135.68"/>
    <n v="5.15"/>
  </r>
  <r>
    <x v="8"/>
    <x v="293"/>
    <n v="135.68"/>
    <n v="7.6"/>
  </r>
  <r>
    <x v="8"/>
    <x v="260"/>
    <n v="135.68"/>
    <n v="3.65"/>
  </r>
  <r>
    <x v="8"/>
    <x v="261"/>
    <n v="135.68"/>
    <n v="5.2"/>
  </r>
  <r>
    <x v="8"/>
    <x v="294"/>
    <n v="135.68"/>
    <n v="4.7"/>
  </r>
  <r>
    <x v="9"/>
    <x v="295"/>
    <n v="94.74"/>
    <n v="2.94"/>
  </r>
  <r>
    <x v="9"/>
    <x v="296"/>
    <n v="94.74"/>
    <n v="2.97"/>
  </r>
  <r>
    <x v="9"/>
    <x v="297"/>
    <n v="94.74"/>
    <n v="3.23"/>
  </r>
  <r>
    <x v="9"/>
    <x v="298"/>
    <n v="94.74"/>
    <n v="3.3"/>
  </r>
  <r>
    <x v="9"/>
    <x v="299"/>
    <n v="94.74"/>
    <n v="3.03"/>
  </r>
  <r>
    <x v="9"/>
    <x v="300"/>
    <n v="94.74"/>
    <n v="3.1"/>
  </r>
  <r>
    <x v="9"/>
    <x v="301"/>
    <n v="94.74"/>
    <n v="3.22"/>
  </r>
  <r>
    <x v="9"/>
    <x v="302"/>
    <n v="94.74"/>
    <n v="3.36"/>
  </r>
  <r>
    <x v="9"/>
    <x v="303"/>
    <n v="94.74"/>
    <n v="3.11"/>
  </r>
  <r>
    <x v="9"/>
    <x v="304"/>
    <n v="94.74"/>
    <n v="2.95"/>
  </r>
  <r>
    <x v="9"/>
    <x v="305"/>
    <n v="94.74"/>
    <n v="2.91"/>
  </r>
  <r>
    <x v="9"/>
    <x v="276"/>
    <n v="94.74"/>
    <n v="3.34"/>
  </r>
  <r>
    <x v="9"/>
    <x v="306"/>
    <n v="94.74"/>
    <n v="3.49"/>
  </r>
  <r>
    <x v="9"/>
    <x v="219"/>
    <n v="94.74"/>
    <n v="3.32"/>
  </r>
  <r>
    <x v="9"/>
    <x v="307"/>
    <n v="94.74"/>
    <n v="3.26"/>
  </r>
  <r>
    <x v="9"/>
    <x v="308"/>
    <n v="94.74"/>
    <n v="2.82"/>
  </r>
  <r>
    <x v="9"/>
    <x v="309"/>
    <n v="94.74"/>
    <n v="3.17"/>
  </r>
  <r>
    <x v="10"/>
    <x v="310"/>
    <n v="141.43100000000001"/>
    <n v="5.45"/>
  </r>
  <r>
    <x v="10"/>
    <x v="132"/>
    <n v="141.43100000000001"/>
    <n v="4.7699999999999996"/>
  </r>
  <r>
    <x v="10"/>
    <x v="311"/>
    <n v="141.43100000000001"/>
    <n v="5.15"/>
  </r>
  <r>
    <x v="10"/>
    <x v="39"/>
    <n v="141.43100000000001"/>
    <n v="5.83"/>
  </r>
  <r>
    <x v="10"/>
    <x v="312"/>
    <n v="141.43100000000001"/>
    <n v="5.91"/>
  </r>
  <r>
    <x v="10"/>
    <x v="41"/>
    <n v="141.43100000000001"/>
    <n v="5.39"/>
  </r>
  <r>
    <x v="10"/>
    <x v="42"/>
    <n v="141.43100000000001"/>
    <n v="4.7699999999999996"/>
  </r>
  <r>
    <x v="10"/>
    <x v="43"/>
    <n v="141.43100000000001"/>
    <n v="4.87"/>
  </r>
  <r>
    <x v="10"/>
    <x v="313"/>
    <n v="141.43100000000001"/>
    <n v="5.22"/>
  </r>
  <r>
    <x v="10"/>
    <x v="314"/>
    <n v="141.43100000000001"/>
    <n v="5.35"/>
  </r>
  <r>
    <x v="10"/>
    <x v="46"/>
    <n v="141.43100000000001"/>
    <n v="5.59"/>
  </r>
  <r>
    <x v="10"/>
    <x v="47"/>
    <n v="141.43100000000001"/>
    <n v="6.59"/>
  </r>
  <r>
    <x v="10"/>
    <x v="48"/>
    <n v="141.43100000000001"/>
    <n v="6.27"/>
  </r>
  <r>
    <x v="10"/>
    <x v="49"/>
    <n v="141.43100000000001"/>
    <n v="6.43"/>
  </r>
  <r>
    <x v="10"/>
    <x v="50"/>
    <n v="141.43100000000001"/>
    <n v="6.35"/>
  </r>
  <r>
    <x v="10"/>
    <x v="315"/>
    <n v="141.43100000000001"/>
    <n v="6.35"/>
  </r>
  <r>
    <x v="10"/>
    <x v="52"/>
    <n v="141.43100000000001"/>
    <n v="6.38"/>
  </r>
  <r>
    <x v="10"/>
    <x v="53"/>
    <n v="141.43100000000001"/>
    <n v="5.25"/>
  </r>
  <r>
    <x v="10"/>
    <x v="54"/>
    <n v="141.43100000000001"/>
    <n v="4.8899999999999997"/>
  </r>
  <r>
    <x v="10"/>
    <x v="55"/>
    <n v="141.43100000000001"/>
    <n v="4.71"/>
  </r>
  <r>
    <x v="10"/>
    <x v="56"/>
    <n v="141.43100000000001"/>
    <n v="4.6900000000000004"/>
  </r>
  <r>
    <x v="10"/>
    <x v="57"/>
    <n v="141.43100000000001"/>
    <n v="4.95"/>
  </r>
  <r>
    <x v="10"/>
    <x v="58"/>
    <n v="141.43100000000001"/>
    <n v="5.95"/>
  </r>
  <r>
    <x v="10"/>
    <x v="59"/>
    <n v="141.43100000000001"/>
    <n v="6.34"/>
  </r>
  <r>
    <x v="10"/>
    <x v="60"/>
    <n v="141.43100000000001"/>
    <n v="6.9"/>
  </r>
  <r>
    <x v="10"/>
    <x v="61"/>
    <n v="141.43100000000001"/>
    <n v="6.84"/>
  </r>
  <r>
    <x v="10"/>
    <x v="62"/>
    <n v="141.43100000000001"/>
    <n v="6.75"/>
  </r>
  <r>
    <x v="10"/>
    <x v="63"/>
    <n v="141.43100000000001"/>
    <n v="6.57"/>
  </r>
  <r>
    <x v="10"/>
    <x v="64"/>
    <n v="141.43100000000001"/>
    <n v="6.62"/>
  </r>
  <r>
    <x v="10"/>
    <x v="108"/>
    <n v="141.43100000000001"/>
    <n v="6.84"/>
  </r>
  <r>
    <x v="10"/>
    <x v="109"/>
    <n v="141.43100000000001"/>
    <n v="6.73"/>
  </r>
  <r>
    <x v="10"/>
    <x v="110"/>
    <n v="141.43100000000001"/>
    <n v="6.8"/>
  </r>
  <r>
    <x v="10"/>
    <x v="111"/>
    <n v="141.43100000000001"/>
    <n v="6.88"/>
  </r>
  <r>
    <x v="10"/>
    <x v="112"/>
    <n v="141.43100000000001"/>
    <n v="6.78"/>
  </r>
  <r>
    <x v="10"/>
    <x v="113"/>
    <n v="141.43100000000001"/>
    <n v="6.81"/>
  </r>
  <r>
    <x v="10"/>
    <x v="114"/>
    <n v="141.43100000000001"/>
    <n v="6.83"/>
  </r>
  <r>
    <x v="10"/>
    <x v="316"/>
    <n v="141.43100000000001"/>
    <n v="7.28"/>
  </r>
  <r>
    <x v="11"/>
    <x v="115"/>
    <n v="115.42"/>
    <n v="2.48"/>
  </r>
  <r>
    <x v="11"/>
    <x v="65"/>
    <n v="115.42"/>
    <n v="2.42"/>
  </r>
  <r>
    <x v="11"/>
    <x v="66"/>
    <n v="115.42"/>
    <n v="2.56"/>
  </r>
  <r>
    <x v="11"/>
    <x v="67"/>
    <n v="115.42"/>
    <n v="3.05"/>
  </r>
  <r>
    <x v="11"/>
    <x v="68"/>
    <n v="115.42"/>
    <n v="2.66"/>
  </r>
  <r>
    <x v="11"/>
    <x v="69"/>
    <n v="115.42"/>
    <n v="2.56"/>
  </r>
  <r>
    <x v="11"/>
    <x v="70"/>
    <n v="115.42"/>
    <n v="2.42"/>
  </r>
  <r>
    <x v="11"/>
    <x v="71"/>
    <n v="115.42"/>
    <n v="2.3199999999999998"/>
  </r>
  <r>
    <x v="11"/>
    <x v="72"/>
    <n v="115.42"/>
    <n v="2.48"/>
  </r>
  <r>
    <x v="11"/>
    <x v="82"/>
    <n v="115.42"/>
    <n v="2.4900000000000002"/>
  </r>
  <r>
    <x v="11"/>
    <x v="83"/>
    <n v="115.42"/>
    <n v="2.4700000000000002"/>
  </r>
  <r>
    <x v="11"/>
    <x v="84"/>
    <n v="115.42"/>
    <n v="2.2200000000000002"/>
  </r>
  <r>
    <x v="11"/>
    <x v="317"/>
    <n v="115.42"/>
    <n v="2.16"/>
  </r>
  <r>
    <x v="11"/>
    <x v="318"/>
    <n v="115.42"/>
    <n v="2.39"/>
  </r>
  <r>
    <x v="11"/>
    <x v="319"/>
    <n v="115.42"/>
    <n v="2.2599999999999998"/>
  </r>
  <r>
    <x v="11"/>
    <x v="88"/>
    <n v="115.42"/>
    <n v="2.11"/>
  </r>
  <r>
    <x v="11"/>
    <x v="89"/>
    <n v="115.42"/>
    <n v="2.25"/>
  </r>
  <r>
    <x v="11"/>
    <x v="90"/>
    <n v="115.42"/>
    <n v="2.6"/>
  </r>
  <r>
    <x v="11"/>
    <x v="91"/>
    <n v="115.42"/>
    <n v="2.74"/>
  </r>
  <r>
    <x v="11"/>
    <x v="92"/>
    <n v="115.42"/>
    <n v="2.8"/>
  </r>
  <r>
    <x v="11"/>
    <x v="320"/>
    <n v="115.42"/>
    <n v="2.68"/>
  </r>
  <r>
    <x v="11"/>
    <x v="321"/>
    <n v="115.42"/>
    <n v="2.5299999999999998"/>
  </r>
  <r>
    <x v="11"/>
    <x v="322"/>
    <n v="115.42"/>
    <n v="3.18"/>
  </r>
  <r>
    <x v="11"/>
    <x v="323"/>
    <n v="115.42"/>
    <n v="2.76"/>
  </r>
  <r>
    <x v="11"/>
    <x v="324"/>
    <n v="115.42"/>
    <n v="2.4500000000000002"/>
  </r>
  <r>
    <x v="11"/>
    <x v="325"/>
    <n v="115.42"/>
    <n v="3.24"/>
  </r>
  <r>
    <x v="11"/>
    <x v="326"/>
    <n v="115.42"/>
    <n v="2.68"/>
  </r>
  <r>
    <x v="11"/>
    <x v="94"/>
    <n v="115.42"/>
    <n v="3.11"/>
  </r>
  <r>
    <x v="11"/>
    <x v="95"/>
    <n v="115.42"/>
    <n v="2.83"/>
  </r>
  <r>
    <x v="11"/>
    <x v="122"/>
    <n v="115.42"/>
    <n v="2.7"/>
  </r>
  <r>
    <x v="11"/>
    <x v="96"/>
    <n v="115.42"/>
    <n v="3.17"/>
  </r>
  <r>
    <x v="11"/>
    <x v="97"/>
    <n v="115.42"/>
    <n v="2.98"/>
  </r>
  <r>
    <x v="11"/>
    <x v="98"/>
    <n v="115.42"/>
    <n v="3.19"/>
  </r>
  <r>
    <x v="11"/>
    <x v="99"/>
    <n v="115.42"/>
    <n v="3.19"/>
  </r>
  <r>
    <x v="11"/>
    <x v="124"/>
    <n v="115.42"/>
    <n v="3.88"/>
  </r>
  <r>
    <x v="11"/>
    <x v="101"/>
    <n v="115.42"/>
    <n v="2.1800000000000002"/>
  </r>
  <r>
    <x v="11"/>
    <x v="102"/>
    <n v="115.42"/>
    <n v="2.34"/>
  </r>
  <r>
    <x v="11"/>
    <x v="126"/>
    <n v="115.42"/>
    <n v="2.91"/>
  </r>
  <r>
    <x v="11"/>
    <x v="104"/>
    <n v="115.42"/>
    <n v="2.76"/>
  </r>
  <r>
    <x v="11"/>
    <x v="18"/>
    <n v="115.42"/>
    <n v="2.7"/>
  </r>
  <r>
    <x v="11"/>
    <x v="19"/>
    <n v="115.42"/>
    <n v="2.96"/>
  </r>
  <r>
    <x v="11"/>
    <x v="20"/>
    <n v="115.42"/>
    <n v="3.08"/>
  </r>
  <r>
    <x v="11"/>
    <x v="21"/>
    <n v="115.42"/>
    <n v="2.94"/>
  </r>
  <r>
    <x v="11"/>
    <x v="22"/>
    <n v="115.42"/>
    <n v="2.16"/>
  </r>
  <r>
    <x v="11"/>
    <x v="23"/>
    <n v="115.42"/>
    <n v="3.04"/>
  </r>
  <r>
    <x v="11"/>
    <x v="24"/>
    <n v="115.42"/>
    <n v="2.2999999999999998"/>
  </r>
  <r>
    <x v="11"/>
    <x v="25"/>
    <n v="115.42"/>
    <n v="2.4700000000000002"/>
  </r>
  <r>
    <x v="11"/>
    <x v="26"/>
    <n v="115.42"/>
    <n v="2.23"/>
  </r>
  <r>
    <x v="11"/>
    <x v="27"/>
    <n v="115.42"/>
    <n v="2.88"/>
  </r>
  <r>
    <x v="11"/>
    <x v="28"/>
    <n v="115.42"/>
    <n v="2.99"/>
  </r>
  <r>
    <x v="11"/>
    <x v="29"/>
    <n v="115.42"/>
    <n v="3.32"/>
  </r>
  <r>
    <x v="11"/>
    <x v="30"/>
    <n v="115.42"/>
    <n v="3.47"/>
  </r>
  <r>
    <x v="11"/>
    <x v="31"/>
    <n v="115.42"/>
    <n v="3.15"/>
  </r>
  <r>
    <x v="11"/>
    <x v="32"/>
    <n v="115.42"/>
    <n v="3.22"/>
  </r>
  <r>
    <x v="11"/>
    <x v="33"/>
    <n v="115.42"/>
    <n v="2.59"/>
  </r>
  <r>
    <x v="11"/>
    <x v="105"/>
    <n v="115.42"/>
    <n v="1.9"/>
  </r>
  <r>
    <x v="11"/>
    <x v="34"/>
    <n v="115.42"/>
    <n v="1.92"/>
  </r>
  <r>
    <x v="11"/>
    <x v="106"/>
    <n v="115.42"/>
    <n v="2.12"/>
  </r>
  <r>
    <x v="11"/>
    <x v="107"/>
    <n v="115.42"/>
    <n v="2.34"/>
  </r>
  <r>
    <x v="11"/>
    <x v="36"/>
    <n v="115.42"/>
    <n v="2.2200000000000002"/>
  </r>
  <r>
    <x v="11"/>
    <x v="37"/>
    <n v="115.42"/>
    <n v="2.56"/>
  </r>
  <r>
    <x v="11"/>
    <x v="38"/>
    <n v="115.42"/>
    <n v="3.47"/>
  </r>
  <r>
    <x v="11"/>
    <x v="39"/>
    <n v="115.42"/>
    <n v="3.39"/>
  </r>
  <r>
    <x v="11"/>
    <x v="40"/>
    <n v="115.42"/>
    <n v="3.1"/>
  </r>
  <r>
    <x v="11"/>
    <x v="41"/>
    <n v="115.42"/>
    <n v="2.62"/>
  </r>
  <r>
    <x v="11"/>
    <x v="42"/>
    <n v="115.42"/>
    <n v="2.96"/>
  </r>
  <r>
    <x v="11"/>
    <x v="196"/>
    <n v="115.42"/>
    <n v="2.74"/>
  </r>
  <r>
    <x v="11"/>
    <x v="43"/>
    <n v="115.42"/>
    <n v="2.34"/>
  </r>
  <r>
    <x v="11"/>
    <x v="44"/>
    <n v="115.42"/>
    <n v="2.5"/>
  </r>
  <r>
    <x v="11"/>
    <x v="45"/>
    <n v="115.42"/>
    <n v="2.9"/>
  </r>
  <r>
    <x v="11"/>
    <x v="46"/>
    <n v="115.42"/>
    <n v="2.5499999999999998"/>
  </r>
  <r>
    <x v="11"/>
    <x v="47"/>
    <n v="115.42"/>
    <n v="2.91"/>
  </r>
  <r>
    <x v="11"/>
    <x v="48"/>
    <n v="115.42"/>
    <n v="2.95"/>
  </r>
  <r>
    <x v="11"/>
    <x v="49"/>
    <n v="115.42"/>
    <n v="3.06"/>
  </r>
  <r>
    <x v="11"/>
    <x v="50"/>
    <n v="115.42"/>
    <n v="3.67"/>
  </r>
  <r>
    <x v="11"/>
    <x v="51"/>
    <n v="115.42"/>
    <n v="3.67"/>
  </r>
  <r>
    <x v="11"/>
    <x v="52"/>
    <n v="115.42"/>
    <n v="3.9"/>
  </r>
  <r>
    <x v="11"/>
    <x v="54"/>
    <n v="115.42"/>
    <n v="3.82"/>
  </r>
  <r>
    <x v="11"/>
    <x v="55"/>
    <n v="115.42"/>
    <n v="3.4"/>
  </r>
  <r>
    <x v="11"/>
    <x v="56"/>
    <n v="115.42"/>
    <n v="3.4"/>
  </r>
  <r>
    <x v="11"/>
    <x v="57"/>
    <n v="115.42"/>
    <n v="3.51"/>
  </r>
  <r>
    <x v="11"/>
    <x v="58"/>
    <n v="115.42"/>
    <n v="3.66"/>
  </r>
  <r>
    <x v="11"/>
    <x v="59"/>
    <n v="115.42"/>
    <n v="3.92"/>
  </r>
  <r>
    <x v="11"/>
    <x v="61"/>
    <n v="115.42"/>
    <n v="3.56"/>
  </r>
  <r>
    <x v="11"/>
    <x v="64"/>
    <n v="115.42"/>
    <n v="3.98"/>
  </r>
  <r>
    <x v="11"/>
    <x v="108"/>
    <n v="115.42"/>
    <n v="2.09"/>
  </r>
  <r>
    <x v="11"/>
    <x v="109"/>
    <n v="115.42"/>
    <n v="2.1800000000000002"/>
  </r>
  <r>
    <x v="11"/>
    <x v="110"/>
    <n v="115.42"/>
    <n v="2.15"/>
  </r>
  <r>
    <x v="11"/>
    <x v="111"/>
    <n v="115.42"/>
    <n v="2.21"/>
  </r>
  <r>
    <x v="11"/>
    <x v="112"/>
    <n v="115.42"/>
    <n v="2.11"/>
  </r>
  <r>
    <x v="11"/>
    <x v="113"/>
    <n v="115.42"/>
    <n v="2.15"/>
  </r>
  <r>
    <x v="11"/>
    <x v="114"/>
    <n v="115.42"/>
    <n v="2.13"/>
  </r>
  <r>
    <x v="12"/>
    <x v="327"/>
    <n v="110"/>
    <n v="1.42"/>
  </r>
  <r>
    <x v="12"/>
    <x v="328"/>
    <n v="110"/>
    <n v="1.4"/>
  </r>
  <r>
    <x v="12"/>
    <x v="329"/>
    <n v="110"/>
    <n v="1.32"/>
  </r>
  <r>
    <x v="12"/>
    <x v="330"/>
    <n v="110"/>
    <n v="1.3"/>
  </r>
  <r>
    <x v="12"/>
    <x v="331"/>
    <n v="110"/>
    <n v="1.2"/>
  </r>
  <r>
    <x v="12"/>
    <x v="332"/>
    <n v="110"/>
    <n v="0.92"/>
  </r>
  <r>
    <x v="12"/>
    <x v="333"/>
    <n v="110"/>
    <n v="1.1000000000000001"/>
  </r>
  <r>
    <x v="12"/>
    <x v="334"/>
    <n v="110"/>
    <n v="1.25"/>
  </r>
  <r>
    <x v="12"/>
    <x v="335"/>
    <n v="110"/>
    <n v="1.38"/>
  </r>
  <r>
    <x v="12"/>
    <x v="336"/>
    <n v="110"/>
    <n v="1.4"/>
  </r>
  <r>
    <x v="12"/>
    <x v="337"/>
    <n v="110"/>
    <n v="1.4"/>
  </r>
  <r>
    <x v="12"/>
    <x v="37"/>
    <n v="110"/>
    <n v="1.21"/>
  </r>
  <r>
    <x v="12"/>
    <x v="38"/>
    <n v="110"/>
    <n v="1.37"/>
  </r>
  <r>
    <x v="12"/>
    <x v="39"/>
    <n v="110"/>
    <n v="1.35"/>
  </r>
  <r>
    <x v="12"/>
    <x v="40"/>
    <n v="110"/>
    <n v="1.32"/>
  </r>
  <r>
    <x v="12"/>
    <x v="41"/>
    <n v="110"/>
    <n v="1.0900000000000001"/>
  </r>
  <r>
    <x v="12"/>
    <x v="42"/>
    <n v="110"/>
    <n v="0.86"/>
  </r>
  <r>
    <x v="12"/>
    <x v="196"/>
    <n v="110"/>
    <n v="0.85"/>
  </r>
  <r>
    <x v="12"/>
    <x v="43"/>
    <n v="110"/>
    <n v="1.2"/>
  </r>
  <r>
    <x v="12"/>
    <x v="44"/>
    <n v="110"/>
    <n v="1.25"/>
  </r>
  <r>
    <x v="12"/>
    <x v="45"/>
    <n v="110"/>
    <n v="1.4"/>
  </r>
  <r>
    <x v="12"/>
    <x v="46"/>
    <n v="110"/>
    <n v="1.42"/>
  </r>
  <r>
    <x v="12"/>
    <x v="47"/>
    <n v="110"/>
    <n v="1.41"/>
  </r>
  <r>
    <x v="12"/>
    <x v="48"/>
    <n v="110"/>
    <n v="1.2"/>
  </r>
  <r>
    <x v="12"/>
    <x v="49"/>
    <n v="110"/>
    <n v="1.34"/>
  </r>
  <r>
    <x v="12"/>
    <x v="50"/>
    <n v="110"/>
    <n v="1.3"/>
  </r>
  <r>
    <x v="12"/>
    <x v="51"/>
    <n v="110"/>
    <n v="1.26"/>
  </r>
  <r>
    <x v="12"/>
    <x v="52"/>
    <n v="110"/>
    <n v="1.24"/>
  </r>
  <r>
    <x v="12"/>
    <x v="53"/>
    <n v="110"/>
    <n v="0.95"/>
  </r>
  <r>
    <x v="12"/>
    <x v="54"/>
    <n v="110"/>
    <n v="1.27"/>
  </r>
  <r>
    <x v="12"/>
    <x v="55"/>
    <n v="110"/>
    <n v="1.3"/>
  </r>
  <r>
    <x v="12"/>
    <x v="56"/>
    <n v="110"/>
    <n v="1.33"/>
  </r>
  <r>
    <x v="12"/>
    <x v="57"/>
    <n v="110"/>
    <n v="1.33"/>
  </r>
  <r>
    <x v="12"/>
    <x v="58"/>
    <n v="110"/>
    <n v="1.38"/>
  </r>
  <r>
    <x v="12"/>
    <x v="59"/>
    <n v="110"/>
    <n v="1.36"/>
  </r>
  <r>
    <x v="12"/>
    <x v="60"/>
    <n v="110"/>
    <n v="1.45"/>
  </r>
  <r>
    <x v="12"/>
    <x v="61"/>
    <n v="110"/>
    <n v="1.27"/>
  </r>
  <r>
    <x v="12"/>
    <x v="62"/>
    <n v="110"/>
    <n v="1.1499999999999999"/>
  </r>
  <r>
    <x v="12"/>
    <x v="63"/>
    <n v="110"/>
    <n v="1.04"/>
  </r>
  <r>
    <x v="12"/>
    <x v="64"/>
    <n v="110"/>
    <n v="1.06"/>
  </r>
  <r>
    <x v="12"/>
    <x v="108"/>
    <n v="110"/>
    <n v="1.1399999999999999"/>
  </r>
  <r>
    <x v="12"/>
    <x v="109"/>
    <n v="110"/>
    <n v="1.1399999999999999"/>
  </r>
  <r>
    <x v="12"/>
    <x v="110"/>
    <n v="110"/>
    <n v="0.96"/>
  </r>
  <r>
    <x v="12"/>
    <x v="111"/>
    <n v="110"/>
    <n v="1.26"/>
  </r>
  <r>
    <x v="12"/>
    <x v="112"/>
    <n v="110"/>
    <n v="1.59"/>
  </r>
  <r>
    <x v="12"/>
    <x v="113"/>
    <n v="110"/>
    <n v="1.29"/>
  </r>
  <r>
    <x v="12"/>
    <x v="114"/>
    <n v="110"/>
    <n v="1.39"/>
  </r>
  <r>
    <x v="12"/>
    <x v="157"/>
    <n v="110"/>
    <n v="1.45"/>
  </r>
  <r>
    <x v="12"/>
    <x v="159"/>
    <n v="110"/>
    <n v="1.69"/>
  </r>
  <r>
    <x v="12"/>
    <x v="160"/>
    <n v="110"/>
    <n v="1.55"/>
  </r>
  <r>
    <x v="12"/>
    <x v="161"/>
    <n v="110"/>
    <n v="1.45"/>
  </r>
  <r>
    <x v="12"/>
    <x v="162"/>
    <n v="110"/>
    <n v="1.26"/>
  </r>
  <r>
    <x v="12"/>
    <x v="163"/>
    <n v="110"/>
    <n v="1.18"/>
  </r>
  <r>
    <x v="12"/>
    <x v="164"/>
    <n v="110"/>
    <n v="1.47"/>
  </r>
  <r>
    <x v="12"/>
    <x v="165"/>
    <n v="110"/>
    <n v="1.71"/>
  </r>
  <r>
    <x v="12"/>
    <x v="166"/>
    <n v="110"/>
    <n v="1.57"/>
  </r>
  <r>
    <x v="12"/>
    <x v="167"/>
    <n v="110"/>
    <n v="1.1499999999999999"/>
  </r>
  <r>
    <x v="12"/>
    <x v="168"/>
    <n v="110"/>
    <n v="1.27"/>
  </r>
  <r>
    <x v="5"/>
    <x v="338"/>
    <n v="103.009"/>
    <n v="4.3"/>
  </r>
  <r>
    <x v="5"/>
    <x v="339"/>
    <n v="103.009"/>
    <n v="4.3"/>
  </r>
  <r>
    <x v="5"/>
    <x v="340"/>
    <n v="103.009"/>
    <n v="4.3"/>
  </r>
  <r>
    <x v="5"/>
    <x v="341"/>
    <n v="103.009"/>
    <n v="4.4000000000000004"/>
  </r>
  <r>
    <x v="5"/>
    <x v="342"/>
    <n v="103.009"/>
    <n v="4.45"/>
  </r>
  <r>
    <x v="5"/>
    <x v="343"/>
    <n v="103.009"/>
    <n v="4.0999999999999996"/>
  </r>
  <r>
    <x v="5"/>
    <x v="344"/>
    <n v="103.009"/>
    <n v="3.8"/>
  </r>
  <r>
    <x v="5"/>
    <x v="345"/>
    <n v="103.009"/>
    <n v="3.4"/>
  </r>
  <r>
    <x v="5"/>
    <x v="346"/>
    <n v="103.009"/>
    <n v="3.7"/>
  </r>
  <r>
    <x v="5"/>
    <x v="347"/>
    <n v="103.009"/>
    <n v="4.0999999999999996"/>
  </r>
  <r>
    <x v="5"/>
    <x v="348"/>
    <n v="103.009"/>
    <n v="4.2"/>
  </r>
  <r>
    <x v="5"/>
    <x v="349"/>
    <n v="103.009"/>
    <n v="3.8"/>
  </r>
  <r>
    <x v="6"/>
    <x v="350"/>
    <n v="115.102"/>
    <n v="6.5"/>
  </r>
  <r>
    <x v="6"/>
    <x v="351"/>
    <n v="115.102"/>
    <n v="6.75"/>
  </r>
  <r>
    <x v="6"/>
    <x v="352"/>
    <n v="115.102"/>
    <n v="6.7"/>
  </r>
  <r>
    <x v="6"/>
    <x v="353"/>
    <n v="115.102"/>
    <n v="6.8"/>
  </r>
  <r>
    <x v="6"/>
    <x v="354"/>
    <n v="115.102"/>
    <n v="7"/>
  </r>
  <r>
    <x v="6"/>
    <x v="355"/>
    <n v="115.102"/>
    <n v="6.7"/>
  </r>
  <r>
    <x v="6"/>
    <x v="356"/>
    <n v="115.102"/>
    <n v="6.75"/>
  </r>
  <r>
    <x v="6"/>
    <x v="357"/>
    <n v="115.102"/>
    <n v="6.4"/>
  </r>
  <r>
    <x v="6"/>
    <x v="358"/>
    <n v="115.102"/>
    <n v="6.5"/>
  </r>
  <r>
    <x v="6"/>
    <x v="359"/>
    <n v="115.102"/>
    <n v="6.4"/>
  </r>
  <r>
    <x v="6"/>
    <x v="360"/>
    <n v="115.102"/>
    <n v="6.5"/>
  </r>
  <r>
    <x v="6"/>
    <x v="361"/>
    <n v="115.102"/>
    <n v="6.7"/>
  </r>
  <r>
    <x v="6"/>
    <x v="362"/>
    <n v="115.102"/>
    <n v="7"/>
  </r>
  <r>
    <x v="6"/>
    <x v="363"/>
    <n v="115.102"/>
    <n v="6.9"/>
  </r>
  <r>
    <x v="6"/>
    <x v="338"/>
    <n v="115.102"/>
    <n v="6.6"/>
  </r>
  <r>
    <x v="6"/>
    <x v="339"/>
    <n v="115.102"/>
    <n v="6.7"/>
  </r>
  <r>
    <x v="6"/>
    <x v="341"/>
    <n v="115.102"/>
    <n v="6.4"/>
  </r>
  <r>
    <x v="6"/>
    <x v="342"/>
    <n v="115.102"/>
    <n v="6.6"/>
  </r>
  <r>
    <x v="6"/>
    <x v="343"/>
    <n v="115.102"/>
    <n v="6.4"/>
  </r>
  <r>
    <x v="6"/>
    <x v="344"/>
    <n v="115.102"/>
    <n v="6.3"/>
  </r>
  <r>
    <x v="6"/>
    <x v="345"/>
    <n v="115.102"/>
    <n v="6.1"/>
  </r>
  <r>
    <x v="6"/>
    <x v="346"/>
    <n v="115.102"/>
    <n v="6.2"/>
  </r>
  <r>
    <x v="6"/>
    <x v="347"/>
    <n v="115.102"/>
    <n v="6.55"/>
  </r>
  <r>
    <x v="6"/>
    <x v="348"/>
    <n v="115.102"/>
    <n v="6.55"/>
  </r>
  <r>
    <x v="6"/>
    <x v="349"/>
    <n v="115.102"/>
    <n v="6.2"/>
  </r>
  <r>
    <x v="11"/>
    <x v="364"/>
    <n v="115.42"/>
    <n v="2.4"/>
  </r>
  <r>
    <x v="11"/>
    <x v="365"/>
    <n v="115.42"/>
    <n v="2.7"/>
  </r>
  <r>
    <x v="11"/>
    <x v="366"/>
    <n v="115.42"/>
    <n v="2.9"/>
  </r>
  <r>
    <x v="11"/>
    <x v="367"/>
    <n v="115.42"/>
    <n v="2.8"/>
  </r>
  <r>
    <x v="11"/>
    <x v="368"/>
    <n v="115.42"/>
    <n v="2.2999999999999998"/>
  </r>
  <r>
    <x v="11"/>
    <x v="369"/>
    <n v="115.42"/>
    <n v="2.1"/>
  </r>
  <r>
    <x v="11"/>
    <x v="370"/>
    <n v="115.42"/>
    <n v="2"/>
  </r>
  <r>
    <x v="11"/>
    <x v="371"/>
    <n v="115.42"/>
    <n v="2"/>
  </r>
  <r>
    <x v="11"/>
    <x v="372"/>
    <n v="115.42"/>
    <n v="2.2999999999999998"/>
  </r>
  <r>
    <x v="11"/>
    <x v="373"/>
    <n v="115.42"/>
    <n v="2.1"/>
  </r>
  <r>
    <x v="11"/>
    <x v="374"/>
    <n v="115.42"/>
    <n v="2.4"/>
  </r>
  <r>
    <x v="11"/>
    <x v="375"/>
    <n v="115.42"/>
    <n v="2.5"/>
  </r>
  <r>
    <x v="11"/>
    <x v="376"/>
    <n v="115.42"/>
    <n v="2.4"/>
  </r>
  <r>
    <x v="11"/>
    <x v="350"/>
    <n v="115.42"/>
    <n v="2.8"/>
  </r>
  <r>
    <x v="11"/>
    <x v="377"/>
    <n v="115.42"/>
    <n v="2.7"/>
  </r>
  <r>
    <x v="11"/>
    <x v="378"/>
    <n v="115.42"/>
    <n v="2.6"/>
  </r>
  <r>
    <x v="11"/>
    <x v="379"/>
    <n v="115.42"/>
    <n v="2.2000000000000002"/>
  </r>
  <r>
    <x v="11"/>
    <x v="351"/>
    <n v="115.42"/>
    <n v="2"/>
  </r>
  <r>
    <x v="11"/>
    <x v="380"/>
    <n v="115.42"/>
    <n v="2.5"/>
  </r>
  <r>
    <x v="11"/>
    <x v="381"/>
    <n v="115.42"/>
    <n v="2.2999999999999998"/>
  </r>
  <r>
    <x v="11"/>
    <x v="352"/>
    <n v="115.42"/>
    <n v="2.35"/>
  </r>
  <r>
    <x v="11"/>
    <x v="354"/>
    <n v="115.42"/>
    <n v="2.75"/>
  </r>
  <r>
    <x v="11"/>
    <x v="355"/>
    <n v="115.42"/>
    <n v="2.7"/>
  </r>
  <r>
    <x v="11"/>
    <x v="358"/>
    <n v="115.42"/>
    <n v="3.2"/>
  </r>
  <r>
    <x v="11"/>
    <x v="360"/>
    <n v="115.42"/>
    <n v="2"/>
  </r>
  <r>
    <x v="11"/>
    <x v="361"/>
    <n v="115.42"/>
    <n v="2.1"/>
  </r>
  <r>
    <x v="11"/>
    <x v="362"/>
    <n v="115.42"/>
    <n v="2.1"/>
  </r>
  <r>
    <x v="11"/>
    <x v="363"/>
    <n v="115.42"/>
    <n v="2"/>
  </r>
  <r>
    <x v="11"/>
    <x v="338"/>
    <n v="115.42"/>
    <n v="2.5"/>
  </r>
  <r>
    <x v="11"/>
    <x v="339"/>
    <n v="115.42"/>
    <n v="2.7"/>
  </r>
  <r>
    <x v="11"/>
    <x v="340"/>
    <n v="115.42"/>
    <n v="2.299999999999999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x v="0"/>
    <m/>
    <m/>
    <m/>
    <m/>
    <m/>
    <m/>
    <m/>
    <x v="0"/>
  </r>
  <r>
    <x v="1"/>
    <n v="7.7050000000000001"/>
    <n v="8.1425000000000001"/>
    <n v="0.4375"/>
    <n v="8.2799999999999994"/>
    <n v="6.5625000000000003E-2"/>
    <n v="8.2081250000000008"/>
    <s v="ATTENZIONE"/>
    <x v="1"/>
  </r>
  <r>
    <x v="2"/>
    <n v="8.0850000000000009"/>
    <n v="8.3550000000000004"/>
    <n v="0.26999999999999957"/>
    <n v="8.5500000000000007"/>
    <n v="4.0499999999999939E-2"/>
    <n v="8.3955000000000002"/>
    <s v="ATTENZIONE"/>
    <x v="1"/>
  </r>
  <r>
    <x v="3"/>
    <n v="8.254999999999999"/>
    <n v="8.4250000000000007"/>
    <n v="0.17000000000000171"/>
    <n v="8.4700000000000006"/>
    <n v="2.5500000000000255E-2"/>
    <n v="8.4505000000000017"/>
    <s v="ATTENZIONE"/>
    <x v="1"/>
  </r>
  <r>
    <x v="4"/>
    <n v="8.25"/>
    <n v="8.4649999999999999"/>
    <n v="0.21499999999999986"/>
    <n v="8.59"/>
    <n v="3.224999999999998E-2"/>
    <n v="8.4972499999999993"/>
    <s v="ATTENZIONE"/>
    <x v="1"/>
  </r>
  <r>
    <x v="5"/>
    <n v="7.4399999999999995"/>
    <n v="8.5449999999999999"/>
    <n v="1.1050000000000004"/>
    <n v="8.69"/>
    <n v="0.16575000000000006"/>
    <n v="8.7107500000000009"/>
    <s v="ATTENZIONE"/>
    <x v="2"/>
  </r>
  <r>
    <x v="6"/>
    <n v="6.3375000000000004"/>
    <n v="7.65"/>
    <n v="1.3125"/>
    <m/>
    <n v="0.19687499999999999"/>
    <n v="7.8468750000000007"/>
    <m/>
    <x v="0"/>
  </r>
  <r>
    <x v="7"/>
    <n v="7.0049999999999999"/>
    <n v="7.92"/>
    <n v="0.91500000000000004"/>
    <m/>
    <n v="0.13725000000000001"/>
    <n v="8.0572499999999998"/>
    <m/>
    <x v="0"/>
  </r>
  <r>
    <x v="8"/>
    <n v="6.2050000000000001"/>
    <n v="6.33"/>
    <n v="0.125"/>
    <m/>
    <n v="1.8749999999999999E-2"/>
    <n v="6.3487499999999999"/>
    <m/>
    <x v="0"/>
  </r>
  <r>
    <x v="9"/>
    <n v="6.12"/>
    <n v="6.4"/>
    <n v="0.28000000000000025"/>
    <m/>
    <n v="4.2000000000000037E-2"/>
    <n v="6.4420000000000002"/>
    <m/>
    <x v="0"/>
  </r>
  <r>
    <x v="10"/>
    <n v="7.06"/>
    <n v="7.1"/>
    <n v="4.0000000000000036E-2"/>
    <m/>
    <n v="6.0000000000000053E-3"/>
    <n v="7.1059999999999999"/>
    <m/>
    <x v="0"/>
  </r>
  <r>
    <x v="11"/>
    <n v="6.9725000000000001"/>
    <n v="7.3049999999999997"/>
    <n v="0.33249999999999957"/>
    <m/>
    <n v="4.9874999999999933E-2"/>
    <n v="7.3548749999999998"/>
    <m/>
    <x v="0"/>
  </r>
  <r>
    <x v="12"/>
    <n v="7.6174999999999997"/>
    <n v="7.9375"/>
    <n v="0.32000000000000028"/>
    <m/>
    <n v="4.8000000000000043E-2"/>
    <n v="7.9855"/>
    <m/>
    <x v="0"/>
  </r>
  <r>
    <x v="13"/>
    <m/>
    <m/>
    <n v="0"/>
    <m/>
    <n v="0"/>
    <n v="0"/>
    <m/>
    <x v="0"/>
  </r>
  <r>
    <x v="1"/>
    <n v="3.875"/>
    <n v="4.3375000000000004"/>
    <n v="0.46250000000000036"/>
    <n v="3.95"/>
    <n v="6.9375000000000048E-2"/>
    <n v="4.4068750000000003"/>
    <s v="NORMA"/>
    <x v="3"/>
  </r>
  <r>
    <x v="2"/>
    <n v="4.0199999999999996"/>
    <n v="4.4249999999999998"/>
    <n v="0.40500000000000025"/>
    <n v="4.0599999999999996"/>
    <n v="6.075000000000004E-2"/>
    <n v="4.4857499999999995"/>
    <s v="NORMA"/>
    <x v="3"/>
  </r>
  <r>
    <x v="3"/>
    <n v="3.91"/>
    <n v="4.5599999999999996"/>
    <n v="0.64999999999999947"/>
    <n v="4.28"/>
    <n v="9.7499999999999934E-2"/>
    <n v="4.6574999999999998"/>
    <s v="NORMA"/>
    <x v="3"/>
  </r>
  <r>
    <x v="4"/>
    <n v="3.72"/>
    <n v="4.18"/>
    <n v="0.45999999999999952"/>
    <n v="4.0999999999999996"/>
    <n v="6.8999999999999936E-2"/>
    <n v="4.2489999999999997"/>
    <s v="NORMA"/>
    <x v="3"/>
  </r>
  <r>
    <x v="5"/>
    <n v="3.9450000000000003"/>
    <n v="4.125"/>
    <n v="0.17999999999999972"/>
    <n v="4.1399999999999997"/>
    <n v="2.6999999999999958E-2"/>
    <n v="4.1520000000000001"/>
    <s v="ATTENZIONE"/>
    <x v="2"/>
  </r>
  <r>
    <x v="6"/>
    <n v="3.9525000000000001"/>
    <n v="4.2949999999999999"/>
    <n v="0.3424999999999998"/>
    <n v="3.95"/>
    <n v="5.1374999999999976E-2"/>
    <n v="4.3463750000000001"/>
    <s v="SOPRA"/>
    <x v="4"/>
  </r>
  <r>
    <x v="7"/>
    <n v="3.99"/>
    <n v="4.5599999999999996"/>
    <n v="0.5699999999999994"/>
    <n v="3.9"/>
    <n v="8.5499999999999896E-2"/>
    <n v="4.6454999999999993"/>
    <s v="SOPRA"/>
    <x v="4"/>
  </r>
  <r>
    <x v="8"/>
    <n v="3.94"/>
    <n v="4.2"/>
    <n v="0.26000000000000023"/>
    <n v="3.97"/>
    <n v="3.9000000000000035E-2"/>
    <n v="4.2389999999999999"/>
    <s v="NORMA"/>
    <x v="3"/>
  </r>
  <r>
    <x v="9"/>
    <n v="3.7874999999999996"/>
    <n v="4.0999999999999996"/>
    <n v="0.3125"/>
    <n v="3.93"/>
    <n v="4.6875E-2"/>
    <n v="4.1468749999999996"/>
    <s v="NORMA"/>
    <x v="3"/>
  </r>
  <r>
    <x v="10"/>
    <n v="3.55"/>
    <n v="4.3774999999999995"/>
    <n v="0.82749999999999968"/>
    <n v="4.0999999999999996"/>
    <n v="0.12412499999999994"/>
    <n v="4.5016249999999998"/>
    <s v="NORMA"/>
    <x v="3"/>
  </r>
  <r>
    <x v="11"/>
    <n v="4.0474999999999994"/>
    <n v="4.4700000000000006"/>
    <n v="0.42250000000000121"/>
    <n v="4.4800000000000004"/>
    <n v="6.3375000000000181E-2"/>
    <n v="4.5333750000000013"/>
    <s v="ATTENZIONE"/>
    <x v="2"/>
  </r>
  <r>
    <x v="12"/>
    <n v="3.8200000000000003"/>
    <n v="4.5199999999999996"/>
    <n v="0.69999999999999929"/>
    <n v="4.59"/>
    <n v="0.1049999999999999"/>
    <n v="4.6249999999999991"/>
    <s v="ATTENZIONE"/>
    <x v="2"/>
  </r>
  <r>
    <x v="14"/>
    <m/>
    <m/>
    <n v="0"/>
    <m/>
    <n v="0"/>
    <n v="0"/>
    <m/>
    <x v="0"/>
  </r>
  <r>
    <x v="1"/>
    <n v="5.13"/>
    <n v="5.99"/>
    <n v="0.86000000000000032"/>
    <n v="6.25"/>
    <n v="0.12900000000000006"/>
    <n v="6.1190000000000007"/>
    <s v="ATTENZIONE"/>
    <x v="1"/>
  </r>
  <r>
    <x v="2"/>
    <n v="4.9800000000000004"/>
    <n v="5.99"/>
    <n v="1.0099999999999998"/>
    <n v="6.53"/>
    <n v="0.15149999999999997"/>
    <n v="6.1415000000000006"/>
    <s v="ATTENZIONE"/>
    <x v="1"/>
  </r>
  <r>
    <x v="3"/>
    <n v="5.48"/>
    <n v="6.25"/>
    <n v="0.76999999999999957"/>
    <n v="6.46"/>
    <n v="0.11549999999999994"/>
    <n v="6.3654999999999999"/>
    <s v="ATTENZIONE"/>
    <x v="1"/>
  </r>
  <r>
    <x v="4"/>
    <n v="5.3250000000000002"/>
    <n v="6.1124999999999998"/>
    <n v="0.78749999999999964"/>
    <n v="6.13"/>
    <n v="0.11812499999999995"/>
    <n v="6.2306249999999999"/>
    <s v="ATTENZIONE"/>
    <x v="2"/>
  </r>
  <r>
    <x v="5"/>
    <n v="5.1425000000000001"/>
    <n v="5.9950000000000001"/>
    <n v="0.85250000000000004"/>
    <n v="6.05"/>
    <n v="0.12787500000000002"/>
    <n v="6.1228750000000005"/>
    <s v="ATTENZIONE"/>
    <x v="2"/>
  </r>
  <r>
    <x v="6"/>
    <n v="5.1300000000000008"/>
    <n v="5.8550000000000004"/>
    <n v="0.72499999999999964"/>
    <n v="6.65"/>
    <n v="0.10874999999999994"/>
    <n v="5.9637500000000001"/>
    <s v="ATTENZIONE"/>
    <x v="1"/>
  </r>
  <r>
    <x v="7"/>
    <n v="4.79"/>
    <n v="5.7475000000000005"/>
    <n v="0.95750000000000046"/>
    <n v="6.49"/>
    <n v="0.14362500000000009"/>
    <n v="5.8911250000000006"/>
    <s v="ATTENZIONE"/>
    <x v="1"/>
  </r>
  <r>
    <x v="8"/>
    <n v="4.12"/>
    <n v="5.99"/>
    <n v="1.87"/>
    <n v="6.72"/>
    <n v="0.28050000000000003"/>
    <n v="6.2705000000000002"/>
    <s v="ATTENZIONE"/>
    <x v="1"/>
  </r>
  <r>
    <x v="9"/>
    <n v="4.46"/>
    <n v="5.18"/>
    <n v="0.71999999999999975"/>
    <n v="6.98"/>
    <n v="0.10799999999999997"/>
    <n v="5.2879999999999994"/>
    <s v="ATTENZIONE"/>
    <x v="1"/>
  </r>
  <r>
    <x v="10"/>
    <n v="4.78"/>
    <n v="5.33"/>
    <n v="0.54999999999999982"/>
    <n v="6.56"/>
    <n v="8.2499999999999962E-2"/>
    <n v="5.4124999999999996"/>
    <s v="ATTENZIONE"/>
    <x v="1"/>
  </r>
  <r>
    <x v="11"/>
    <n v="5.34"/>
    <n v="5.79"/>
    <n v="0.45000000000000018"/>
    <n v="6.49"/>
    <n v="6.7500000000000032E-2"/>
    <n v="5.8574999999999999"/>
    <s v="ATTENZIONE"/>
    <x v="1"/>
  </r>
  <r>
    <x v="12"/>
    <n v="4.7350000000000003"/>
    <n v="6.0350000000000001"/>
    <n v="1.2999999999999998"/>
    <n v="6.78"/>
    <n v="0.19499999999999995"/>
    <n v="6.23"/>
    <s v="ATTENZIONE"/>
    <x v="1"/>
  </r>
  <r>
    <x v="15"/>
    <m/>
    <m/>
    <n v="0"/>
    <m/>
    <n v="0"/>
    <n v="0"/>
    <m/>
    <x v="0"/>
  </r>
  <r>
    <x v="1"/>
    <n v="8.1"/>
    <n v="8.6039354838709681"/>
    <n v="0.50393548387096843"/>
    <n v="8.8243870967741955"/>
    <n v="7.5590322580645269E-2"/>
    <n v="8.679525806451613"/>
    <s v="ATTENZIONE"/>
    <x v="1"/>
  </r>
  <r>
    <x v="2"/>
    <n v="8.0850000000000009"/>
    <n v="8.4630714285714284"/>
    <n v="0.3780714285714275"/>
    <n v="8.8287500000000012"/>
    <n v="5.6710714285714128E-2"/>
    <n v="8.5197821428571423"/>
    <s v="ATTENZIONE"/>
    <x v="1"/>
  </r>
  <r>
    <x v="3"/>
    <n v="7.76"/>
    <n v="8.4048064516129024"/>
    <n v="0.64480645161290262"/>
    <n v="8.4048064516129024"/>
    <n v="9.6720967741935393E-2"/>
    <n v="8.5015274193548382"/>
    <s v="NORMA"/>
    <x v="3"/>
  </r>
  <r>
    <x v="4"/>
    <n v="7.66"/>
    <n v="8.3605333333333327"/>
    <n v="0.70053333333333256"/>
    <n v="8.3605333333333327"/>
    <n v="0.10507999999999988"/>
    <n v="8.4656133333333319"/>
    <s v="NORMA"/>
    <x v="3"/>
  </r>
  <r>
    <x v="5"/>
    <n v="7.74"/>
    <n v="7.91"/>
    <n v="0.16999999999999993"/>
    <n v="7.8059354838709671"/>
    <n v="2.5499999999999988E-2"/>
    <n v="7.9355000000000002"/>
    <s v="NORMA"/>
    <x v="3"/>
  </r>
  <r>
    <x v="6"/>
    <n v="7.19"/>
    <n v="8.1300000000000008"/>
    <n v="0.94000000000000039"/>
    <n v="8.0116333333333323"/>
    <n v="0.14100000000000004"/>
    <n v="8.2710000000000008"/>
    <s v="NORMA"/>
    <x v="3"/>
  </r>
  <r>
    <x v="7"/>
    <n v="7.55"/>
    <n v="8.5033870967741922"/>
    <n v="0.95338709677419242"/>
    <n v="8.5033870967741922"/>
    <n v="0.14300806451612885"/>
    <n v="8.6463951612903216"/>
    <s v="NORMA"/>
    <x v="3"/>
  </r>
  <r>
    <x v="8"/>
    <n v="8.2365645161290324"/>
    <n v="8.649798387096773"/>
    <n v="0.41323387096774056"/>
    <n v="8.7691935483870971"/>
    <n v="6.1985080645161082E-2"/>
    <n v="8.7117834677419346"/>
    <s v="ATTENZIONE"/>
    <x v="1"/>
  </r>
  <r>
    <x v="9"/>
    <n v="7.75"/>
    <n v="8.5327333333333346"/>
    <n v="0.78273333333333461"/>
    <n v="8.7584999999999997"/>
    <n v="0.11741000000000019"/>
    <n v="8.6501433333333342"/>
    <s v="ATTENZIONE"/>
    <x v="1"/>
  </r>
  <r>
    <x v="10"/>
    <n v="7.86"/>
    <n v="8.5120645161290334"/>
    <n v="0.65206451612903304"/>
    <n v="8.1938064516129039"/>
    <n v="9.7809677419354951E-2"/>
    <n v="8.6098741935483876"/>
    <s v="NORMA"/>
    <x v="3"/>
  </r>
  <r>
    <x v="11"/>
    <n v="7.97"/>
    <n v="8.1357666666666653"/>
    <n v="0.16576666666666551"/>
    <n v="8.1018333333333334"/>
    <n v="2.4864999999999825E-2"/>
    <n v="8.1606316666666654"/>
    <s v="NORMA"/>
    <x v="3"/>
  </r>
  <r>
    <x v="12"/>
    <n v="7.92"/>
    <n v="8.394580645161291"/>
    <n v="0.47458064516129106"/>
    <n v="8.394580645161291"/>
    <n v="7.1187096774193659E-2"/>
    <n v="8.4657677419354851"/>
    <s v="NORMA"/>
    <x v="3"/>
  </r>
  <r>
    <x v="16"/>
    <m/>
    <m/>
    <n v="0"/>
    <m/>
    <n v="0"/>
    <n v="0"/>
    <m/>
    <x v="0"/>
  </r>
  <r>
    <x v="1"/>
    <n v="8.6"/>
    <n v="9.1499999999999986"/>
    <n v="0.54999999999999893"/>
    <n v="9.25"/>
    <n v="8.2499999999999837E-2"/>
    <n v="9.2324999999999982"/>
    <s v="ATTENZIONE"/>
    <x v="1"/>
  </r>
  <r>
    <x v="2"/>
    <n v="8.4499999999999993"/>
    <n v="9.3000000000000007"/>
    <n v="0.85000000000000142"/>
    <n v="9.3800000000000008"/>
    <n v="0.12750000000000022"/>
    <n v="9.4275000000000002"/>
    <s v="ATTENZIONE"/>
    <x v="2"/>
  </r>
  <r>
    <x v="3"/>
    <n v="8.7249999999999996"/>
    <n v="9.2550000000000008"/>
    <n v="0.53000000000000114"/>
    <n v="9.36"/>
    <n v="7.9500000000000168E-2"/>
    <n v="9.3345000000000002"/>
    <s v="ATTENZIONE"/>
    <x v="1"/>
  </r>
  <r>
    <x v="4"/>
    <n v="8.6999999999999993"/>
    <n v="9.4750000000000014"/>
    <n v="0.77500000000000213"/>
    <n v="9.3000000000000007"/>
    <n v="0.11625000000000033"/>
    <n v="9.5912500000000023"/>
    <s v="NORMA"/>
    <x v="3"/>
  </r>
  <r>
    <x v="5"/>
    <n v="8.6499999999999986"/>
    <n v="9.3425000000000011"/>
    <n v="0.69250000000000256"/>
    <n v="9.24"/>
    <n v="0.10387500000000038"/>
    <n v="9.4463750000000015"/>
    <s v="NORMA"/>
    <x v="3"/>
  </r>
  <r>
    <x v="6"/>
    <n v="8.3874999999999993"/>
    <n v="9.2399999999999984"/>
    <n v="0.85249999999999915"/>
    <n v="9.18"/>
    <n v="0.12787499999999988"/>
    <n v="9.367874999999998"/>
    <s v="NORMA"/>
    <x v="3"/>
  </r>
  <r>
    <x v="7"/>
    <n v="8.4"/>
    <n v="9"/>
    <n v="0.59999999999999964"/>
    <m/>
    <n v="8.9999999999999941E-2"/>
    <n v="9.09"/>
    <m/>
    <x v="0"/>
  </r>
  <r>
    <x v="8"/>
    <n v="8.0749999999999993"/>
    <n v="8.2624999999999993"/>
    <n v="0.1875"/>
    <m/>
    <n v="2.8125000000000001E-2"/>
    <n v="8.2906249999999986"/>
    <m/>
    <x v="0"/>
  </r>
  <r>
    <x v="9"/>
    <n v="8.35"/>
    <n v="9.2749999999999986"/>
    <n v="0.92499999999999893"/>
    <n v="9.08"/>
    <n v="0.13874999999999985"/>
    <n v="9.4137499999999985"/>
    <s v="NORMA"/>
    <x v="3"/>
  </r>
  <r>
    <x v="10"/>
    <n v="8.2375000000000007"/>
    <n v="9.3874999999999993"/>
    <n v="1.1499999999999986"/>
    <n v="9.35"/>
    <n v="0.17249999999999979"/>
    <n v="9.5599999999999987"/>
    <s v="NORMA"/>
    <x v="3"/>
  </r>
  <r>
    <x v="11"/>
    <n v="8.5875000000000004"/>
    <n v="9.0525000000000002"/>
    <n v="0.46499999999999986"/>
    <m/>
    <n v="6.9749999999999979E-2"/>
    <n v="9.1222500000000011"/>
    <m/>
    <x v="0"/>
  </r>
  <r>
    <x v="12"/>
    <n v="8.4250000000000007"/>
    <n v="9.1950000000000003"/>
    <n v="0.76999999999999957"/>
    <m/>
    <n v="0.11549999999999994"/>
    <n v="9.3105000000000011"/>
    <m/>
    <x v="0"/>
  </r>
  <r>
    <x v="17"/>
    <m/>
    <m/>
    <n v="0"/>
    <m/>
    <n v="0"/>
    <n v="0"/>
    <m/>
    <x v="0"/>
  </r>
  <r>
    <x v="1"/>
    <n v="3.4"/>
    <n v="3.8"/>
    <n v="0.39999999999999991"/>
    <n v="3.98"/>
    <n v="5.9999999999999984E-2"/>
    <n v="3.86"/>
    <s v="ATTENZIONE"/>
    <x v="1"/>
  </r>
  <r>
    <x v="2"/>
    <n v="3.5"/>
    <n v="3.88"/>
    <n v="0.37999999999999989"/>
    <n v="3.88"/>
    <n v="5.6999999999999981E-2"/>
    <n v="3.9369999999999998"/>
    <s v="NORMA"/>
    <x v="3"/>
  </r>
  <r>
    <x v="3"/>
    <n v="3.5"/>
    <n v="3.9699999999999998"/>
    <n v="0.46999999999999975"/>
    <n v="3.94"/>
    <n v="7.0499999999999965E-2"/>
    <n v="4.0404999999999998"/>
    <s v="NORMA"/>
    <x v="3"/>
  </r>
  <r>
    <x v="4"/>
    <n v="3.5"/>
    <n v="3.9"/>
    <n v="0.39999999999999991"/>
    <n v="3.72"/>
    <n v="5.9999999999999984E-2"/>
    <n v="3.96"/>
    <s v="NORMA"/>
    <x v="3"/>
  </r>
  <r>
    <x v="5"/>
    <n v="3.45"/>
    <n v="3.895"/>
    <n v="0.44499999999999984"/>
    <n v="3.84"/>
    <n v="6.6749999999999976E-2"/>
    <n v="3.9617499999999999"/>
    <s v="NORMA"/>
    <x v="3"/>
  </r>
  <r>
    <x v="6"/>
    <n v="3.2"/>
    <n v="3.4750000000000001"/>
    <n v="0.27499999999999991"/>
    <m/>
    <n v="4.1249999999999981E-2"/>
    <n v="3.5162499999999999"/>
    <m/>
    <x v="0"/>
  </r>
  <r>
    <x v="7"/>
    <n v="3.0249999999999999"/>
    <n v="3.29"/>
    <n v="0.26500000000000012"/>
    <m/>
    <n v="3.9750000000000021E-2"/>
    <n v="3.3297500000000002"/>
    <m/>
    <x v="0"/>
  </r>
  <r>
    <x v="8"/>
    <n v="3"/>
    <n v="3.1"/>
    <n v="0.10000000000000009"/>
    <m/>
    <n v="1.5000000000000013E-2"/>
    <n v="3.1150000000000002"/>
    <m/>
    <x v="0"/>
  </r>
  <r>
    <x v="9"/>
    <n v="3.2749999999999999"/>
    <n v="3.44"/>
    <n v="0.16500000000000004"/>
    <n v="3.42"/>
    <n v="2.4750000000000005E-2"/>
    <n v="3.46475"/>
    <s v="NORMA"/>
    <x v="3"/>
  </r>
  <r>
    <x v="10"/>
    <n v="3.5"/>
    <n v="3.6849999999999996"/>
    <n v="0.18499999999999961"/>
    <n v="3.94"/>
    <n v="2.7749999999999941E-2"/>
    <n v="3.7127499999999998"/>
    <s v="ATTENZIONE"/>
    <x v="1"/>
  </r>
  <r>
    <x v="11"/>
    <n v="3.3250000000000002"/>
    <n v="3.7"/>
    <n v="0.375"/>
    <m/>
    <n v="5.6250000000000001E-2"/>
    <n v="3.7562500000000001"/>
    <m/>
    <x v="0"/>
  </r>
  <r>
    <x v="12"/>
    <n v="3.1624999999999996"/>
    <n v="3.8"/>
    <n v="0.63750000000000018"/>
    <m/>
    <n v="9.5625000000000029E-2"/>
    <n v="3.8956249999999999"/>
    <m/>
    <x v="0"/>
  </r>
  <r>
    <x v="18"/>
    <m/>
    <m/>
    <n v="0"/>
    <m/>
    <n v="0"/>
    <n v="0"/>
    <m/>
    <x v="0"/>
  </r>
  <r>
    <x v="1"/>
    <n v="6.125"/>
    <n v="6.65"/>
    <n v="0.52500000000000036"/>
    <n v="6.8"/>
    <n v="7.8750000000000056E-2"/>
    <n v="6.7287500000000007"/>
    <s v="ATTENZIONE"/>
    <x v="1"/>
  </r>
  <r>
    <x v="2"/>
    <n v="6.2125000000000004"/>
    <n v="6.7750000000000004"/>
    <n v="0.5625"/>
    <n v="6.92"/>
    <n v="8.4375000000000006E-2"/>
    <n v="6.859375"/>
    <s v="ATTENZIONE"/>
    <x v="1"/>
  </r>
  <r>
    <x v="3"/>
    <n v="6.125"/>
    <n v="6.8350000000000009"/>
    <n v="0.71000000000000085"/>
    <n v="6.94"/>
    <n v="0.10650000000000012"/>
    <n v="6.9415000000000013"/>
    <s v="ATTENZIONE"/>
    <x v="2"/>
  </r>
  <r>
    <x v="4"/>
    <n v="6.1"/>
    <n v="6.6"/>
    <n v="0.5"/>
    <n v="6.6"/>
    <n v="7.4999999999999997E-2"/>
    <n v="6.6749999999999998"/>
    <s v="NORMA"/>
    <x v="3"/>
  </r>
  <r>
    <x v="5"/>
    <n v="5.9874999999999998"/>
    <n v="6.6374999999999993"/>
    <n v="0.64999999999999947"/>
    <n v="6.86"/>
    <n v="9.7499999999999934E-2"/>
    <n v="6.7349999999999994"/>
    <s v="ATTENZIONE"/>
    <x v="1"/>
  </r>
  <r>
    <x v="6"/>
    <n v="5.9625000000000004"/>
    <n v="6.4125000000000005"/>
    <n v="0.45000000000000018"/>
    <n v="6.78"/>
    <n v="6.7500000000000032E-2"/>
    <n v="6.48"/>
    <s v="ATTENZIONE"/>
    <x v="1"/>
  </r>
  <r>
    <x v="7"/>
    <n v="5.8625000000000007"/>
    <n v="6.35"/>
    <n v="0.48749999999999893"/>
    <m/>
    <n v="7.3124999999999843E-2"/>
    <n v="6.4231249999999998"/>
    <m/>
    <x v="0"/>
  </r>
  <r>
    <x v="8"/>
    <n v="5.65"/>
    <n v="6.05"/>
    <n v="0.39999999999999947"/>
    <m/>
    <n v="5.9999999999999921E-2"/>
    <n v="6.1099999999999994"/>
    <m/>
    <x v="0"/>
  </r>
  <r>
    <x v="9"/>
    <n v="5.9"/>
    <n v="6.42"/>
    <n v="0.51999999999999957"/>
    <n v="6.68"/>
    <n v="7.7999999999999931E-2"/>
    <n v="6.4980000000000002"/>
    <s v="ATTENZIONE"/>
    <x v="1"/>
  </r>
  <r>
    <x v="10"/>
    <n v="6.1375000000000002"/>
    <n v="6.75"/>
    <n v="0.61249999999999982"/>
    <n v="6.94"/>
    <n v="9.1874999999999971E-2"/>
    <n v="6.8418749999999999"/>
    <s v="ATTENZIONE"/>
    <x v="1"/>
  </r>
  <r>
    <x v="11"/>
    <n v="5.95"/>
    <n v="6.4175000000000004"/>
    <n v="0.46750000000000025"/>
    <m/>
    <n v="7.0125000000000035E-2"/>
    <n v="6.4876250000000004"/>
    <m/>
    <x v="0"/>
  </r>
  <r>
    <x v="12"/>
    <n v="5.9"/>
    <n v="6.51"/>
    <n v="0.60999999999999943"/>
    <m/>
    <n v="9.1499999999999915E-2"/>
    <n v="6.6014999999999997"/>
    <m/>
    <x v="0"/>
  </r>
  <r>
    <x v="19"/>
    <m/>
    <m/>
    <n v="0"/>
    <m/>
    <n v="0"/>
    <n v="0"/>
    <m/>
    <x v="0"/>
  </r>
  <r>
    <x v="1"/>
    <n v="3.4"/>
    <n v="3.9"/>
    <n v="0.5"/>
    <n v="3.9"/>
    <n v="7.4999999999999997E-2"/>
    <n v="3.9750000000000001"/>
    <s v="NORMA"/>
    <x v="3"/>
  </r>
  <r>
    <x v="2"/>
    <n v="3.2"/>
    <n v="4.0199999999999996"/>
    <n v="0.8199999999999994"/>
    <n v="4.0199999999999996"/>
    <n v="0.1229999999999999"/>
    <n v="4.1429999999999998"/>
    <s v="NORMA"/>
    <x v="3"/>
  </r>
  <r>
    <x v="3"/>
    <n v="3.5125000000000002"/>
    <n v="4.1274999999999995"/>
    <n v="0.61499999999999932"/>
    <n v="4"/>
    <n v="9.2249999999999902E-2"/>
    <n v="4.2197499999999994"/>
    <s v="NORMA"/>
    <x v="3"/>
  </r>
  <r>
    <x v="4"/>
    <n v="3.5"/>
    <n v="4.0374999999999996"/>
    <n v="0.53749999999999964"/>
    <n v="3.5"/>
    <n v="8.0624999999999947E-2"/>
    <n v="4.1181249999999991"/>
    <s v="NORMA"/>
    <x v="3"/>
  </r>
  <r>
    <x v="5"/>
    <n v="2.7"/>
    <n v="3.94"/>
    <n v="1.2399999999999998"/>
    <n v="3.94"/>
    <n v="0.18599999999999997"/>
    <n v="4.1260000000000003"/>
    <s v="NORMA"/>
    <x v="3"/>
  </r>
  <r>
    <x v="6"/>
    <n v="2.8"/>
    <n v="3.86"/>
    <n v="1.06"/>
    <n v="3.86"/>
    <n v="0.159"/>
    <n v="4.0190000000000001"/>
    <s v="NORMA"/>
    <x v="3"/>
  </r>
  <r>
    <x v="7"/>
    <n v="2.5"/>
    <n v="2.915"/>
    <n v="0.41500000000000004"/>
    <m/>
    <n v="6.2250000000000007E-2"/>
    <n v="2.9772500000000002"/>
    <m/>
    <x v="0"/>
  </r>
  <r>
    <x v="8"/>
    <n v="2.2750000000000004"/>
    <n v="2.4249999999999998"/>
    <n v="0.14999999999999947"/>
    <m/>
    <n v="2.2499999999999919E-2"/>
    <n v="2.4474999999999998"/>
    <m/>
    <x v="0"/>
  </r>
  <r>
    <x v="9"/>
    <n v="2.65"/>
    <n v="3.15"/>
    <n v="0.5"/>
    <n v="3.52"/>
    <n v="7.4999999999999997E-2"/>
    <n v="3.2250000000000001"/>
    <s v="ATTENZIONE"/>
    <x v="1"/>
  </r>
  <r>
    <x v="10"/>
    <n v="2.9249999999999998"/>
    <n v="3.31"/>
    <n v="0.38500000000000023"/>
    <m/>
    <n v="5.7750000000000037E-2"/>
    <n v="3.36775"/>
    <m/>
    <x v="0"/>
  </r>
  <r>
    <x v="11"/>
    <n v="3.0249999999999999"/>
    <n v="3.5700000000000003"/>
    <n v="0.54500000000000037"/>
    <m/>
    <n v="8.1750000000000059E-2"/>
    <n v="3.6517500000000003"/>
    <m/>
    <x v="0"/>
  </r>
  <r>
    <x v="12"/>
    <n v="3.0125000000000002"/>
    <n v="3.3250000000000002"/>
    <n v="0.3125"/>
    <m/>
    <n v="4.6875E-2"/>
    <n v="3.3718750000000002"/>
    <m/>
    <x v="0"/>
  </r>
  <r>
    <x v="20"/>
    <m/>
    <m/>
    <n v="0"/>
    <m/>
    <n v="0"/>
    <n v="0"/>
    <m/>
    <x v="0"/>
  </r>
  <r>
    <x v="1"/>
    <n v="5.9"/>
    <n v="7.15"/>
    <n v="1.25"/>
    <n v="6"/>
    <n v="0.1875"/>
    <n v="7.3375000000000004"/>
    <s v="NORMA"/>
    <x v="3"/>
  </r>
  <r>
    <x v="2"/>
    <n v="5.6274999999999995"/>
    <n v="7.35"/>
    <n v="1.7225000000000001"/>
    <n v="6.76"/>
    <n v="0.25837500000000002"/>
    <n v="7.6083749999999997"/>
    <s v="NORMA"/>
    <x v="3"/>
  </r>
  <r>
    <x v="3"/>
    <n v="5.9275000000000002"/>
    <n v="6.7424999999999997"/>
    <n v="0.8149999999999995"/>
    <n v="6.74"/>
    <n v="0.12224999999999993"/>
    <n v="6.8647499999999999"/>
    <s v="NORMA"/>
    <x v="3"/>
  </r>
  <r>
    <x v="4"/>
    <n v="5.8624999999999998"/>
    <n v="6.6374999999999993"/>
    <n v="0.77499999999999947"/>
    <n v="6"/>
    <n v="0.11624999999999992"/>
    <n v="6.7537499999999993"/>
    <s v="NORMA"/>
    <x v="3"/>
  </r>
  <r>
    <x v="5"/>
    <n v="5.8224999999999998"/>
    <n v="6.6374999999999993"/>
    <n v="0.8149999999999995"/>
    <n v="6.52"/>
    <n v="0.12224999999999993"/>
    <n v="6.7597499999999995"/>
    <s v="NORMA"/>
    <x v="3"/>
  </r>
  <r>
    <x v="6"/>
    <n v="5.6375000000000002"/>
    <n v="6.1675000000000004"/>
    <n v="0.53000000000000025"/>
    <n v="5.6"/>
    <n v="7.9500000000000043E-2"/>
    <n v="6.2470000000000008"/>
    <s v="SOPRA"/>
    <x v="4"/>
  </r>
  <r>
    <x v="7"/>
    <n v="5.2"/>
    <n v="5.9874999999999998"/>
    <n v="0.78749999999999964"/>
    <m/>
    <n v="0.11812499999999995"/>
    <n v="6.1056249999999999"/>
    <m/>
    <x v="0"/>
  </r>
  <r>
    <x v="8"/>
    <n v="5.1749999999999998"/>
    <n v="5.4124999999999996"/>
    <n v="0.23749999999999982"/>
    <m/>
    <n v="3.5624999999999976E-2"/>
    <n v="5.4481249999999992"/>
    <m/>
    <x v="0"/>
  </r>
  <r>
    <x v="9"/>
    <n v="5.2125000000000004"/>
    <n v="5.7924999999999995"/>
    <n v="0.57999999999999918"/>
    <n v="4.5599999999999996"/>
    <n v="8.6999999999999883E-2"/>
    <n v="5.8794999999999993"/>
    <s v="SOPRA"/>
    <x v="4"/>
  </r>
  <r>
    <x v="10"/>
    <n v="5.25"/>
    <n v="6.4450000000000003"/>
    <n v="1.1950000000000003"/>
    <n v="4.8499999999999996"/>
    <n v="0.17925000000000005"/>
    <n v="6.62425"/>
    <s v="SOPRA"/>
    <x v="4"/>
  </r>
  <r>
    <x v="11"/>
    <n v="5.08"/>
    <n v="6.5750000000000002"/>
    <n v="1.4950000000000001"/>
    <m/>
    <n v="0.22425"/>
    <n v="6.7992499999999998"/>
    <m/>
    <x v="0"/>
  </r>
  <r>
    <x v="12"/>
    <n v="5.2625000000000002"/>
    <n v="6.93"/>
    <n v="1.6674999999999995"/>
    <m/>
    <n v="0.25012499999999993"/>
    <n v="7.1801249999999994"/>
    <m/>
    <x v="0"/>
  </r>
  <r>
    <x v="21"/>
    <m/>
    <m/>
    <n v="0"/>
    <m/>
    <n v="0"/>
    <n v="0"/>
    <m/>
    <x v="0"/>
  </r>
  <r>
    <x v="2"/>
    <n v="3.22"/>
    <n v="3.22"/>
    <n v="0"/>
    <m/>
    <n v="0"/>
    <n v="3.22"/>
    <m/>
    <x v="0"/>
  </r>
  <r>
    <x v="3"/>
    <n v="3.36"/>
    <n v="3.36"/>
    <n v="0"/>
    <m/>
    <n v="0"/>
    <n v="3.36"/>
    <m/>
    <x v="0"/>
  </r>
  <r>
    <x v="4"/>
    <n v="3.11"/>
    <n v="3.11"/>
    <n v="0"/>
    <m/>
    <n v="0"/>
    <n v="3.11"/>
    <m/>
    <x v="0"/>
  </r>
  <r>
    <x v="5"/>
    <n v="2.95"/>
    <n v="2.95"/>
    <n v="0"/>
    <m/>
    <n v="0"/>
    <n v="2.95"/>
    <m/>
    <x v="0"/>
  </r>
  <r>
    <x v="6"/>
    <n v="2.91"/>
    <n v="2.91"/>
    <n v="0"/>
    <m/>
    <n v="0"/>
    <n v="2.91"/>
    <m/>
    <x v="0"/>
  </r>
  <r>
    <x v="7"/>
    <n v="3.04"/>
    <n v="3.2399999999999998"/>
    <n v="0.19999999999999973"/>
    <n v="2.94"/>
    <n v="2.9999999999999961E-2"/>
    <n v="3.2699999999999996"/>
    <s v="SOPRA"/>
    <x v="4"/>
  </r>
  <r>
    <x v="8"/>
    <n v="3.1"/>
    <n v="3.3600000000000003"/>
    <n v="0.26000000000000023"/>
    <n v="2.97"/>
    <n v="3.9000000000000035E-2"/>
    <n v="3.3990000000000005"/>
    <s v="SOPRA"/>
    <x v="4"/>
  </r>
  <r>
    <x v="9"/>
    <n v="3.2524999999999999"/>
    <n v="3.2974999999999999"/>
    <n v="4.4999999999999929E-2"/>
    <n v="3.23"/>
    <n v="6.7499999999999895E-3"/>
    <n v="3.3042499999999997"/>
    <s v="SOPRA"/>
    <x v="4"/>
  </r>
  <r>
    <x v="10"/>
    <n v="3.2699999999999996"/>
    <n v="3.29"/>
    <n v="2.0000000000000462E-2"/>
    <n v="3.3"/>
    <n v="3.0000000000000695E-3"/>
    <n v="3.2930000000000001"/>
    <s v="ATTENZIONE"/>
    <x v="1"/>
  </r>
  <r>
    <x v="11"/>
    <n v="2.8724999999999996"/>
    <n v="2.9775"/>
    <n v="0.10500000000000043"/>
    <n v="3.03"/>
    <n v="1.5750000000000063E-2"/>
    <n v="2.9932500000000002"/>
    <s v="ATTENZIONE"/>
    <x v="1"/>
  </r>
  <r>
    <x v="12"/>
    <n v="3.1175000000000002"/>
    <n v="3.1524999999999999"/>
    <n v="3.4999999999999698E-2"/>
    <n v="3.1"/>
    <n v="5.2499999999999544E-3"/>
    <n v="3.1577499999999996"/>
    <s v="SOPRA"/>
    <x v="4"/>
  </r>
  <r>
    <x v="22"/>
    <m/>
    <m/>
    <n v="0"/>
    <m/>
    <n v="0"/>
    <n v="0"/>
    <m/>
    <x v="0"/>
  </r>
  <r>
    <x v="1"/>
    <n v="6.4275000000000002"/>
    <n v="6.7424999999999997"/>
    <n v="0.3149999999999995"/>
    <n v="6.9"/>
    <n v="4.7249999999999924E-2"/>
    <n v="6.7897499999999997"/>
    <s v="ATTENZIONE"/>
    <x v="1"/>
  </r>
  <r>
    <x v="2"/>
    <n v="6.5324999999999998"/>
    <n v="6.7374999999999998"/>
    <n v="0.20500000000000007"/>
    <n v="6.84"/>
    <n v="3.075000000000001E-2"/>
    <n v="6.7682500000000001"/>
    <s v="ATTENZIONE"/>
    <x v="1"/>
  </r>
  <r>
    <x v="3"/>
    <n v="6.09"/>
    <n v="6.55"/>
    <n v="0.45999999999999996"/>
    <n v="6.75"/>
    <n v="6.8999999999999992E-2"/>
    <n v="6.6189999999999998"/>
    <s v="ATTENZIONE"/>
    <x v="1"/>
  </r>
  <r>
    <x v="4"/>
    <n v="6.24"/>
    <n v="6.7475000000000005"/>
    <n v="0.50750000000000028"/>
    <n v="6.57"/>
    <n v="7.612500000000004E-2"/>
    <n v="6.8236250000000007"/>
    <s v="NORMA"/>
    <x v="3"/>
  </r>
  <r>
    <x v="5"/>
    <n v="5.4350000000000005"/>
    <n v="6.4399999999999995"/>
    <n v="1.004999999999999"/>
    <n v="6.62"/>
    <n v="0.15074999999999986"/>
    <n v="6.590749999999999"/>
    <s v="ATTENZIONE"/>
    <x v="1"/>
  </r>
  <r>
    <x v="6"/>
    <n v="5.01"/>
    <n v="6.0449999999999999"/>
    <n v="1.0350000000000001"/>
    <n v="6.84"/>
    <n v="0.15525000000000003"/>
    <n v="6.2002499999999996"/>
    <s v="ATTENZIONE"/>
    <x v="1"/>
  </r>
  <r>
    <x v="7"/>
    <n v="5.35"/>
    <n v="6.2700000000000005"/>
    <n v="0.92000000000000082"/>
    <n v="6.73"/>
    <n v="0.13800000000000012"/>
    <n v="6.4080000000000004"/>
    <s v="ATTENZIONE"/>
    <x v="1"/>
  </r>
  <r>
    <x v="8"/>
    <n v="4.79"/>
    <n v="5.835"/>
    <n v="1.0449999999999999"/>
    <n v="6.8"/>
    <n v="0.15675"/>
    <n v="5.9917499999999997"/>
    <s v="ATTENZIONE"/>
    <x v="1"/>
  </r>
  <r>
    <x v="9"/>
    <n v="4.75"/>
    <n v="5.6349999999999998"/>
    <n v="0.88499999999999979"/>
    <n v="6.88"/>
    <n v="0.13274999999999998"/>
    <n v="5.7677499999999995"/>
    <s v="ATTENZIONE"/>
    <x v="1"/>
  </r>
  <r>
    <x v="10"/>
    <n v="5.1000000000000005"/>
    <n v="5.7074999999999996"/>
    <n v="0.60749999999999904"/>
    <n v="6.78"/>
    <n v="9.1124999999999859E-2"/>
    <n v="5.7986249999999995"/>
    <s v="ATTENZIONE"/>
    <x v="1"/>
  </r>
  <r>
    <x v="11"/>
    <n v="5.77"/>
    <n v="6.38"/>
    <n v="0.61000000000000032"/>
    <n v="6.81"/>
    <n v="9.1500000000000054E-2"/>
    <n v="6.4714999999999998"/>
    <s v="ATTENZIONE"/>
    <x v="1"/>
  </r>
  <r>
    <x v="12"/>
    <n v="6.4649999999999999"/>
    <n v="6.71"/>
    <n v="0.24500000000000011"/>
    <n v="6.83"/>
    <n v="3.6750000000000019E-2"/>
    <n v="6.7467499999999996"/>
    <s v="ATTENZIONE"/>
    <x v="1"/>
  </r>
  <r>
    <x v="23"/>
    <m/>
    <m/>
    <n v="0"/>
    <m/>
    <n v="0"/>
    <n v="0"/>
    <m/>
    <x v="0"/>
  </r>
  <r>
    <x v="1"/>
    <n v="2.4875000000000003"/>
    <n v="2.8075000000000001"/>
    <n v="0.31999999999999984"/>
    <m/>
    <n v="4.7999999999999973E-2"/>
    <n v="2.8555000000000001"/>
    <m/>
    <x v="0"/>
  </r>
  <r>
    <x v="2"/>
    <n v="2.5149999999999997"/>
    <n v="3.2225000000000001"/>
    <n v="0.70750000000000046"/>
    <n v="3.56"/>
    <n v="0.10612500000000008"/>
    <n v="3.3286250000000002"/>
    <s v="ATTENZIONE"/>
    <x v="1"/>
  </r>
  <r>
    <x v="3"/>
    <n v="2.7025000000000001"/>
    <n v="3.24"/>
    <n v="0.53750000000000009"/>
    <m/>
    <n v="8.0625000000000016E-2"/>
    <n v="3.3206250000000002"/>
    <m/>
    <x v="0"/>
  </r>
  <r>
    <x v="4"/>
    <n v="2.7"/>
    <n v="3.1"/>
    <n v="0.39999999999999991"/>
    <m/>
    <n v="5.9999999999999984E-2"/>
    <n v="3.16"/>
    <m/>
    <x v="0"/>
  </r>
  <r>
    <x v="5"/>
    <n v="2.6100000000000003"/>
    <n v="3.55"/>
    <n v="0.9399999999999995"/>
    <n v="3.98"/>
    <n v="0.14099999999999993"/>
    <n v="3.6909999999999998"/>
    <s v="ATTENZIONE"/>
    <x v="1"/>
  </r>
  <r>
    <x v="6"/>
    <n v="2.2000000000000002"/>
    <n v="2.59"/>
    <n v="0.38999999999999968"/>
    <n v="2.09"/>
    <n v="5.8499999999999955E-2"/>
    <n v="2.6484999999999999"/>
    <s v="SOPRA"/>
    <x v="4"/>
  </r>
  <r>
    <x v="7"/>
    <n v="2.1800000000000002"/>
    <n v="3.04"/>
    <n v="0.85999999999999988"/>
    <n v="2.1800000000000002"/>
    <n v="0.12899999999999998"/>
    <n v="3.169"/>
    <s v="NORMA"/>
    <x v="3"/>
  </r>
  <r>
    <x v="8"/>
    <n v="2"/>
    <n v="2.2925"/>
    <n v="0.29249999999999998"/>
    <n v="2.15"/>
    <n v="4.387499999999999E-2"/>
    <n v="2.3363749999999999"/>
    <s v="NORMA"/>
    <x v="3"/>
  </r>
  <r>
    <x v="9"/>
    <n v="2.09"/>
    <n v="2.41"/>
    <n v="0.32000000000000028"/>
    <n v="2.21"/>
    <n v="4.8000000000000043E-2"/>
    <n v="2.4580000000000002"/>
    <s v="NORMA"/>
    <x v="3"/>
  </r>
  <r>
    <x v="10"/>
    <n v="2.2549999999999999"/>
    <n v="2.6575000000000002"/>
    <n v="0.4025000000000003"/>
    <n v="2.11"/>
    <n v="6.0375000000000047E-2"/>
    <n v="2.7178750000000003"/>
    <s v="SOPRA"/>
    <x v="4"/>
  </r>
  <r>
    <x v="11"/>
    <n v="2.17"/>
    <n v="2.7300000000000004"/>
    <n v="0.5600000000000005"/>
    <n v="2.15"/>
    <n v="8.4000000000000075E-2"/>
    <n v="2.8140000000000005"/>
    <s v="SOPRA"/>
    <x v="4"/>
  </r>
  <r>
    <x v="12"/>
    <n v="2.2400000000000002"/>
    <n v="2.9024999999999999"/>
    <n v="0.66249999999999964"/>
    <n v="2.13"/>
    <n v="9.9374999999999949E-2"/>
    <n v="3.0018749999999996"/>
    <s v="SOPRA"/>
    <x v="4"/>
  </r>
  <r>
    <x v="24"/>
    <m/>
    <m/>
    <n v="0"/>
    <m/>
    <n v="0"/>
    <n v="0"/>
    <m/>
    <x v="0"/>
  </r>
  <r>
    <x v="1"/>
    <n v="1.2075"/>
    <n v="1.45"/>
    <n v="0.24249999999999994"/>
    <n v="1.45"/>
    <n v="3.6374999999999991E-2"/>
    <n v="1.486375"/>
    <s v="NORMA"/>
    <x v="3"/>
  </r>
  <r>
    <x v="2"/>
    <n v="1.3225"/>
    <n v="1.3825000000000001"/>
    <n v="6.0000000000000053E-2"/>
    <n v="1.27"/>
    <n v="9.000000000000008E-3"/>
    <n v="1.3915000000000002"/>
    <s v="SOPRA"/>
    <x v="4"/>
  </r>
  <r>
    <x v="3"/>
    <n v="1.3"/>
    <n v="1.4"/>
    <n v="9.9999999999999867E-2"/>
    <n v="1.1499999999999999"/>
    <n v="1.499999999999998E-2"/>
    <n v="1.4149999999999998"/>
    <s v="SOPRA"/>
    <x v="4"/>
  </r>
  <r>
    <x v="4"/>
    <n v="1.26"/>
    <n v="1.32"/>
    <n v="6.0000000000000053E-2"/>
    <n v="1.04"/>
    <n v="9.000000000000008E-3"/>
    <n v="1.3290000000000002"/>
    <s v="SOPRA"/>
    <x v="4"/>
  </r>
  <r>
    <x v="5"/>
    <n v="1.0900000000000001"/>
    <n v="1.3"/>
    <n v="0.20999999999999996"/>
    <n v="1.06"/>
    <n v="3.1499999999999993E-2"/>
    <n v="1.3315000000000001"/>
    <s v="SOPRA"/>
    <x v="4"/>
  </r>
  <r>
    <x v="6"/>
    <n v="0.95"/>
    <n v="1.2"/>
    <n v="0.25"/>
    <n v="1.1399999999999999"/>
    <n v="3.7499999999999999E-2"/>
    <n v="1.2375"/>
    <s v="NORMA"/>
    <x v="3"/>
  </r>
  <r>
    <x v="7"/>
    <n v="0.92"/>
    <n v="1.18"/>
    <n v="0.2599999999999999"/>
    <n v="1.1399999999999999"/>
    <n v="3.8999999999999986E-2"/>
    <n v="1.2189999999999999"/>
    <s v="NORMA"/>
    <x v="3"/>
  </r>
  <r>
    <x v="8"/>
    <n v="1.1000000000000001"/>
    <n v="1.3"/>
    <n v="0.19999999999999996"/>
    <n v="0.96"/>
    <n v="2.9999999999999992E-2"/>
    <n v="1.33"/>
    <s v="SOPRA"/>
    <x v="4"/>
  </r>
  <r>
    <x v="9"/>
    <n v="1.25"/>
    <n v="1.33"/>
    <n v="8.0000000000000071E-2"/>
    <n v="1.26"/>
    <n v="1.2000000000000011E-2"/>
    <n v="1.3420000000000001"/>
    <s v="NORMA"/>
    <x v="3"/>
  </r>
  <r>
    <x v="10"/>
    <n v="1.38"/>
    <n v="1.57"/>
    <n v="0.19000000000000017"/>
    <n v="1.59"/>
    <n v="2.8500000000000022E-2"/>
    <n v="1.5985"/>
    <s v="ATTENZIONE"/>
    <x v="2"/>
  </r>
  <r>
    <x v="11"/>
    <n v="1.29"/>
    <n v="1.4"/>
    <n v="0.10999999999999988"/>
    <n v="1.29"/>
    <n v="1.649999999999998E-2"/>
    <n v="1.4164999999999999"/>
    <s v="NORMA"/>
    <x v="3"/>
  </r>
  <r>
    <x v="12"/>
    <n v="1.36"/>
    <n v="1.4"/>
    <n v="3.9999999999999813E-2"/>
    <n v="1.39"/>
    <n v="5.9999999999999724E-3"/>
    <n v="1.4059999999999999"/>
    <s v="NORMA"/>
    <x v="3"/>
  </r>
  <r>
    <x v="25"/>
    <n v="3.3624999999999998"/>
    <n v="6.6"/>
    <n v="3.2374999999999998"/>
    <m/>
    <n v="0.48562499999999997"/>
    <n v="7.0856249999999994"/>
    <m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m/>
    <m/>
    <n v="0"/>
    <m/>
    <n v="0"/>
    <n v="0"/>
    <m/>
    <x v="0"/>
  </r>
  <r>
    <x v="1"/>
    <n v="3.875"/>
    <n v="4.3375000000000004"/>
    <n v="0.46250000000000036"/>
    <n v="3.95"/>
    <n v="6.9375000000000048E-2"/>
    <n v="4.4068750000000003"/>
    <s v="NORMA"/>
    <x v="1"/>
  </r>
  <r>
    <x v="2"/>
    <n v="4.0199999999999996"/>
    <n v="4.4249999999999998"/>
    <n v="0.40500000000000025"/>
    <n v="4.0599999999999996"/>
    <n v="6.075000000000004E-2"/>
    <n v="4.4857499999999995"/>
    <s v="NORMA"/>
    <x v="1"/>
  </r>
  <r>
    <x v="3"/>
    <n v="3.91"/>
    <n v="4.5599999999999996"/>
    <n v="0.64999999999999947"/>
    <n v="4.28"/>
    <n v="9.7499999999999934E-2"/>
    <n v="4.6574999999999998"/>
    <s v="NORMA"/>
    <x v="1"/>
  </r>
  <r>
    <x v="4"/>
    <n v="3.72"/>
    <n v="4.18"/>
    <n v="0.45999999999999952"/>
    <n v="4.0999999999999996"/>
    <n v="6.8999999999999936E-2"/>
    <n v="4.2489999999999997"/>
    <s v="NORMA"/>
    <x v="1"/>
  </r>
  <r>
    <x v="5"/>
    <n v="3.9450000000000003"/>
    <n v="4.125"/>
    <n v="0.17999999999999972"/>
    <n v="4.1399999999999997"/>
    <n v="2.6999999999999958E-2"/>
    <n v="4.1520000000000001"/>
    <s v="ATTENZIONE"/>
    <x v="2"/>
  </r>
  <r>
    <x v="6"/>
    <n v="3.9525000000000001"/>
    <n v="4.2949999999999999"/>
    <n v="0.3424999999999998"/>
    <n v="3.95"/>
    <n v="5.1374999999999976E-2"/>
    <n v="4.3463750000000001"/>
    <s v="SOPRA"/>
    <x v="3"/>
  </r>
  <r>
    <x v="7"/>
    <n v="3.99"/>
    <n v="4.5599999999999996"/>
    <n v="0.5699999999999994"/>
    <n v="3.9"/>
    <n v="8.5499999999999896E-2"/>
    <n v="4.6454999999999993"/>
    <s v="SOPRA"/>
    <x v="3"/>
  </r>
  <r>
    <x v="8"/>
    <n v="3.94"/>
    <n v="4.2"/>
    <n v="0.26000000000000023"/>
    <n v="3.97"/>
    <n v="3.9000000000000035E-2"/>
    <n v="4.2389999999999999"/>
    <s v="NORMA"/>
    <x v="1"/>
  </r>
  <r>
    <x v="9"/>
    <n v="3.7874999999999996"/>
    <n v="4.0999999999999996"/>
    <n v="0.3125"/>
    <n v="3.93"/>
    <n v="4.6875E-2"/>
    <n v="4.1468749999999996"/>
    <s v="NORMA"/>
    <x v="1"/>
  </r>
  <r>
    <x v="10"/>
    <n v="3.55"/>
    <n v="4.3774999999999995"/>
    <n v="0.82749999999999968"/>
    <n v="4.0999999999999996"/>
    <n v="0.12412499999999994"/>
    <n v="4.5016249999999998"/>
    <s v="NORMA"/>
    <x v="1"/>
  </r>
  <r>
    <x v="11"/>
    <n v="4.0474999999999994"/>
    <n v="4.4700000000000006"/>
    <n v="0.42250000000000121"/>
    <n v="4.4800000000000004"/>
    <n v="6.3375000000000181E-2"/>
    <n v="4.5333750000000013"/>
    <s v="ATTENZIONE"/>
    <x v="2"/>
  </r>
  <r>
    <x v="12"/>
    <n v="3.8200000000000003"/>
    <n v="4.5199999999999996"/>
    <n v="0.69999999999999929"/>
    <n v="4.59"/>
    <n v="0.1049999999999999"/>
    <n v="4.6249999999999991"/>
    <s v="ATTENZIONE"/>
    <x v="2"/>
  </r>
  <r>
    <x v="13"/>
    <m/>
    <m/>
    <n v="0"/>
    <m/>
    <n v="0"/>
    <n v="0"/>
    <m/>
    <x v="0"/>
  </r>
  <r>
    <x v="1"/>
    <n v="5.13"/>
    <n v="5.99"/>
    <n v="0.86000000000000032"/>
    <n v="6.25"/>
    <n v="0.12900000000000006"/>
    <n v="6.1190000000000007"/>
    <s v="ATTENZIONE"/>
    <x v="4"/>
  </r>
  <r>
    <x v="2"/>
    <n v="4.9800000000000004"/>
    <n v="5.99"/>
    <n v="1.0099999999999998"/>
    <n v="6.53"/>
    <n v="0.15149999999999997"/>
    <n v="6.1415000000000006"/>
    <s v="ATTENZIONE"/>
    <x v="4"/>
  </r>
  <r>
    <x v="3"/>
    <n v="5.48"/>
    <n v="6.25"/>
    <n v="0.76999999999999957"/>
    <n v="6.46"/>
    <n v="0.11549999999999994"/>
    <n v="6.3654999999999999"/>
    <s v="ATTENZIONE"/>
    <x v="4"/>
  </r>
  <r>
    <x v="4"/>
    <n v="5.3250000000000002"/>
    <n v="6.1124999999999998"/>
    <n v="0.78749999999999964"/>
    <n v="6.13"/>
    <n v="0.11812499999999995"/>
    <n v="6.2306249999999999"/>
    <s v="ATTENZIONE"/>
    <x v="2"/>
  </r>
  <r>
    <x v="5"/>
    <n v="5.1425000000000001"/>
    <n v="5.9950000000000001"/>
    <n v="0.85250000000000004"/>
    <n v="6.05"/>
    <n v="0.12787500000000002"/>
    <n v="6.1228750000000005"/>
    <s v="ATTENZIONE"/>
    <x v="2"/>
  </r>
  <r>
    <x v="6"/>
    <n v="5.1300000000000008"/>
    <n v="5.8550000000000004"/>
    <n v="0.72499999999999964"/>
    <n v="6.65"/>
    <n v="0.10874999999999994"/>
    <n v="5.9637500000000001"/>
    <s v="ATTENZIONE"/>
    <x v="4"/>
  </r>
  <r>
    <x v="7"/>
    <n v="4.79"/>
    <n v="5.7475000000000005"/>
    <n v="0.95750000000000046"/>
    <n v="6.49"/>
    <n v="0.14362500000000009"/>
    <n v="5.8911250000000006"/>
    <s v="ATTENZIONE"/>
    <x v="4"/>
  </r>
  <r>
    <x v="8"/>
    <n v="4.12"/>
    <n v="5.99"/>
    <n v="1.87"/>
    <n v="6.72"/>
    <n v="0.28050000000000003"/>
    <n v="6.2705000000000002"/>
    <s v="ATTENZIONE"/>
    <x v="4"/>
  </r>
  <r>
    <x v="9"/>
    <n v="4.46"/>
    <n v="5.18"/>
    <n v="0.71999999999999975"/>
    <n v="6.98"/>
    <n v="0.10799999999999997"/>
    <n v="5.2879999999999994"/>
    <s v="ATTENZIONE"/>
    <x v="4"/>
  </r>
  <r>
    <x v="10"/>
    <n v="4.78"/>
    <n v="5.33"/>
    <n v="0.54999999999999982"/>
    <n v="6.56"/>
    <n v="8.2499999999999962E-2"/>
    <n v="5.4124999999999996"/>
    <s v="ATTENZIONE"/>
    <x v="4"/>
  </r>
  <r>
    <x v="11"/>
    <n v="5.34"/>
    <n v="5.79"/>
    <n v="0.45000000000000018"/>
    <n v="6.49"/>
    <n v="6.7500000000000032E-2"/>
    <n v="5.8574999999999999"/>
    <s v="ATTENZIONE"/>
    <x v="4"/>
  </r>
  <r>
    <x v="12"/>
    <n v="4.7350000000000003"/>
    <n v="6.0350000000000001"/>
    <n v="1.2999999999999998"/>
    <n v="6.78"/>
    <n v="0.19499999999999995"/>
    <n v="6.23"/>
    <s v="ATTENZIONE"/>
    <x v="4"/>
  </r>
  <r>
    <x v="14"/>
    <m/>
    <m/>
    <n v="0"/>
    <m/>
    <n v="0"/>
    <n v="0"/>
    <m/>
    <x v="0"/>
  </r>
  <r>
    <x v="1"/>
    <n v="8.1"/>
    <n v="8.6039354838709681"/>
    <n v="0.50393548387096843"/>
    <n v="8.8243870967741955"/>
    <n v="7.5590322580645269E-2"/>
    <n v="8.679525806451613"/>
    <s v="ATTENZIONE"/>
    <x v="4"/>
  </r>
  <r>
    <x v="2"/>
    <n v="8.0850000000000009"/>
    <n v="8.4630714285714284"/>
    <n v="0.3780714285714275"/>
    <n v="8.8287500000000012"/>
    <n v="5.6710714285714128E-2"/>
    <n v="8.5197821428571423"/>
    <s v="ATTENZIONE"/>
    <x v="4"/>
  </r>
  <r>
    <x v="3"/>
    <n v="7.76"/>
    <n v="8.4048064516129024"/>
    <n v="0.64480645161290262"/>
    <n v="8.4048064516129024"/>
    <n v="9.6720967741935393E-2"/>
    <n v="8.5015274193548382"/>
    <s v="NORMA"/>
    <x v="1"/>
  </r>
  <r>
    <x v="4"/>
    <n v="7.66"/>
    <n v="8.3605333333333327"/>
    <n v="0.70053333333333256"/>
    <n v="8.3605333333333327"/>
    <n v="0.10507999999999988"/>
    <n v="8.4656133333333319"/>
    <s v="NORMA"/>
    <x v="1"/>
  </r>
  <r>
    <x v="5"/>
    <n v="7.74"/>
    <n v="7.91"/>
    <n v="0.16999999999999993"/>
    <n v="7.8059354838709671"/>
    <n v="2.5499999999999988E-2"/>
    <n v="7.9355000000000002"/>
    <s v="NORMA"/>
    <x v="1"/>
  </r>
  <r>
    <x v="6"/>
    <n v="7.19"/>
    <n v="8.1300000000000008"/>
    <n v="0.94000000000000039"/>
    <n v="8.0116333333333323"/>
    <n v="0.14100000000000004"/>
    <n v="8.2710000000000008"/>
    <s v="NORMA"/>
    <x v="1"/>
  </r>
  <r>
    <x v="7"/>
    <n v="7.55"/>
    <n v="8.5033870967741922"/>
    <n v="0.95338709677419242"/>
    <n v="8.5033870967741922"/>
    <n v="0.14300806451612885"/>
    <n v="8.6463951612903216"/>
    <s v="NORMA"/>
    <x v="1"/>
  </r>
  <r>
    <x v="8"/>
    <n v="8.2365645161290324"/>
    <n v="8.649798387096773"/>
    <n v="0.41323387096774056"/>
    <n v="8.7691935483870971"/>
    <n v="6.1985080645161082E-2"/>
    <n v="8.7117834677419346"/>
    <s v="ATTENZIONE"/>
    <x v="4"/>
  </r>
  <r>
    <x v="9"/>
    <n v="7.75"/>
    <n v="8.5327333333333346"/>
    <n v="0.78273333333333461"/>
    <n v="8.7584999999999997"/>
    <n v="0.11741000000000019"/>
    <n v="8.6501433333333342"/>
    <s v="ATTENZIONE"/>
    <x v="4"/>
  </r>
  <r>
    <x v="10"/>
    <n v="7.86"/>
    <n v="8.5120645161290334"/>
    <n v="0.65206451612903304"/>
    <n v="8.1938064516129039"/>
    <n v="9.7809677419354951E-2"/>
    <n v="8.6098741935483876"/>
    <s v="NORMA"/>
    <x v="1"/>
  </r>
  <r>
    <x v="11"/>
    <n v="7.97"/>
    <n v="8.1357666666666653"/>
    <n v="0.16576666666666551"/>
    <n v="8.1018333333333334"/>
    <n v="2.4864999999999825E-2"/>
    <n v="8.1606316666666654"/>
    <s v="NORMA"/>
    <x v="1"/>
  </r>
  <r>
    <x v="12"/>
    <n v="7.92"/>
    <n v="8.394580645161291"/>
    <n v="0.47458064516129106"/>
    <n v="8.394580645161291"/>
    <n v="7.1187096774193659E-2"/>
    <n v="8.4657677419354851"/>
    <s v="NORMA"/>
    <x v="1"/>
  </r>
  <r>
    <x v="15"/>
    <m/>
    <m/>
    <n v="0"/>
    <m/>
    <n v="0"/>
    <n v="0"/>
    <m/>
    <x v="0"/>
  </r>
  <r>
    <x v="1"/>
    <n v="6.4275000000000002"/>
    <n v="6.7424999999999997"/>
    <n v="0.3149999999999995"/>
    <n v="6.9"/>
    <n v="4.7249999999999924E-2"/>
    <n v="6.7897499999999997"/>
    <s v="ATTENZIONE"/>
    <x v="4"/>
  </r>
  <r>
    <x v="2"/>
    <n v="6.5324999999999998"/>
    <n v="6.7374999999999998"/>
    <n v="0.20500000000000007"/>
    <n v="6.84"/>
    <n v="3.075000000000001E-2"/>
    <n v="6.7682500000000001"/>
    <s v="ATTENZIONE"/>
    <x v="4"/>
  </r>
  <r>
    <x v="3"/>
    <n v="6.09"/>
    <n v="6.55"/>
    <n v="0.45999999999999996"/>
    <n v="6.75"/>
    <n v="6.8999999999999992E-2"/>
    <n v="6.6189999999999998"/>
    <s v="ATTENZIONE"/>
    <x v="4"/>
  </r>
  <r>
    <x v="4"/>
    <n v="6.24"/>
    <n v="6.7475000000000005"/>
    <n v="0.50750000000000028"/>
    <n v="6.57"/>
    <n v="7.612500000000004E-2"/>
    <n v="6.8236250000000007"/>
    <s v="NORMA"/>
    <x v="1"/>
  </r>
  <r>
    <x v="5"/>
    <n v="5.4350000000000005"/>
    <n v="6.4399999999999995"/>
    <n v="1.004999999999999"/>
    <n v="6.62"/>
    <n v="0.15074999999999986"/>
    <n v="6.590749999999999"/>
    <s v="ATTENZIONE"/>
    <x v="4"/>
  </r>
  <r>
    <x v="6"/>
    <n v="5.01"/>
    <n v="6.0449999999999999"/>
    <n v="1.0350000000000001"/>
    <n v="6.84"/>
    <n v="0.15525000000000003"/>
    <n v="6.2002499999999996"/>
    <s v="ATTENZIONE"/>
    <x v="4"/>
  </r>
  <r>
    <x v="7"/>
    <n v="5.35"/>
    <n v="6.2700000000000005"/>
    <n v="0.92000000000000082"/>
    <n v="6.73"/>
    <n v="0.13800000000000012"/>
    <n v="6.4080000000000004"/>
    <s v="ATTENZIONE"/>
    <x v="4"/>
  </r>
  <r>
    <x v="8"/>
    <n v="4.79"/>
    <n v="5.835"/>
    <n v="1.0449999999999999"/>
    <n v="6.8"/>
    <n v="0.15675"/>
    <n v="5.9917499999999997"/>
    <s v="ATTENZIONE"/>
    <x v="4"/>
  </r>
  <r>
    <x v="9"/>
    <n v="4.75"/>
    <n v="5.6349999999999998"/>
    <n v="0.88499999999999979"/>
    <n v="6.88"/>
    <n v="0.13274999999999998"/>
    <n v="5.7677499999999995"/>
    <s v="ATTENZIONE"/>
    <x v="4"/>
  </r>
  <r>
    <x v="10"/>
    <n v="5.1000000000000005"/>
    <n v="5.7074999999999996"/>
    <n v="0.60749999999999904"/>
    <n v="6.78"/>
    <n v="9.1124999999999859E-2"/>
    <n v="5.7986249999999995"/>
    <s v="ATTENZIONE"/>
    <x v="4"/>
  </r>
  <r>
    <x v="11"/>
    <n v="5.77"/>
    <n v="6.38"/>
    <n v="0.61000000000000032"/>
    <n v="6.81"/>
    <n v="9.1500000000000054E-2"/>
    <n v="6.4714999999999998"/>
    <s v="ATTENZIONE"/>
    <x v="4"/>
  </r>
  <r>
    <x v="12"/>
    <n v="6.4649999999999999"/>
    <n v="6.71"/>
    <n v="0.24500000000000011"/>
    <n v="6.83"/>
    <n v="3.6750000000000019E-2"/>
    <n v="6.7467499999999996"/>
    <s v="ATTENZIONE"/>
    <x v="4"/>
  </r>
  <r>
    <x v="16"/>
    <m/>
    <m/>
    <n v="0"/>
    <m/>
    <n v="0"/>
    <n v="0"/>
    <m/>
    <x v="0"/>
  </r>
  <r>
    <x v="1"/>
    <n v="1.2075"/>
    <n v="1.45"/>
    <n v="0.24249999999999994"/>
    <n v="1.45"/>
    <n v="3.6374999999999991E-2"/>
    <n v="1.486375"/>
    <s v="NORMA"/>
    <x v="1"/>
  </r>
  <r>
    <x v="2"/>
    <n v="1.3225"/>
    <n v="1.3825000000000001"/>
    <n v="6.0000000000000053E-2"/>
    <n v="1.27"/>
    <n v="9.000000000000008E-3"/>
    <n v="1.3915000000000002"/>
    <s v="SOPRA"/>
    <x v="3"/>
  </r>
  <r>
    <x v="3"/>
    <n v="1.3"/>
    <n v="1.4"/>
    <n v="9.9999999999999867E-2"/>
    <n v="1.1499999999999999"/>
    <n v="1.499999999999998E-2"/>
    <n v="1.4149999999999998"/>
    <s v="SOPRA"/>
    <x v="3"/>
  </r>
  <r>
    <x v="4"/>
    <n v="1.26"/>
    <n v="1.32"/>
    <n v="6.0000000000000053E-2"/>
    <n v="1.04"/>
    <n v="9.000000000000008E-3"/>
    <n v="1.3290000000000002"/>
    <s v="SOPRA"/>
    <x v="3"/>
  </r>
  <r>
    <x v="5"/>
    <n v="1.0900000000000001"/>
    <n v="1.3"/>
    <n v="0.20999999999999996"/>
    <n v="1.06"/>
    <n v="3.1499999999999993E-2"/>
    <n v="1.3315000000000001"/>
    <s v="SOPRA"/>
    <x v="3"/>
  </r>
  <r>
    <x v="6"/>
    <n v="0.95"/>
    <n v="1.2"/>
    <n v="0.25"/>
    <n v="1.1399999999999999"/>
    <n v="3.7499999999999999E-2"/>
    <n v="1.2375"/>
    <s v="NORMA"/>
    <x v="1"/>
  </r>
  <r>
    <x v="7"/>
    <n v="0.92"/>
    <n v="1.18"/>
    <n v="0.2599999999999999"/>
    <n v="1.1399999999999999"/>
    <n v="3.8999999999999986E-2"/>
    <n v="1.2189999999999999"/>
    <s v="NORMA"/>
    <x v="1"/>
  </r>
  <r>
    <x v="8"/>
    <n v="1.1000000000000001"/>
    <n v="1.3"/>
    <n v="0.19999999999999996"/>
    <n v="0.96"/>
    <n v="2.9999999999999992E-2"/>
    <n v="1.33"/>
    <s v="SOPRA"/>
    <x v="3"/>
  </r>
  <r>
    <x v="9"/>
    <n v="1.25"/>
    <n v="1.33"/>
    <n v="8.0000000000000071E-2"/>
    <n v="1.26"/>
    <n v="1.2000000000000011E-2"/>
    <n v="1.3420000000000001"/>
    <s v="NORMA"/>
    <x v="1"/>
  </r>
  <r>
    <x v="10"/>
    <n v="1.38"/>
    <n v="1.57"/>
    <n v="0.19000000000000017"/>
    <n v="1.59"/>
    <n v="2.8500000000000022E-2"/>
    <n v="1.5985"/>
    <s v="ATTENZIONE"/>
    <x v="2"/>
  </r>
  <r>
    <x v="11"/>
    <n v="1.29"/>
    <n v="1.4"/>
    <n v="0.10999999999999988"/>
    <n v="1.29"/>
    <n v="1.649999999999998E-2"/>
    <n v="1.4164999999999999"/>
    <s v="NORMA"/>
    <x v="1"/>
  </r>
  <r>
    <x v="12"/>
    <n v="1.36"/>
    <n v="1.4"/>
    <n v="3.9999999999999813E-2"/>
    <n v="1.39"/>
    <n v="5.9999999999999724E-3"/>
    <n v="1.4059999999999999"/>
    <s v="NORM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A0AE4-9E18-4377-BE68-DB567139050D}" name="Tabella pivot1" cacheId="16751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3:PC19" firstHeaderRow="1" firstDataRow="2" firstDataCol="1"/>
  <pivotFields count="8"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numFmtId="166" showAll="0" defaultSubtotal="0">
      <items count="4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</items>
    </pivotField>
    <pivotField showAll="0"/>
    <pivotField showAll="0"/>
    <pivotField dataField="1" showAll="0"/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3"/>
  </colFields>
  <colItems count="4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 t="grand">
      <x/>
    </i>
  </colItems>
  <dataFields count="1">
    <dataField name="Conteggio di MISURA SOGGIACENZA [m]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4C8BD1-5E90-4E8A-BB64-C4494443BBFC}" name="Tabella pivot2" cacheId="16758" applyNumberFormats="0" applyBorderFormats="0" applyFontFormats="0" applyPatternFormats="0" applyAlignmentFormats="0" applyWidthHeightFormats="1" dataCaption="Valori" tag="41efadae-c7da-4133-b56f-2a1cab33fbff" updatedVersion="7" minRefreshableVersion="3" useAutoFormatting="1" itemPrintTitles="1" createdVersion="7" indent="0" outline="1" outlineData="1" multipleFieldFilters="0">
  <location ref="T18:AT35" firstHeaderRow="1" firstDataRow="3" firstDataCol="1"/>
  <pivotFields count="4"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1"/>
    <field x="-2"/>
  </colFields>
  <colItems count="2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 t="grand">
      <x/>
    </i>
    <i t="grand" i="1">
      <x/>
    </i>
  </colItems>
  <dataFields count="2">
    <dataField fld="2" subtotal="count" baseField="0" baseItem="0"/>
    <dataField fld="3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2">
    <colHierarchyUsage hierarchyUsage="15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Intervallo 1]"/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159FD2-B9C9-44A3-9FA2-428A749C0486}" name="Tabella pivot45" cacheId="16756" applyNumberFormats="0" applyBorderFormats="0" applyFontFormats="0" applyPatternFormats="0" applyAlignmentFormats="0" applyWidthHeightFormats="1" dataCaption="Valori" tag="dd7272a4-bf71-4acc-91e7-dbfcc09ad704" updatedVersion="7" minRefreshableVersion="3" useAutoFormatting="1" itemPrintTitles="1" createdVersion="7" indent="0" outline="1" outlineData="1" multipleFieldFilters="0">
  <location ref="T1:X16" firstHeaderRow="0" firstDataRow="1" firstDataCol="1"/>
  <pivotFields count="5"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IEZOMETRIE!$A$1:$H$1120"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1F725-6206-400B-AF1E-303B392D8342}" name="Tabella pivot3" cacheId="16757" applyNumberFormats="0" applyBorderFormats="0" applyFontFormats="0" applyPatternFormats="0" applyAlignmentFormats="0" applyWidthHeightFormats="1" dataCaption="Valori" tag="4c4e0337-1da6-4402-96b2-082b4b416779" updatedVersion="7" minRefreshableVersion="3" useAutoFormatting="1" itemPrintTitles="1" createdVersion="7" indent="0" outline="1" outlineData="1" multipleFieldFilters="0">
  <location ref="A3:A172" firstHeaderRow="1" firstDataRow="1" firstDataCol="1"/>
  <pivotFields count="2"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0"/>
    <field x="1"/>
  </rowFields>
  <rowItems count="16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Intervallo 2]"/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9B3C33-7064-4D97-A995-4A8E512A0473}" name="Tabella pivot7" cacheId="16754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3:B15" firstHeaderRow="1" firstDataRow="1" firstDataCol="1" rowPageCount="1" colPageCount="1"/>
  <pivotFields count="9">
    <pivotField axis="axisRow"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">
        <item h="1" x="2"/>
        <item h="1" x="1"/>
        <item h="1" x="3"/>
        <item x="4"/>
        <item h="1" x="0"/>
        <item t="default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8" hier="-1"/>
  </pageFields>
  <dataFields count="1">
    <dataField name="Conteggio di CONDIZION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6905F1-46E8-4887-B146-86795852299C}" name="Tabella pivot4" cacheId="16753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3:B85" firstHeaderRow="1" firstDataRow="1" firstDataCol="1" rowPageCount="1" colPageCount="1"/>
  <pivotFields count="6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sd="0" x="15"/>
        <item h="1" sd="0" x="16"/>
        <item h="1" sd="0" x="17"/>
        <item t="default"/>
      </items>
    </pivotField>
  </pivotFields>
  <rowFields count="2">
    <field x="0"/>
    <field x="1"/>
  </rowFields>
  <rowItems count="82"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9"/>
    </i>
    <i r="1">
      <x v="10"/>
    </i>
    <i r="1">
      <x v="12"/>
    </i>
    <i>
      <x v="5"/>
    </i>
    <i r="1">
      <x v="3"/>
    </i>
    <i r="1">
      <x v="4"/>
    </i>
    <i r="1">
      <x v="5"/>
    </i>
    <i r="1">
      <x v="6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>
      <x v="8"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>
      <x v="9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</i>
    <i r="1">
      <x v="4"/>
    </i>
    <i>
      <x v="12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pageFields count="1">
    <pageField fld="5" hier="-1"/>
  </pageFields>
  <dataFields count="1">
    <dataField name="Min di MISURA SOGGIACENZA [m]" fld="3" subtotal="min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3802F-4248-44D4-8B9A-7FE3A06F24BC}" name="Tabella pivot8" cacheId="16755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N3:O11" firstHeaderRow="1" firstDataRow="1" firstDataCol="1" rowPageCount="1" colPageCount="1"/>
  <pivotFields count="9">
    <pivotField axis="axisRow" showAll="0">
      <items count="1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">
        <item h="1" x="2"/>
        <item h="1" x="4"/>
        <item h="1" x="1"/>
        <item x="3"/>
        <item h="1" x="0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8" hier="-1"/>
  </pageFields>
  <dataFields count="1">
    <dataField name="Conteggio di CONDIZION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19D33-BCBA-44D8-9CCB-69D6DC635836}" name="Tabella pivot12" cacheId="16752" applyNumberFormats="0" applyBorderFormats="0" applyFontFormats="0" applyPatternFormats="0" applyAlignmentFormats="0" applyWidthHeightFormats="1" dataCaption="Valori" missingCaption="0" updatedVersion="7" minRefreshableVersion="3" useAutoFormatting="1" itemPrintTitles="1" createdVersion="7" indent="0" outline="1" outlineData="1" multipleFieldFilters="0">
  <location ref="G1:T17" firstHeaderRow="1" firstDataRow="3" firstDataCol="1"/>
  <pivotFields count="7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dataField="1" showAll="0"/>
    <pivotField showAll="0"/>
    <pivotField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6"/>
    <field x="1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nteggio di MISURA SOGGIACENZA [m]" fld="3" subtotal="count" baseField="6" baseItem="0"/>
  </dataFields>
  <formats count="3">
    <format dxfId="2">
      <pivotArea dataOnly="0" labelOnly="1" fieldPosition="0">
        <references count="1">
          <reference field="0" count="1">
            <x v="3"/>
          </reference>
        </references>
      </pivotArea>
    </format>
    <format dxfId="3">
      <pivotArea dataOnly="0" labelOnly="1" fieldPosition="0">
        <references count="1">
          <reference field="0" count="2">
            <x v="9"/>
            <x v="10"/>
          </reference>
        </references>
      </pivotArea>
    </format>
    <format dxfId="4">
      <pivotArea dataOnly="0" labelOnly="1" fieldPosition="0">
        <references count="1">
          <reference field="0" count="1">
            <x v="12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1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6" count="11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1C4681-670A-4CF8-A55D-84309AAD526F}" name="Tabella pivot4" cacheId="16750" applyNumberFormats="0" applyBorderFormats="0" applyFontFormats="0" applyPatternFormats="0" applyAlignmentFormats="0" applyWidthHeightFormats="1" dataCaption="Valori" updatedVersion="7" minRefreshableVersion="3" useAutoFormatting="1" colGrandTotals="0" itemPrintTitles="1" createdVersion="7" indent="0" outline="1" outlineData="1" multipleFieldFilters="0">
  <location ref="I2:Q17" firstHeaderRow="1" firstDataRow="3" firstDataCol="1"/>
  <pivotFields count="7">
    <pivotField numFmtId="14" showAll="0"/>
    <pivotField showAll="0"/>
    <pivotField axis="axisRow" showAll="0">
      <items count="13">
        <item x="3"/>
        <item x="4"/>
        <item x="5"/>
        <item x="6"/>
        <item x="7"/>
        <item x="8"/>
        <item x="9"/>
        <item x="10"/>
        <item x="11"/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numFmtId="20" showAll="0"/>
    <pivotField dataField="1"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3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dataFields count="2">
    <dataField name="Media di soggiacenza" fld="5" subtotal="average" baseField="2" baseItem="0"/>
    <dataField name="Media di piezometria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3AC3-CFCF-4B11-9190-D7475711E545}">
  <dimension ref="A1:Y21"/>
  <sheetViews>
    <sheetView topLeftCell="G1" zoomScale="55" zoomScaleNormal="55" workbookViewId="0">
      <selection activeCell="D10" sqref="D10"/>
    </sheetView>
  </sheetViews>
  <sheetFormatPr defaultColWidth="20.7109375" defaultRowHeight="14.45"/>
  <cols>
    <col min="8" max="8" width="24.28515625" customWidth="1"/>
  </cols>
  <sheetData>
    <row r="1" spans="1:25" ht="28.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1" t="s">
        <v>17</v>
      </c>
      <c r="S1" s="1" t="s">
        <v>18</v>
      </c>
      <c r="T1" s="1" t="s">
        <v>19</v>
      </c>
      <c r="U1" s="8" t="s">
        <v>20</v>
      </c>
      <c r="V1" s="8" t="s">
        <v>21</v>
      </c>
      <c r="W1" s="8" t="s">
        <v>22</v>
      </c>
      <c r="X1" s="1" t="s">
        <v>23</v>
      </c>
      <c r="Y1" s="9" t="s">
        <v>24</v>
      </c>
    </row>
    <row r="2" spans="1:25" ht="55.15">
      <c r="A2" s="10" t="s">
        <v>25</v>
      </c>
      <c r="B2" s="10" t="s">
        <v>26</v>
      </c>
      <c r="C2" s="11" t="s">
        <v>27</v>
      </c>
      <c r="D2" s="10" t="s">
        <v>28</v>
      </c>
      <c r="E2" s="10">
        <v>1</v>
      </c>
      <c r="F2" s="10">
        <v>2</v>
      </c>
      <c r="G2" s="10" t="s">
        <v>29</v>
      </c>
      <c r="H2" s="12">
        <v>41365</v>
      </c>
      <c r="I2" s="10">
        <v>493710</v>
      </c>
      <c r="J2" s="10">
        <v>5027408</v>
      </c>
      <c r="K2" s="13">
        <v>120.75</v>
      </c>
      <c r="L2" s="13">
        <v>120.75</v>
      </c>
      <c r="M2" s="13">
        <v>0</v>
      </c>
      <c r="N2" s="13">
        <v>73</v>
      </c>
      <c r="O2" s="10" t="s">
        <v>30</v>
      </c>
      <c r="P2" s="13">
        <v>34.44</v>
      </c>
      <c r="Q2" s="13">
        <v>58</v>
      </c>
      <c r="R2" s="13" t="s">
        <v>31</v>
      </c>
      <c r="S2" s="13" t="s">
        <v>32</v>
      </c>
      <c r="T2" s="10" t="s">
        <v>33</v>
      </c>
      <c r="U2" s="14" t="s">
        <v>34</v>
      </c>
      <c r="V2" s="14" t="s">
        <v>35</v>
      </c>
      <c r="W2" s="15" t="s">
        <v>36</v>
      </c>
      <c r="X2" s="16"/>
      <c r="Y2" s="17"/>
    </row>
    <row r="3" spans="1:25" ht="55.15">
      <c r="A3" s="10" t="s">
        <v>25</v>
      </c>
      <c r="B3" s="10" t="s">
        <v>26</v>
      </c>
      <c r="C3" s="11" t="s">
        <v>37</v>
      </c>
      <c r="D3" s="10" t="s">
        <v>38</v>
      </c>
      <c r="E3" s="10">
        <v>3</v>
      </c>
      <c r="F3" s="10">
        <v>2</v>
      </c>
      <c r="G3" s="10" t="s">
        <v>39</v>
      </c>
      <c r="H3" s="12" t="s">
        <v>40</v>
      </c>
      <c r="I3" s="10">
        <v>493116.179</v>
      </c>
      <c r="J3" s="10">
        <v>5028378.7529999996</v>
      </c>
      <c r="K3" s="10">
        <v>121.735</v>
      </c>
      <c r="L3" s="10">
        <v>121.735</v>
      </c>
      <c r="M3" s="10" t="s">
        <v>41</v>
      </c>
      <c r="N3" s="13">
        <v>104</v>
      </c>
      <c r="O3" s="10" t="s">
        <v>30</v>
      </c>
      <c r="P3" s="13">
        <v>67</v>
      </c>
      <c r="Q3" s="13">
        <v>94</v>
      </c>
      <c r="R3" s="13" t="s">
        <v>42</v>
      </c>
      <c r="S3" s="13" t="s">
        <v>32</v>
      </c>
      <c r="T3" s="10" t="s">
        <v>33</v>
      </c>
      <c r="U3" s="14" t="s">
        <v>34</v>
      </c>
      <c r="V3" s="14" t="s">
        <v>35</v>
      </c>
      <c r="W3" s="15" t="s">
        <v>36</v>
      </c>
      <c r="X3" s="16"/>
      <c r="Y3" s="17"/>
    </row>
    <row r="4" spans="1:25" ht="55.15">
      <c r="A4" s="10" t="s">
        <v>25</v>
      </c>
      <c r="B4" s="10" t="s">
        <v>43</v>
      </c>
      <c r="C4" s="11" t="s">
        <v>44</v>
      </c>
      <c r="D4" s="10" t="s">
        <v>45</v>
      </c>
      <c r="E4" s="10">
        <v>2</v>
      </c>
      <c r="F4" s="10"/>
      <c r="G4" s="10" t="s">
        <v>39</v>
      </c>
      <c r="H4" s="12">
        <v>38718</v>
      </c>
      <c r="I4" s="10">
        <v>498995</v>
      </c>
      <c r="J4" s="10">
        <v>5036486</v>
      </c>
      <c r="K4" s="13" t="s">
        <v>41</v>
      </c>
      <c r="L4" s="13">
        <v>140.16999999999999</v>
      </c>
      <c r="M4" s="13" t="s">
        <v>41</v>
      </c>
      <c r="N4" s="13">
        <v>11.5</v>
      </c>
      <c r="O4" s="10" t="s">
        <v>41</v>
      </c>
      <c r="P4" s="13" t="s">
        <v>41</v>
      </c>
      <c r="Q4" s="13" t="s">
        <v>41</v>
      </c>
      <c r="R4" s="13" t="s">
        <v>46</v>
      </c>
      <c r="S4" s="13" t="s">
        <v>32</v>
      </c>
      <c r="T4" s="10" t="s">
        <v>33</v>
      </c>
      <c r="U4" s="14" t="s">
        <v>34</v>
      </c>
      <c r="V4" s="14" t="s">
        <v>35</v>
      </c>
      <c r="W4" s="15" t="s">
        <v>36</v>
      </c>
      <c r="X4" s="16"/>
      <c r="Y4" s="17"/>
    </row>
    <row r="5" spans="1:25" ht="55.15">
      <c r="A5" s="10" t="s">
        <v>25</v>
      </c>
      <c r="B5" s="10" t="s">
        <v>47</v>
      </c>
      <c r="C5" s="11" t="s">
        <v>48</v>
      </c>
      <c r="D5" s="10" t="s">
        <v>49</v>
      </c>
      <c r="E5" s="10">
        <v>1</v>
      </c>
      <c r="F5" s="10">
        <v>2</v>
      </c>
      <c r="G5" s="10" t="s">
        <v>29</v>
      </c>
      <c r="H5" s="12">
        <v>39828</v>
      </c>
      <c r="I5" s="10">
        <v>512869</v>
      </c>
      <c r="J5" s="10">
        <v>5021793</v>
      </c>
      <c r="K5" s="13">
        <v>96.789000000000001</v>
      </c>
      <c r="L5" s="13">
        <v>96.789000000000001</v>
      </c>
      <c r="M5" s="13">
        <v>0</v>
      </c>
      <c r="N5" s="13">
        <v>42</v>
      </c>
      <c r="O5" s="10" t="s">
        <v>30</v>
      </c>
      <c r="P5" s="13">
        <v>32</v>
      </c>
      <c r="Q5" s="13">
        <v>40</v>
      </c>
      <c r="R5" s="13" t="s">
        <v>31</v>
      </c>
      <c r="S5" s="13" t="s">
        <v>32</v>
      </c>
      <c r="T5" s="10" t="s">
        <v>33</v>
      </c>
      <c r="U5" s="14" t="s">
        <v>34</v>
      </c>
      <c r="V5" s="14" t="s">
        <v>35</v>
      </c>
      <c r="W5" s="15" t="s">
        <v>36</v>
      </c>
      <c r="X5" s="16"/>
      <c r="Y5" s="17"/>
    </row>
    <row r="6" spans="1:25" ht="55.15">
      <c r="A6" s="10" t="s">
        <v>25</v>
      </c>
      <c r="B6" s="10" t="s">
        <v>50</v>
      </c>
      <c r="C6" s="11" t="s">
        <v>51</v>
      </c>
      <c r="D6" s="10" t="s">
        <v>52</v>
      </c>
      <c r="E6" s="10">
        <v>1</v>
      </c>
      <c r="F6" s="10">
        <v>2</v>
      </c>
      <c r="G6" s="10" t="s">
        <v>39</v>
      </c>
      <c r="H6" s="12">
        <v>39814</v>
      </c>
      <c r="I6" s="10">
        <v>501558</v>
      </c>
      <c r="J6" s="10">
        <v>5037847</v>
      </c>
      <c r="K6" s="13">
        <v>142.84</v>
      </c>
      <c r="L6" s="13">
        <v>142.84</v>
      </c>
      <c r="M6" s="13">
        <v>0</v>
      </c>
      <c r="N6" s="13">
        <v>66.7</v>
      </c>
      <c r="O6" s="10" t="s">
        <v>53</v>
      </c>
      <c r="P6" s="13">
        <v>30.7</v>
      </c>
      <c r="Q6" s="13">
        <v>62.7</v>
      </c>
      <c r="R6" s="13" t="s">
        <v>42</v>
      </c>
      <c r="S6" s="13" t="s">
        <v>32</v>
      </c>
      <c r="T6" s="10" t="s">
        <v>33</v>
      </c>
      <c r="U6" s="14" t="s">
        <v>34</v>
      </c>
      <c r="V6" s="14" t="s">
        <v>35</v>
      </c>
      <c r="W6" s="15" t="s">
        <v>36</v>
      </c>
      <c r="X6" s="16"/>
      <c r="Y6" s="17"/>
    </row>
    <row r="7" spans="1:25" ht="55.15">
      <c r="A7" s="10" t="s">
        <v>25</v>
      </c>
      <c r="B7" s="10" t="s">
        <v>54</v>
      </c>
      <c r="C7" s="11" t="s">
        <v>55</v>
      </c>
      <c r="D7" s="10" t="s">
        <v>56</v>
      </c>
      <c r="E7" s="10">
        <v>2</v>
      </c>
      <c r="F7" s="10"/>
      <c r="G7" s="10" t="s">
        <v>39</v>
      </c>
      <c r="H7" s="12">
        <v>38718</v>
      </c>
      <c r="I7" s="10">
        <v>523570.00599999999</v>
      </c>
      <c r="J7" s="10">
        <v>5021898.534</v>
      </c>
      <c r="K7" s="13" t="s">
        <v>41</v>
      </c>
      <c r="L7" s="13">
        <v>91.715999999999994</v>
      </c>
      <c r="M7" s="13" t="s">
        <v>41</v>
      </c>
      <c r="N7" s="13">
        <v>51</v>
      </c>
      <c r="O7" s="10" t="s">
        <v>30</v>
      </c>
      <c r="P7" s="13">
        <v>33</v>
      </c>
      <c r="Q7" s="13">
        <v>39</v>
      </c>
      <c r="R7" s="13" t="s">
        <v>46</v>
      </c>
      <c r="S7" s="13" t="s">
        <v>32</v>
      </c>
      <c r="T7" s="10" t="s">
        <v>33</v>
      </c>
      <c r="U7" s="14" t="s">
        <v>34</v>
      </c>
      <c r="V7" s="14" t="s">
        <v>35</v>
      </c>
      <c r="W7" s="15" t="s">
        <v>36</v>
      </c>
      <c r="X7" s="16"/>
      <c r="Y7" s="17"/>
    </row>
    <row r="8" spans="1:25" ht="55.15">
      <c r="A8" s="10" t="s">
        <v>25</v>
      </c>
      <c r="B8" s="10" t="s">
        <v>54</v>
      </c>
      <c r="C8" s="11" t="s">
        <v>57</v>
      </c>
      <c r="D8" s="10" t="s">
        <v>58</v>
      </c>
      <c r="E8" s="10">
        <v>1</v>
      </c>
      <c r="F8" s="10">
        <v>1</v>
      </c>
      <c r="G8" s="10" t="s">
        <v>39</v>
      </c>
      <c r="H8" s="12">
        <v>41760</v>
      </c>
      <c r="I8" s="10">
        <v>525097</v>
      </c>
      <c r="J8" s="10">
        <v>5022171</v>
      </c>
      <c r="K8" s="13">
        <v>90.34</v>
      </c>
      <c r="L8" s="13">
        <v>90.52</v>
      </c>
      <c r="M8" s="13">
        <v>-0.18</v>
      </c>
      <c r="N8" s="13">
        <v>21</v>
      </c>
      <c r="O8" s="10" t="s">
        <v>30</v>
      </c>
      <c r="P8" s="13">
        <v>9</v>
      </c>
      <c r="Q8" s="13">
        <v>20</v>
      </c>
      <c r="R8" s="13" t="s">
        <v>59</v>
      </c>
      <c r="S8" s="13" t="s">
        <v>60</v>
      </c>
      <c r="T8" s="10" t="s">
        <v>33</v>
      </c>
      <c r="U8" s="14" t="s">
        <v>34</v>
      </c>
      <c r="V8" s="14" t="s">
        <v>35</v>
      </c>
      <c r="W8" s="15" t="s">
        <v>36</v>
      </c>
      <c r="X8" s="16" t="s">
        <v>61</v>
      </c>
      <c r="Y8" s="17"/>
    </row>
    <row r="9" spans="1:25" ht="55.15">
      <c r="A9" s="10" t="s">
        <v>25</v>
      </c>
      <c r="B9" s="10" t="s">
        <v>62</v>
      </c>
      <c r="C9" s="11" t="s">
        <v>63</v>
      </c>
      <c r="D9" s="10" t="s">
        <v>64</v>
      </c>
      <c r="E9" s="10">
        <v>1</v>
      </c>
      <c r="F9" s="10">
        <v>2</v>
      </c>
      <c r="G9" s="10" t="s">
        <v>39</v>
      </c>
      <c r="H9" s="12">
        <v>40969</v>
      </c>
      <c r="I9" s="10">
        <v>515287</v>
      </c>
      <c r="J9" s="10">
        <v>5031505</v>
      </c>
      <c r="K9" s="13">
        <v>111.17400000000001</v>
      </c>
      <c r="L9" s="13">
        <v>111.17400000000001</v>
      </c>
      <c r="M9" s="13">
        <v>0</v>
      </c>
      <c r="N9" s="13">
        <v>14</v>
      </c>
      <c r="O9" s="10" t="s">
        <v>41</v>
      </c>
      <c r="P9" s="13" t="s">
        <v>41</v>
      </c>
      <c r="Q9" s="13" t="s">
        <v>41</v>
      </c>
      <c r="R9" s="13" t="s">
        <v>31</v>
      </c>
      <c r="S9" s="13" t="s">
        <v>60</v>
      </c>
      <c r="T9" s="10" t="s">
        <v>33</v>
      </c>
      <c r="U9" s="14" t="s">
        <v>34</v>
      </c>
      <c r="V9" s="14" t="s">
        <v>35</v>
      </c>
      <c r="W9" s="15" t="s">
        <v>36</v>
      </c>
      <c r="X9" s="16"/>
      <c r="Y9" s="17"/>
    </row>
    <row r="10" spans="1:25" ht="55.15">
      <c r="A10" s="10" t="s">
        <v>25</v>
      </c>
      <c r="B10" s="10" t="s">
        <v>62</v>
      </c>
      <c r="C10" s="11" t="s">
        <v>65</v>
      </c>
      <c r="D10" s="10" t="s">
        <v>66</v>
      </c>
      <c r="E10" s="10">
        <v>1</v>
      </c>
      <c r="F10" s="10">
        <v>2</v>
      </c>
      <c r="G10" s="10" t="s">
        <v>39</v>
      </c>
      <c r="H10" s="12">
        <v>40179</v>
      </c>
      <c r="I10" s="10">
        <v>518770</v>
      </c>
      <c r="J10" s="10">
        <v>5029372</v>
      </c>
      <c r="K10" s="13">
        <v>103.009</v>
      </c>
      <c r="L10" s="13">
        <v>103.009</v>
      </c>
      <c r="M10" s="13">
        <v>0</v>
      </c>
      <c r="N10" s="13">
        <v>7</v>
      </c>
      <c r="O10" s="10" t="s">
        <v>41</v>
      </c>
      <c r="P10" s="13" t="s">
        <v>41</v>
      </c>
      <c r="Q10" s="13" t="s">
        <v>41</v>
      </c>
      <c r="R10" s="13" t="s">
        <v>31</v>
      </c>
      <c r="S10" s="13" t="s">
        <v>60</v>
      </c>
      <c r="T10" s="10" t="s">
        <v>33</v>
      </c>
      <c r="U10" s="14" t="s">
        <v>34</v>
      </c>
      <c r="V10" s="14" t="s">
        <v>35</v>
      </c>
      <c r="W10" s="15" t="s">
        <v>36</v>
      </c>
      <c r="X10" s="16"/>
      <c r="Y10" s="17"/>
    </row>
    <row r="11" spans="1:25" ht="55.15">
      <c r="A11" s="10" t="s">
        <v>25</v>
      </c>
      <c r="B11" s="10" t="s">
        <v>62</v>
      </c>
      <c r="C11" s="11" t="s">
        <v>67</v>
      </c>
      <c r="D11" s="10" t="s">
        <v>68</v>
      </c>
      <c r="E11" s="10">
        <v>1</v>
      </c>
      <c r="F11" s="10">
        <v>2</v>
      </c>
      <c r="G11" s="10" t="s">
        <v>39</v>
      </c>
      <c r="H11" s="12">
        <v>40179</v>
      </c>
      <c r="I11" s="10">
        <v>509862</v>
      </c>
      <c r="J11" s="10">
        <v>5031663</v>
      </c>
      <c r="K11" s="13">
        <v>115.102</v>
      </c>
      <c r="L11" s="13">
        <v>115.102</v>
      </c>
      <c r="M11" s="13">
        <v>0</v>
      </c>
      <c r="N11" s="13">
        <v>9</v>
      </c>
      <c r="O11" s="10" t="s">
        <v>41</v>
      </c>
      <c r="P11" s="13" t="s">
        <v>41</v>
      </c>
      <c r="Q11" s="13" t="s">
        <v>41</v>
      </c>
      <c r="R11" s="13" t="s">
        <v>31</v>
      </c>
      <c r="S11" s="13" t="s">
        <v>60</v>
      </c>
      <c r="T11" s="10" t="s">
        <v>33</v>
      </c>
      <c r="U11" s="14" t="s">
        <v>34</v>
      </c>
      <c r="V11" s="14" t="s">
        <v>35</v>
      </c>
      <c r="W11" s="15" t="s">
        <v>36</v>
      </c>
      <c r="X11" s="16"/>
      <c r="Y11" s="17"/>
    </row>
    <row r="12" spans="1:25" ht="55.15">
      <c r="A12" s="10" t="s">
        <v>25</v>
      </c>
      <c r="B12" s="10" t="s">
        <v>62</v>
      </c>
      <c r="C12" s="11" t="s">
        <v>69</v>
      </c>
      <c r="D12" s="10" t="s">
        <v>70</v>
      </c>
      <c r="E12" s="10">
        <v>1</v>
      </c>
      <c r="F12" s="10">
        <v>2</v>
      </c>
      <c r="G12" s="10" t="s">
        <v>29</v>
      </c>
      <c r="H12" s="12">
        <v>40969</v>
      </c>
      <c r="I12" s="10">
        <v>505546</v>
      </c>
      <c r="J12" s="10">
        <v>5032794</v>
      </c>
      <c r="K12" s="13">
        <v>122.041</v>
      </c>
      <c r="L12" s="13">
        <v>122.041</v>
      </c>
      <c r="M12" s="13">
        <v>0</v>
      </c>
      <c r="N12" s="13">
        <v>12</v>
      </c>
      <c r="O12" s="10" t="s">
        <v>41</v>
      </c>
      <c r="P12" s="13" t="s">
        <v>41</v>
      </c>
      <c r="Q12" s="13" t="s">
        <v>41</v>
      </c>
      <c r="R12" s="13" t="s">
        <v>31</v>
      </c>
      <c r="S12" s="13" t="s">
        <v>60</v>
      </c>
      <c r="T12" s="10" t="s">
        <v>33</v>
      </c>
      <c r="U12" s="14" t="s">
        <v>34</v>
      </c>
      <c r="V12" s="14" t="s">
        <v>35</v>
      </c>
      <c r="W12" s="15" t="s">
        <v>36</v>
      </c>
      <c r="X12" s="16"/>
      <c r="Y12" s="17"/>
    </row>
    <row r="13" spans="1:25" ht="55.15">
      <c r="A13" s="10" t="s">
        <v>25</v>
      </c>
      <c r="B13" s="10" t="s">
        <v>62</v>
      </c>
      <c r="C13" s="11" t="s">
        <v>71</v>
      </c>
      <c r="D13" s="10" t="s">
        <v>72</v>
      </c>
      <c r="E13" s="10">
        <v>1</v>
      </c>
      <c r="F13" s="10">
        <v>2</v>
      </c>
      <c r="G13" s="10" t="s">
        <v>39</v>
      </c>
      <c r="H13" s="12">
        <v>40969</v>
      </c>
      <c r="I13" s="10">
        <v>506073</v>
      </c>
      <c r="J13" s="10">
        <v>5037830</v>
      </c>
      <c r="K13" s="13">
        <v>135.68</v>
      </c>
      <c r="L13" s="13">
        <v>135.68</v>
      </c>
      <c r="M13" s="13">
        <v>0</v>
      </c>
      <c r="N13" s="13">
        <v>15</v>
      </c>
      <c r="O13" s="10" t="s">
        <v>41</v>
      </c>
      <c r="P13" s="13" t="s">
        <v>41</v>
      </c>
      <c r="Q13" s="13" t="s">
        <v>41</v>
      </c>
      <c r="R13" s="13" t="s">
        <v>31</v>
      </c>
      <c r="S13" s="13" t="s">
        <v>60</v>
      </c>
      <c r="T13" s="10" t="s">
        <v>33</v>
      </c>
      <c r="U13" s="14" t="s">
        <v>34</v>
      </c>
      <c r="V13" s="14" t="s">
        <v>35</v>
      </c>
      <c r="W13" s="15" t="s">
        <v>36</v>
      </c>
      <c r="X13" s="16"/>
      <c r="Y13" s="17"/>
    </row>
    <row r="14" spans="1:25" ht="55.15">
      <c r="A14" s="10" t="s">
        <v>25</v>
      </c>
      <c r="B14" s="10" t="s">
        <v>73</v>
      </c>
      <c r="C14" s="11" t="s">
        <v>74</v>
      </c>
      <c r="D14" s="10" t="s">
        <v>75</v>
      </c>
      <c r="E14" s="10">
        <v>2</v>
      </c>
      <c r="F14" s="10"/>
      <c r="G14" s="10" t="s">
        <v>39</v>
      </c>
      <c r="H14" s="12">
        <v>42064</v>
      </c>
      <c r="I14" s="10">
        <v>499611.93</v>
      </c>
      <c r="J14" s="10">
        <v>5015108.6979999999</v>
      </c>
      <c r="K14" s="13">
        <v>99.129000000000005</v>
      </c>
      <c r="L14" s="13">
        <v>101.149</v>
      </c>
      <c r="M14" s="13">
        <v>-2.3610000000000002</v>
      </c>
      <c r="N14" s="13">
        <v>42</v>
      </c>
      <c r="O14" s="10">
        <v>1</v>
      </c>
      <c r="P14" s="13">
        <v>30</v>
      </c>
      <c r="Q14" s="13">
        <v>42</v>
      </c>
      <c r="R14" s="13" t="s">
        <v>76</v>
      </c>
      <c r="S14" s="13" t="s">
        <v>60</v>
      </c>
      <c r="T14" s="10" t="s">
        <v>33</v>
      </c>
      <c r="U14" s="14" t="s">
        <v>34</v>
      </c>
      <c r="V14" s="14" t="s">
        <v>35</v>
      </c>
      <c r="W14" s="15" t="s">
        <v>36</v>
      </c>
      <c r="X14" s="16"/>
      <c r="Y14" s="17"/>
    </row>
    <row r="15" spans="1:25" ht="55.15">
      <c r="A15" s="10" t="s">
        <v>25</v>
      </c>
      <c r="B15" s="10" t="s">
        <v>77</v>
      </c>
      <c r="C15" s="11" t="s">
        <v>78</v>
      </c>
      <c r="D15" s="10" t="s">
        <v>79</v>
      </c>
      <c r="E15" s="10">
        <v>2</v>
      </c>
      <c r="F15" s="10"/>
      <c r="G15" s="10" t="s">
        <v>80</v>
      </c>
      <c r="H15" s="12">
        <v>40848</v>
      </c>
      <c r="I15" s="10">
        <v>516220</v>
      </c>
      <c r="J15" s="10">
        <v>5024004</v>
      </c>
      <c r="K15" s="13" t="s">
        <v>41</v>
      </c>
      <c r="L15" s="13">
        <v>97.98</v>
      </c>
      <c r="M15" s="13" t="s">
        <v>41</v>
      </c>
      <c r="N15" s="13">
        <v>49.5</v>
      </c>
      <c r="O15" s="10" t="s">
        <v>81</v>
      </c>
      <c r="P15" s="13">
        <v>20</v>
      </c>
      <c r="Q15" s="13">
        <v>45</v>
      </c>
      <c r="R15" s="13" t="s">
        <v>82</v>
      </c>
      <c r="S15" s="13" t="s">
        <v>32</v>
      </c>
      <c r="T15" s="10" t="s">
        <v>33</v>
      </c>
      <c r="U15" s="14" t="s">
        <v>34</v>
      </c>
      <c r="V15" s="14" t="s">
        <v>35</v>
      </c>
      <c r="W15" s="15" t="s">
        <v>36</v>
      </c>
      <c r="X15" s="16"/>
      <c r="Y15" s="17"/>
    </row>
    <row r="16" spans="1:25" ht="55.15">
      <c r="A16" s="10" t="s">
        <v>25</v>
      </c>
      <c r="B16" s="10" t="s">
        <v>83</v>
      </c>
      <c r="C16" s="11" t="s">
        <v>84</v>
      </c>
      <c r="D16" s="10" t="s">
        <v>85</v>
      </c>
      <c r="E16" s="10">
        <v>1</v>
      </c>
      <c r="F16" s="10">
        <v>1</v>
      </c>
      <c r="G16" s="10" t="s">
        <v>39</v>
      </c>
      <c r="H16" s="12">
        <v>43282</v>
      </c>
      <c r="I16" s="10">
        <v>515722.924</v>
      </c>
      <c r="J16" s="10">
        <v>5020760.4079999998</v>
      </c>
      <c r="K16" s="13">
        <v>94.74</v>
      </c>
      <c r="L16" s="13">
        <v>94.74</v>
      </c>
      <c r="M16" s="13">
        <v>0</v>
      </c>
      <c r="N16" s="13">
        <v>30</v>
      </c>
      <c r="O16" s="10">
        <v>1</v>
      </c>
      <c r="P16" s="13">
        <v>6</v>
      </c>
      <c r="Q16" s="13">
        <v>27</v>
      </c>
      <c r="R16" s="13" t="s">
        <v>31</v>
      </c>
      <c r="S16" s="13" t="s">
        <v>32</v>
      </c>
      <c r="T16" s="10" t="s">
        <v>33</v>
      </c>
      <c r="U16" s="14" t="s">
        <v>34</v>
      </c>
      <c r="V16" s="14" t="s">
        <v>35</v>
      </c>
      <c r="W16" s="15" t="s">
        <v>36</v>
      </c>
      <c r="X16" s="16"/>
      <c r="Y16" s="17"/>
    </row>
    <row r="17" spans="1:25" ht="55.15">
      <c r="A17" s="10" t="s">
        <v>25</v>
      </c>
      <c r="B17" s="10" t="s">
        <v>86</v>
      </c>
      <c r="C17" s="11" t="s">
        <v>87</v>
      </c>
      <c r="D17" s="10" t="s">
        <v>88</v>
      </c>
      <c r="E17" s="10">
        <v>2</v>
      </c>
      <c r="F17" s="10"/>
      <c r="G17" s="10" t="s">
        <v>39</v>
      </c>
      <c r="H17" s="12">
        <v>38718</v>
      </c>
      <c r="I17" s="10">
        <v>514795</v>
      </c>
      <c r="J17" s="10">
        <v>5025566</v>
      </c>
      <c r="K17" s="13" t="s">
        <v>41</v>
      </c>
      <c r="L17" s="13">
        <v>100.6</v>
      </c>
      <c r="M17" s="13" t="s">
        <v>41</v>
      </c>
      <c r="N17" s="13">
        <v>51</v>
      </c>
      <c r="O17" s="10" t="s">
        <v>30</v>
      </c>
      <c r="P17" s="13">
        <v>32</v>
      </c>
      <c r="Q17" s="13">
        <v>47</v>
      </c>
      <c r="R17" s="13" t="s">
        <v>46</v>
      </c>
      <c r="S17" s="13" t="s">
        <v>32</v>
      </c>
      <c r="T17" s="10" t="s">
        <v>33</v>
      </c>
      <c r="U17" s="14" t="s">
        <v>34</v>
      </c>
      <c r="V17" s="14" t="s">
        <v>35</v>
      </c>
      <c r="W17" s="15" t="s">
        <v>36</v>
      </c>
      <c r="X17" s="16"/>
      <c r="Y17" s="17"/>
    </row>
    <row r="18" spans="1:25" ht="55.15">
      <c r="A18" s="10" t="s">
        <v>25</v>
      </c>
      <c r="B18" s="10" t="s">
        <v>89</v>
      </c>
      <c r="C18" s="11" t="s">
        <v>90</v>
      </c>
      <c r="D18" s="10" t="s">
        <v>91</v>
      </c>
      <c r="E18" s="10">
        <v>2</v>
      </c>
      <c r="F18" s="10"/>
      <c r="G18" s="10" t="s">
        <v>39</v>
      </c>
      <c r="H18" s="12">
        <v>41395</v>
      </c>
      <c r="I18" s="10">
        <v>520235</v>
      </c>
      <c r="J18" s="10">
        <v>5028325</v>
      </c>
      <c r="K18" s="13" t="s">
        <v>41</v>
      </c>
      <c r="L18" s="13">
        <v>99.24</v>
      </c>
      <c r="M18" s="13" t="s">
        <v>41</v>
      </c>
      <c r="N18" s="13">
        <v>30</v>
      </c>
      <c r="O18" s="10" t="s">
        <v>30</v>
      </c>
      <c r="P18" s="13">
        <v>18</v>
      </c>
      <c r="Q18" s="13">
        <v>27</v>
      </c>
      <c r="R18" s="13" t="s">
        <v>82</v>
      </c>
      <c r="S18" s="13" t="s">
        <v>32</v>
      </c>
      <c r="T18" s="10" t="s">
        <v>33</v>
      </c>
      <c r="U18" s="14" t="s">
        <v>34</v>
      </c>
      <c r="V18" s="14" t="s">
        <v>35</v>
      </c>
      <c r="W18" s="15" t="s">
        <v>36</v>
      </c>
      <c r="X18" s="16"/>
      <c r="Y18" s="17"/>
    </row>
    <row r="19" spans="1:25" ht="100.9">
      <c r="A19" s="10" t="s">
        <v>25</v>
      </c>
      <c r="B19" s="10" t="s">
        <v>92</v>
      </c>
      <c r="C19" s="11" t="s">
        <v>93</v>
      </c>
      <c r="D19" s="10" t="s">
        <v>94</v>
      </c>
      <c r="E19" s="10">
        <v>3</v>
      </c>
      <c r="F19" s="10">
        <v>2</v>
      </c>
      <c r="G19" s="10" t="s">
        <v>39</v>
      </c>
      <c r="H19" s="12">
        <v>42064</v>
      </c>
      <c r="I19" s="10">
        <v>503699.196</v>
      </c>
      <c r="J19" s="10">
        <v>5038340.5769999996</v>
      </c>
      <c r="K19" s="13">
        <v>141.43100000000001</v>
      </c>
      <c r="L19" s="13">
        <v>141.34100000000001</v>
      </c>
      <c r="M19" s="13">
        <v>-9.0000000000003411E-2</v>
      </c>
      <c r="N19" s="13">
        <v>54</v>
      </c>
      <c r="O19" s="10" t="s">
        <v>41</v>
      </c>
      <c r="P19" s="13" t="s">
        <v>41</v>
      </c>
      <c r="Q19" s="13" t="s">
        <v>41</v>
      </c>
      <c r="R19" s="13" t="s">
        <v>42</v>
      </c>
      <c r="S19" s="13" t="s">
        <v>60</v>
      </c>
      <c r="T19" s="10" t="s">
        <v>33</v>
      </c>
      <c r="U19" s="14" t="s">
        <v>34</v>
      </c>
      <c r="V19" s="14" t="s">
        <v>35</v>
      </c>
      <c r="W19" s="15" t="s">
        <v>36</v>
      </c>
      <c r="X19" s="16"/>
      <c r="Y19" s="18" t="s">
        <v>95</v>
      </c>
    </row>
    <row r="20" spans="1:25" ht="100.9">
      <c r="A20" s="10" t="s">
        <v>25</v>
      </c>
      <c r="B20" s="10" t="s">
        <v>96</v>
      </c>
      <c r="C20" s="11" t="s">
        <v>97</v>
      </c>
      <c r="D20" s="10" t="s">
        <v>98</v>
      </c>
      <c r="E20" s="10">
        <v>1</v>
      </c>
      <c r="F20" s="10">
        <v>2</v>
      </c>
      <c r="G20" s="10" t="s">
        <v>39</v>
      </c>
      <c r="H20" s="12">
        <v>38353</v>
      </c>
      <c r="I20" s="10">
        <v>498593</v>
      </c>
      <c r="J20" s="10">
        <v>5026486</v>
      </c>
      <c r="K20" s="13">
        <v>115.42</v>
      </c>
      <c r="L20" s="13">
        <v>115.42</v>
      </c>
      <c r="M20" s="13">
        <v>0</v>
      </c>
      <c r="N20" s="13">
        <v>61.96</v>
      </c>
      <c r="O20" s="10" t="s">
        <v>53</v>
      </c>
      <c r="P20" s="13">
        <v>40.409999999999997</v>
      </c>
      <c r="Q20" s="13">
        <v>59.76</v>
      </c>
      <c r="R20" s="13" t="s">
        <v>42</v>
      </c>
      <c r="S20" s="13" t="s">
        <v>32</v>
      </c>
      <c r="T20" s="10" t="s">
        <v>33</v>
      </c>
      <c r="U20" s="14" t="s">
        <v>34</v>
      </c>
      <c r="V20" s="14" t="s">
        <v>35</v>
      </c>
      <c r="W20" s="15" t="s">
        <v>36</v>
      </c>
      <c r="X20" s="16"/>
      <c r="Y20" s="18" t="s">
        <v>95</v>
      </c>
    </row>
    <row r="21" spans="1:25" ht="55.15">
      <c r="A21" s="10" t="s">
        <v>25</v>
      </c>
      <c r="B21" s="10" t="s">
        <v>99</v>
      </c>
      <c r="C21" s="10" t="s">
        <v>100</v>
      </c>
      <c r="D21" s="10" t="s">
        <v>101</v>
      </c>
      <c r="E21" s="10">
        <v>1</v>
      </c>
      <c r="F21" s="10">
        <v>2</v>
      </c>
      <c r="G21" s="10" t="s">
        <v>39</v>
      </c>
      <c r="H21" s="12">
        <v>42064</v>
      </c>
      <c r="I21" s="10">
        <v>505595.64266700001</v>
      </c>
      <c r="J21" s="10">
        <v>5026876.26633</v>
      </c>
      <c r="K21" s="13">
        <v>110</v>
      </c>
      <c r="L21" s="13">
        <v>110</v>
      </c>
      <c r="M21" s="13">
        <v>0</v>
      </c>
      <c r="N21" s="13">
        <v>35</v>
      </c>
      <c r="O21" s="10">
        <v>3</v>
      </c>
      <c r="P21" s="13">
        <v>3</v>
      </c>
      <c r="Q21" s="13">
        <v>35</v>
      </c>
      <c r="R21" s="13" t="s">
        <v>59</v>
      </c>
      <c r="S21" s="13" t="s">
        <v>60</v>
      </c>
      <c r="T21" s="10" t="s">
        <v>33</v>
      </c>
      <c r="U21" s="14" t="s">
        <v>34</v>
      </c>
      <c r="V21" s="14" t="s">
        <v>35</v>
      </c>
      <c r="W21" s="15" t="s">
        <v>36</v>
      </c>
      <c r="X21" s="16"/>
      <c r="Y21" s="17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2DA1-E080-43DA-9A88-601CB057CEBC}">
  <dimension ref="A1:AA971"/>
  <sheetViews>
    <sheetView topLeftCell="E4" zoomScale="80" zoomScaleNormal="80" workbookViewId="0">
      <selection activeCell="AB30" sqref="AB30"/>
    </sheetView>
  </sheetViews>
  <sheetFormatPr defaultRowHeight="14.45"/>
  <cols>
    <col min="1" max="1" width="15.7109375" bestFit="1" customWidth="1"/>
    <col min="2" max="2" width="10.42578125" style="36" bestFit="1" customWidth="1"/>
    <col min="3" max="3" width="10.7109375" bestFit="1" customWidth="1"/>
    <col min="4" max="4" width="23.5703125" bestFit="1" customWidth="1"/>
    <col min="5" max="5" width="20.7109375" bestFit="1" customWidth="1"/>
    <col min="6" max="6" width="20.28515625" customWidth="1"/>
    <col min="7" max="7" width="36.7109375" bestFit="1" customWidth="1"/>
    <col min="8" max="8" width="21.28515625" bestFit="1" customWidth="1"/>
    <col min="9" max="9" width="16.7109375" bestFit="1" customWidth="1"/>
    <col min="10" max="19" width="7" bestFit="1" customWidth="1"/>
    <col min="20" max="20" width="17.7109375" bestFit="1" customWidth="1"/>
    <col min="21" max="21" width="4.5703125" bestFit="1" customWidth="1"/>
    <col min="22" max="22" width="4.28515625" bestFit="1" customWidth="1"/>
    <col min="23" max="23" width="4.7109375" bestFit="1" customWidth="1"/>
    <col min="24" max="24" width="4" bestFit="1" customWidth="1"/>
    <col min="25" max="25" width="3.28515625" bestFit="1" customWidth="1"/>
    <col min="26" max="26" width="4.42578125" bestFit="1" customWidth="1"/>
    <col min="27" max="27" width="4.28515625" bestFit="1" customWidth="1"/>
    <col min="28" max="28" width="4" bestFit="1" customWidth="1"/>
    <col min="29" max="29" width="4.5703125" bestFit="1" customWidth="1"/>
    <col min="30" max="30" width="4.28515625" bestFit="1" customWidth="1"/>
    <col min="31" max="31" width="17.7109375" bestFit="1" customWidth="1"/>
    <col min="32" max="32" width="13.7109375" bestFit="1" customWidth="1"/>
    <col min="33" max="33" width="17.7109375" bestFit="1" customWidth="1"/>
    <col min="34" max="34" width="4" bestFit="1" customWidth="1"/>
    <col min="35" max="35" width="16.7109375" bestFit="1" customWidth="1"/>
    <col min="36" max="36" width="16.28515625" bestFit="1" customWidth="1"/>
    <col min="37" max="37" width="3.28515625" bestFit="1" customWidth="1"/>
    <col min="38" max="39" width="4.28515625" bestFit="1" customWidth="1"/>
    <col min="40" max="40" width="3.7109375" bestFit="1" customWidth="1"/>
    <col min="41" max="41" width="4.42578125" bestFit="1" customWidth="1"/>
    <col min="42" max="42" width="4.28515625" bestFit="1" customWidth="1"/>
    <col min="43" max="43" width="13.7109375" bestFit="1" customWidth="1"/>
    <col min="44" max="44" width="17.7109375" bestFit="1" customWidth="1"/>
    <col min="45" max="45" width="4" bestFit="1" customWidth="1"/>
    <col min="46" max="46" width="4.7109375" bestFit="1" customWidth="1"/>
    <col min="47" max="47" width="3.7109375" bestFit="1" customWidth="1"/>
    <col min="48" max="48" width="3.28515625" bestFit="1" customWidth="1"/>
    <col min="49" max="50" width="4.28515625" bestFit="1" customWidth="1"/>
    <col min="51" max="51" width="3.7109375" bestFit="1" customWidth="1"/>
    <col min="52" max="52" width="4.42578125" bestFit="1" customWidth="1"/>
    <col min="53" max="53" width="4.28515625" bestFit="1" customWidth="1"/>
    <col min="54" max="54" width="13.7109375" bestFit="1" customWidth="1"/>
    <col min="55" max="55" width="17.7109375" bestFit="1" customWidth="1"/>
    <col min="56" max="56" width="4" bestFit="1" customWidth="1"/>
    <col min="57" max="57" width="4.7109375" bestFit="1" customWidth="1"/>
    <col min="58" max="58" width="3.7109375" bestFit="1" customWidth="1"/>
    <col min="59" max="59" width="3.28515625" bestFit="1" customWidth="1"/>
    <col min="60" max="61" width="4.28515625" bestFit="1" customWidth="1"/>
    <col min="62" max="62" width="3.7109375" bestFit="1" customWidth="1"/>
    <col min="63" max="63" width="4.42578125" bestFit="1" customWidth="1"/>
    <col min="64" max="64" width="4.28515625" bestFit="1" customWidth="1"/>
    <col min="65" max="65" width="13.7109375" bestFit="1" customWidth="1"/>
    <col min="66" max="66" width="17.7109375" bestFit="1" customWidth="1"/>
    <col min="67" max="67" width="4" bestFit="1" customWidth="1"/>
    <col min="68" max="68" width="4.7109375" bestFit="1" customWidth="1"/>
    <col min="69" max="69" width="3.7109375" bestFit="1" customWidth="1"/>
    <col min="70" max="70" width="3.28515625" bestFit="1" customWidth="1"/>
    <col min="71" max="72" width="4.28515625" bestFit="1" customWidth="1"/>
    <col min="73" max="73" width="3.7109375" bestFit="1" customWidth="1"/>
    <col min="74" max="74" width="4.42578125" bestFit="1" customWidth="1"/>
    <col min="75" max="75" width="4.28515625" bestFit="1" customWidth="1"/>
    <col min="76" max="76" width="13.7109375" bestFit="1" customWidth="1"/>
    <col min="77" max="77" width="17.7109375" bestFit="1" customWidth="1"/>
    <col min="78" max="78" width="4" bestFit="1" customWidth="1"/>
    <col min="79" max="79" width="4.7109375" bestFit="1" customWidth="1"/>
    <col min="80" max="80" width="3.7109375" bestFit="1" customWidth="1"/>
    <col min="81" max="81" width="3.28515625" bestFit="1" customWidth="1"/>
    <col min="82" max="83" width="4.28515625" bestFit="1" customWidth="1"/>
    <col min="84" max="84" width="3.7109375" bestFit="1" customWidth="1"/>
    <col min="85" max="85" width="4.42578125" bestFit="1" customWidth="1"/>
    <col min="86" max="86" width="4.28515625" bestFit="1" customWidth="1"/>
    <col min="87" max="87" width="13.7109375" bestFit="1" customWidth="1"/>
    <col min="88" max="88" width="17.7109375" bestFit="1" customWidth="1"/>
    <col min="89" max="89" width="4" bestFit="1" customWidth="1"/>
    <col min="90" max="90" width="4.7109375" bestFit="1" customWidth="1"/>
    <col min="91" max="91" width="3.7109375" bestFit="1" customWidth="1"/>
    <col min="92" max="92" width="3.28515625" bestFit="1" customWidth="1"/>
    <col min="93" max="94" width="4.28515625" bestFit="1" customWidth="1"/>
    <col min="95" max="95" width="3.7109375" bestFit="1" customWidth="1"/>
    <col min="96" max="96" width="4.42578125" bestFit="1" customWidth="1"/>
    <col min="97" max="97" width="4.28515625" bestFit="1" customWidth="1"/>
    <col min="98" max="98" width="13.7109375" bestFit="1" customWidth="1"/>
    <col min="99" max="99" width="17.7109375" bestFit="1" customWidth="1"/>
    <col min="100" max="100" width="4" bestFit="1" customWidth="1"/>
    <col min="101" max="101" width="4.7109375" bestFit="1" customWidth="1"/>
    <col min="102" max="102" width="3.7109375" bestFit="1" customWidth="1"/>
    <col min="103" max="103" width="3.28515625" bestFit="1" customWidth="1"/>
    <col min="104" max="105" width="4.28515625" bestFit="1" customWidth="1"/>
    <col min="106" max="106" width="3.7109375" bestFit="1" customWidth="1"/>
    <col min="107" max="107" width="4.42578125" bestFit="1" customWidth="1"/>
    <col min="108" max="108" width="4.28515625" bestFit="1" customWidth="1"/>
    <col min="109" max="109" width="13.7109375" bestFit="1" customWidth="1"/>
    <col min="110" max="110" width="17.7109375" bestFit="1" customWidth="1"/>
    <col min="111" max="111" width="4" bestFit="1" customWidth="1"/>
    <col min="112" max="112" width="4.7109375" bestFit="1" customWidth="1"/>
    <col min="113" max="113" width="3.7109375" bestFit="1" customWidth="1"/>
    <col min="114" max="114" width="3.28515625" bestFit="1" customWidth="1"/>
    <col min="115" max="116" width="4.28515625" bestFit="1" customWidth="1"/>
    <col min="117" max="117" width="3.7109375" bestFit="1" customWidth="1"/>
    <col min="118" max="118" width="4.42578125" bestFit="1" customWidth="1"/>
    <col min="119" max="119" width="4.28515625" bestFit="1" customWidth="1"/>
    <col min="120" max="120" width="13.7109375" bestFit="1" customWidth="1"/>
    <col min="121" max="121" width="17.7109375" bestFit="1" customWidth="1"/>
    <col min="122" max="122" width="4" bestFit="1" customWidth="1"/>
    <col min="123" max="123" width="4.7109375" bestFit="1" customWidth="1"/>
    <col min="124" max="124" width="3.7109375" bestFit="1" customWidth="1"/>
    <col min="125" max="125" width="3.28515625" bestFit="1" customWidth="1"/>
    <col min="126" max="127" width="4.28515625" bestFit="1" customWidth="1"/>
    <col min="128" max="128" width="3.7109375" bestFit="1" customWidth="1"/>
    <col min="129" max="129" width="4.42578125" bestFit="1" customWidth="1"/>
    <col min="130" max="130" width="4.28515625" bestFit="1" customWidth="1"/>
    <col min="131" max="131" width="13.7109375" bestFit="1" customWidth="1"/>
    <col min="132" max="132" width="17.7109375" bestFit="1" customWidth="1"/>
    <col min="133" max="133" width="4" bestFit="1" customWidth="1"/>
    <col min="134" max="134" width="4.7109375" bestFit="1" customWidth="1"/>
    <col min="135" max="135" width="3.7109375" bestFit="1" customWidth="1"/>
    <col min="136" max="136" width="3.28515625" bestFit="1" customWidth="1"/>
    <col min="137" max="138" width="4.28515625" bestFit="1" customWidth="1"/>
    <col min="139" max="139" width="3.7109375" bestFit="1" customWidth="1"/>
    <col min="140" max="140" width="4.42578125" bestFit="1" customWidth="1"/>
    <col min="141" max="141" width="4.28515625" bestFit="1" customWidth="1"/>
    <col min="142" max="142" width="13.7109375" bestFit="1" customWidth="1"/>
    <col min="143" max="143" width="17.7109375" bestFit="1" customWidth="1"/>
    <col min="144" max="144" width="4" bestFit="1" customWidth="1"/>
    <col min="145" max="145" width="4.7109375" bestFit="1" customWidth="1"/>
    <col min="146" max="146" width="3.7109375" bestFit="1" customWidth="1"/>
    <col min="147" max="147" width="3.28515625" bestFit="1" customWidth="1"/>
    <col min="148" max="149" width="4.28515625" bestFit="1" customWidth="1"/>
    <col min="150" max="150" width="3.7109375" bestFit="1" customWidth="1"/>
    <col min="151" max="151" width="4.42578125" bestFit="1" customWidth="1"/>
    <col min="152" max="152" width="4.28515625" bestFit="1" customWidth="1"/>
    <col min="153" max="153" width="13.7109375" bestFit="1" customWidth="1"/>
    <col min="154" max="154" width="17.7109375" bestFit="1" customWidth="1"/>
    <col min="155" max="155" width="11.42578125" bestFit="1" customWidth="1"/>
    <col min="156" max="156" width="7.42578125" bestFit="1" customWidth="1"/>
    <col min="157" max="157" width="3.7109375" bestFit="1" customWidth="1"/>
    <col min="158" max="158" width="3.28515625" bestFit="1" customWidth="1"/>
    <col min="159" max="159" width="11.42578125" bestFit="1" customWidth="1"/>
    <col min="160" max="160" width="10.5703125" bestFit="1" customWidth="1"/>
    <col min="161" max="161" width="7.42578125" bestFit="1" customWidth="1"/>
    <col min="162" max="162" width="3.5703125" bestFit="1" customWidth="1"/>
    <col min="163" max="163" width="4.28515625" bestFit="1" customWidth="1"/>
    <col min="164" max="164" width="11.42578125" bestFit="1" customWidth="1"/>
    <col min="165" max="165" width="7.42578125" bestFit="1" customWidth="1"/>
    <col min="166" max="166" width="4.42578125" bestFit="1" customWidth="1"/>
    <col min="167" max="167" width="3.28515625" bestFit="1" customWidth="1"/>
    <col min="168" max="168" width="11.42578125" bestFit="1" customWidth="1"/>
    <col min="169" max="169" width="7.42578125" bestFit="1" customWidth="1"/>
    <col min="170" max="170" width="3.7109375" bestFit="1" customWidth="1"/>
    <col min="171" max="171" width="3.42578125" bestFit="1" customWidth="1"/>
    <col min="172" max="172" width="11.42578125" bestFit="1" customWidth="1"/>
    <col min="173" max="173" width="7.42578125" bestFit="1" customWidth="1"/>
    <col min="174" max="174" width="3.7109375" bestFit="1" customWidth="1"/>
    <col min="175" max="175" width="3.28515625" bestFit="1" customWidth="1"/>
    <col min="176" max="176" width="11.42578125" bestFit="1" customWidth="1"/>
    <col min="177" max="177" width="10.5703125" bestFit="1" customWidth="1"/>
    <col min="178" max="178" width="16.7109375" bestFit="1" customWidth="1"/>
    <col min="179" max="333" width="10.42578125" bestFit="1" customWidth="1"/>
    <col min="334" max="334" width="16.7109375" bestFit="1" customWidth="1"/>
  </cols>
  <sheetData>
    <row r="1" spans="1:20">
      <c r="A1" t="s">
        <v>107</v>
      </c>
      <c r="B1" s="36" t="s">
        <v>108</v>
      </c>
      <c r="C1" t="s">
        <v>109</v>
      </c>
      <c r="D1" t="s">
        <v>111</v>
      </c>
      <c r="E1" t="s">
        <v>112</v>
      </c>
      <c r="G1" s="30" t="s">
        <v>102</v>
      </c>
      <c r="H1" s="30" t="s">
        <v>103</v>
      </c>
    </row>
    <row r="2" spans="1:20">
      <c r="A2" t="s">
        <v>27</v>
      </c>
      <c r="B2" s="36">
        <v>40909</v>
      </c>
      <c r="C2">
        <v>120.75</v>
      </c>
      <c r="D2">
        <v>7.6</v>
      </c>
      <c r="E2">
        <v>113.15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144</v>
      </c>
      <c r="S2" t="s">
        <v>166</v>
      </c>
      <c r="T2" t="s">
        <v>106</v>
      </c>
    </row>
    <row r="3" spans="1:20">
      <c r="A3" t="s">
        <v>27</v>
      </c>
      <c r="B3" s="36">
        <v>40940</v>
      </c>
      <c r="C3">
        <v>120.75</v>
      </c>
      <c r="D3">
        <v>7.9</v>
      </c>
      <c r="E3">
        <v>112.85</v>
      </c>
      <c r="G3" s="30" t="s">
        <v>104</v>
      </c>
    </row>
    <row r="4" spans="1:20">
      <c r="A4" t="s">
        <v>27</v>
      </c>
      <c r="B4" s="36">
        <v>40969</v>
      </c>
      <c r="C4">
        <v>120.75</v>
      </c>
      <c r="D4">
        <v>8.3800000000000008</v>
      </c>
      <c r="E4">
        <v>112.37</v>
      </c>
      <c r="G4" s="31" t="s">
        <v>27</v>
      </c>
      <c r="H4">
        <v>0</v>
      </c>
      <c r="I4">
        <v>0</v>
      </c>
      <c r="J4">
        <v>0</v>
      </c>
      <c r="K4">
        <v>12</v>
      </c>
      <c r="L4">
        <v>6</v>
      </c>
      <c r="M4">
        <v>10</v>
      </c>
      <c r="N4">
        <v>9</v>
      </c>
      <c r="O4">
        <v>11</v>
      </c>
      <c r="P4">
        <v>12</v>
      </c>
      <c r="Q4">
        <v>5</v>
      </c>
      <c r="R4">
        <v>0</v>
      </c>
      <c r="S4">
        <v>0</v>
      </c>
      <c r="T4">
        <v>65</v>
      </c>
    </row>
    <row r="5" spans="1:20">
      <c r="A5" t="s">
        <v>27</v>
      </c>
      <c r="B5" s="36">
        <v>41000</v>
      </c>
      <c r="C5">
        <v>120.75</v>
      </c>
      <c r="D5">
        <v>9.0500000000000007</v>
      </c>
      <c r="E5">
        <v>111.7</v>
      </c>
      <c r="G5" s="31" t="s">
        <v>48</v>
      </c>
      <c r="H5">
        <v>8</v>
      </c>
      <c r="I5">
        <v>9</v>
      </c>
      <c r="J5">
        <v>11</v>
      </c>
      <c r="K5">
        <v>11</v>
      </c>
      <c r="L5">
        <v>9</v>
      </c>
      <c r="M5">
        <v>7</v>
      </c>
      <c r="N5">
        <v>8</v>
      </c>
      <c r="O5">
        <v>11</v>
      </c>
      <c r="P5">
        <v>11</v>
      </c>
      <c r="Q5">
        <v>12</v>
      </c>
      <c r="R5">
        <v>0</v>
      </c>
      <c r="S5">
        <v>0</v>
      </c>
      <c r="T5">
        <v>97</v>
      </c>
    </row>
    <row r="6" spans="1:20">
      <c r="A6" t="s">
        <v>27</v>
      </c>
      <c r="B6" s="36">
        <v>41030</v>
      </c>
      <c r="C6">
        <v>120.75</v>
      </c>
      <c r="D6">
        <v>8.8000000000000007</v>
      </c>
      <c r="E6">
        <v>111.95</v>
      </c>
      <c r="G6" s="31" t="s">
        <v>51</v>
      </c>
      <c r="H6">
        <v>9</v>
      </c>
      <c r="I6">
        <v>9</v>
      </c>
      <c r="J6">
        <v>10</v>
      </c>
      <c r="K6">
        <v>10</v>
      </c>
      <c r="L6">
        <v>10</v>
      </c>
      <c r="M6">
        <v>10</v>
      </c>
      <c r="N6">
        <v>11</v>
      </c>
      <c r="O6">
        <v>10</v>
      </c>
      <c r="P6">
        <v>12</v>
      </c>
      <c r="Q6">
        <v>12</v>
      </c>
      <c r="R6">
        <v>0</v>
      </c>
      <c r="S6">
        <v>0</v>
      </c>
      <c r="T6">
        <v>103</v>
      </c>
    </row>
    <row r="7" spans="1:20">
      <c r="A7" t="s">
        <v>27</v>
      </c>
      <c r="B7" s="36">
        <v>41061</v>
      </c>
      <c r="C7">
        <v>120.75</v>
      </c>
      <c r="D7">
        <v>7.7</v>
      </c>
      <c r="E7">
        <v>113.05</v>
      </c>
      <c r="G7" s="59" t="s">
        <v>57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9</v>
      </c>
      <c r="O7">
        <v>12</v>
      </c>
      <c r="P7">
        <v>12</v>
      </c>
      <c r="Q7">
        <v>12</v>
      </c>
      <c r="R7">
        <v>12</v>
      </c>
      <c r="S7">
        <v>0</v>
      </c>
      <c r="T7">
        <v>57</v>
      </c>
    </row>
    <row r="8" spans="1:20">
      <c r="A8" t="s">
        <v>27</v>
      </c>
      <c r="B8" s="36">
        <v>41091</v>
      </c>
      <c r="C8">
        <v>120.75</v>
      </c>
      <c r="D8">
        <v>6.8</v>
      </c>
      <c r="E8">
        <v>113.95</v>
      </c>
      <c r="G8" s="31" t="s">
        <v>63</v>
      </c>
      <c r="H8">
        <v>0</v>
      </c>
      <c r="I8">
        <v>0</v>
      </c>
      <c r="J8">
        <v>0</v>
      </c>
      <c r="K8">
        <v>10</v>
      </c>
      <c r="L8">
        <v>12</v>
      </c>
      <c r="M8">
        <v>12</v>
      </c>
      <c r="N8">
        <v>12</v>
      </c>
      <c r="O8">
        <v>9</v>
      </c>
      <c r="P8">
        <v>8</v>
      </c>
      <c r="Q8">
        <v>8</v>
      </c>
      <c r="R8">
        <v>9</v>
      </c>
      <c r="S8">
        <v>0</v>
      </c>
      <c r="T8">
        <v>80</v>
      </c>
    </row>
    <row r="9" spans="1:20">
      <c r="A9" t="s">
        <v>27</v>
      </c>
      <c r="B9" s="36">
        <v>41132</v>
      </c>
      <c r="C9">
        <v>120.75</v>
      </c>
      <c r="D9">
        <v>6.4</v>
      </c>
      <c r="E9">
        <v>114.35</v>
      </c>
      <c r="G9" s="31" t="s">
        <v>65</v>
      </c>
      <c r="H9">
        <v>12</v>
      </c>
      <c r="I9">
        <v>7</v>
      </c>
      <c r="J9">
        <v>12</v>
      </c>
      <c r="K9">
        <v>12</v>
      </c>
      <c r="L9">
        <v>12</v>
      </c>
      <c r="M9">
        <v>12</v>
      </c>
      <c r="N9">
        <v>12</v>
      </c>
      <c r="O9">
        <v>9</v>
      </c>
      <c r="P9">
        <v>9</v>
      </c>
      <c r="Q9">
        <v>7</v>
      </c>
      <c r="R9">
        <v>8</v>
      </c>
      <c r="S9">
        <v>0</v>
      </c>
      <c r="T9">
        <v>112</v>
      </c>
    </row>
    <row r="10" spans="1:20">
      <c r="A10" t="s">
        <v>27</v>
      </c>
      <c r="B10" s="36">
        <v>41163</v>
      </c>
      <c r="C10">
        <v>120.75</v>
      </c>
      <c r="D10">
        <v>6</v>
      </c>
      <c r="E10">
        <v>114.75</v>
      </c>
      <c r="G10" s="31" t="s">
        <v>67</v>
      </c>
      <c r="H10">
        <v>12</v>
      </c>
      <c r="I10">
        <v>7</v>
      </c>
      <c r="J10">
        <v>11</v>
      </c>
      <c r="K10">
        <v>11</v>
      </c>
      <c r="L10">
        <v>12</v>
      </c>
      <c r="M10">
        <v>12</v>
      </c>
      <c r="N10">
        <v>12</v>
      </c>
      <c r="O10">
        <v>10</v>
      </c>
      <c r="P10">
        <v>9</v>
      </c>
      <c r="Q10">
        <v>8</v>
      </c>
      <c r="R10">
        <v>11</v>
      </c>
      <c r="S10">
        <v>0</v>
      </c>
      <c r="T10">
        <v>115</v>
      </c>
    </row>
    <row r="11" spans="1:20">
      <c r="A11" t="s">
        <v>27</v>
      </c>
      <c r="B11" s="36">
        <v>41183</v>
      </c>
      <c r="C11">
        <v>120.75</v>
      </c>
      <c r="D11">
        <v>7.1</v>
      </c>
      <c r="E11">
        <v>113.65</v>
      </c>
      <c r="G11" s="31" t="s">
        <v>69</v>
      </c>
      <c r="H11">
        <v>0</v>
      </c>
      <c r="I11">
        <v>0</v>
      </c>
      <c r="J11">
        <v>0</v>
      </c>
      <c r="K11">
        <v>9</v>
      </c>
      <c r="L11">
        <v>12</v>
      </c>
      <c r="M11">
        <v>12</v>
      </c>
      <c r="N11">
        <v>4</v>
      </c>
      <c r="O11">
        <v>1</v>
      </c>
      <c r="P11">
        <v>9</v>
      </c>
      <c r="Q11">
        <v>7</v>
      </c>
      <c r="R11">
        <v>0</v>
      </c>
      <c r="S11">
        <v>0</v>
      </c>
      <c r="T11">
        <v>54</v>
      </c>
    </row>
    <row r="12" spans="1:20">
      <c r="A12" t="s">
        <v>27</v>
      </c>
      <c r="B12" s="36">
        <v>41214</v>
      </c>
      <c r="C12">
        <v>120.75</v>
      </c>
      <c r="D12">
        <v>7.13</v>
      </c>
      <c r="E12">
        <v>113.62</v>
      </c>
      <c r="G12" s="31" t="s">
        <v>71</v>
      </c>
      <c r="H12">
        <v>0</v>
      </c>
      <c r="I12">
        <v>0</v>
      </c>
      <c r="J12">
        <v>0</v>
      </c>
      <c r="K12">
        <v>10</v>
      </c>
      <c r="L12">
        <v>12</v>
      </c>
      <c r="M12">
        <v>12</v>
      </c>
      <c r="N12">
        <v>12</v>
      </c>
      <c r="O12">
        <v>10</v>
      </c>
      <c r="P12">
        <v>9</v>
      </c>
      <c r="Q12">
        <v>8</v>
      </c>
      <c r="R12">
        <v>10</v>
      </c>
      <c r="S12">
        <v>0</v>
      </c>
      <c r="T12">
        <v>83</v>
      </c>
    </row>
    <row r="13" spans="1:20">
      <c r="A13" t="s">
        <v>27</v>
      </c>
      <c r="B13" s="36">
        <v>41244</v>
      </c>
      <c r="C13">
        <v>120.75</v>
      </c>
      <c r="D13">
        <v>7.84</v>
      </c>
      <c r="E13">
        <v>112.91</v>
      </c>
      <c r="F13" s="70" t="s">
        <v>167</v>
      </c>
      <c r="G13" s="59" t="s">
        <v>84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6</v>
      </c>
      <c r="R13">
        <v>11</v>
      </c>
      <c r="S13">
        <v>0</v>
      </c>
      <c r="T13">
        <v>17</v>
      </c>
    </row>
    <row r="14" spans="1:20">
      <c r="A14" t="s">
        <v>27</v>
      </c>
      <c r="B14" s="36">
        <v>41275</v>
      </c>
      <c r="C14">
        <v>120.75</v>
      </c>
      <c r="D14">
        <v>8.02</v>
      </c>
      <c r="E14">
        <v>112.73</v>
      </c>
      <c r="G14" s="59" t="s">
        <v>93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</v>
      </c>
      <c r="O14">
        <v>9</v>
      </c>
      <c r="P14">
        <v>12</v>
      </c>
      <c r="Q14">
        <v>12</v>
      </c>
      <c r="R14">
        <v>1</v>
      </c>
      <c r="S14">
        <v>0</v>
      </c>
      <c r="T14">
        <v>37</v>
      </c>
    </row>
    <row r="15" spans="1:20">
      <c r="A15" t="s">
        <v>27</v>
      </c>
      <c r="B15" s="36">
        <v>41334</v>
      </c>
      <c r="C15">
        <v>120.75</v>
      </c>
      <c r="D15">
        <v>8.1999999999999993</v>
      </c>
      <c r="E15">
        <v>112.55</v>
      </c>
      <c r="G15" s="31" t="s">
        <v>97</v>
      </c>
      <c r="H15">
        <v>9</v>
      </c>
      <c r="I15">
        <v>0</v>
      </c>
      <c r="J15">
        <v>11</v>
      </c>
      <c r="K15">
        <v>11</v>
      </c>
      <c r="L15">
        <v>7</v>
      </c>
      <c r="M15">
        <v>11</v>
      </c>
      <c r="N15">
        <v>11</v>
      </c>
      <c r="O15">
        <v>12</v>
      </c>
      <c r="P15">
        <v>11</v>
      </c>
      <c r="Q15">
        <v>9</v>
      </c>
      <c r="R15">
        <v>0</v>
      </c>
      <c r="S15">
        <v>0</v>
      </c>
      <c r="T15">
        <v>92</v>
      </c>
    </row>
    <row r="16" spans="1:20">
      <c r="A16" t="s">
        <v>27</v>
      </c>
      <c r="B16" s="36">
        <v>41365</v>
      </c>
      <c r="C16">
        <v>120.75</v>
      </c>
      <c r="D16">
        <v>8.2200000000000006</v>
      </c>
      <c r="E16">
        <v>112.53</v>
      </c>
      <c r="G16" s="59" t="s">
        <v>100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11</v>
      </c>
      <c r="O16">
        <v>12</v>
      </c>
      <c r="P16">
        <v>12</v>
      </c>
      <c r="Q16">
        <v>12</v>
      </c>
      <c r="R16">
        <v>11</v>
      </c>
      <c r="S16">
        <v>0</v>
      </c>
      <c r="T16">
        <v>58</v>
      </c>
    </row>
    <row r="17" spans="1:27">
      <c r="A17" t="s">
        <v>27</v>
      </c>
      <c r="B17" s="36">
        <v>41395</v>
      </c>
      <c r="C17">
        <v>120.75</v>
      </c>
      <c r="D17">
        <v>7.38</v>
      </c>
      <c r="E17">
        <v>113.37</v>
      </c>
      <c r="G17" s="31" t="s">
        <v>106</v>
      </c>
      <c r="H17">
        <v>50</v>
      </c>
      <c r="I17">
        <v>32</v>
      </c>
      <c r="J17">
        <v>55</v>
      </c>
      <c r="K17">
        <v>96</v>
      </c>
      <c r="L17">
        <v>92</v>
      </c>
      <c r="M17">
        <v>98</v>
      </c>
      <c r="N17">
        <v>114</v>
      </c>
      <c r="O17">
        <v>116</v>
      </c>
      <c r="P17">
        <v>126</v>
      </c>
      <c r="Q17">
        <v>118</v>
      </c>
      <c r="R17">
        <v>73</v>
      </c>
      <c r="S17">
        <v>0</v>
      </c>
      <c r="T17">
        <v>970</v>
      </c>
    </row>
    <row r="18" spans="1:27">
      <c r="A18" t="s">
        <v>27</v>
      </c>
      <c r="B18" s="36">
        <v>41426</v>
      </c>
      <c r="C18">
        <v>120.75</v>
      </c>
      <c r="D18">
        <v>7.5</v>
      </c>
      <c r="E18">
        <v>113.25</v>
      </c>
    </row>
    <row r="19" spans="1:27">
      <c r="A19" t="s">
        <v>27</v>
      </c>
      <c r="B19" s="36">
        <v>41631</v>
      </c>
      <c r="C19">
        <v>120.75</v>
      </c>
      <c r="D19">
        <v>8.16</v>
      </c>
      <c r="E19">
        <v>112.59</v>
      </c>
    </row>
    <row r="20" spans="1:27">
      <c r="A20" t="s">
        <v>27</v>
      </c>
      <c r="B20" s="36">
        <v>41685</v>
      </c>
      <c r="C20">
        <v>120.75</v>
      </c>
      <c r="D20">
        <v>8.0500000000000007</v>
      </c>
      <c r="E20">
        <v>112.7</v>
      </c>
      <c r="G20" s="38" t="s">
        <v>2</v>
      </c>
      <c r="H20" s="60" t="s">
        <v>168</v>
      </c>
      <c r="I20" s="58" t="s">
        <v>104</v>
      </c>
      <c r="J20" s="58" t="s">
        <v>169</v>
      </c>
      <c r="K20" s="58" t="s">
        <v>170</v>
      </c>
      <c r="L20" s="58" t="s">
        <v>171</v>
      </c>
      <c r="M20" s="58" t="s">
        <v>172</v>
      </c>
      <c r="N20" s="58"/>
      <c r="O20" s="61" t="s">
        <v>169</v>
      </c>
      <c r="P20" s="62">
        <f>+COUNTA(G21:G32)</f>
        <v>12</v>
      </c>
      <c r="Q20" s="63"/>
    </row>
    <row r="21" spans="1:27">
      <c r="A21" t="s">
        <v>27</v>
      </c>
      <c r="B21" s="36">
        <v>41713</v>
      </c>
      <c r="C21">
        <v>120.75</v>
      </c>
      <c r="D21">
        <v>8.01</v>
      </c>
      <c r="E21">
        <v>112.74</v>
      </c>
      <c r="F21" s="31"/>
      <c r="G21" s="31" t="s">
        <v>27</v>
      </c>
      <c r="I21" s="31" t="s">
        <v>27</v>
      </c>
      <c r="J21">
        <v>65</v>
      </c>
      <c r="K21">
        <f>J21/11</f>
        <v>5.9090909090909092</v>
      </c>
      <c r="L21">
        <v>2</v>
      </c>
      <c r="M21">
        <v>4</v>
      </c>
      <c r="N21" t="str">
        <f>+IF(M21&gt;=5, "BASSA", IF(AND(K21&gt;=6.5,K21&lt;9),"MEDIA", IF(K21&gt;=9, "ALTA", "BASSA")))</f>
        <v>BASSA</v>
      </c>
      <c r="O21" s="64" t="s">
        <v>173</v>
      </c>
      <c r="P21">
        <f>+COUNTIF($N$21:$N$32, "BASSA")</f>
        <v>5</v>
      </c>
      <c r="Q21" s="65">
        <f>+P21/$P$20*100</f>
        <v>41.666666666666671</v>
      </c>
      <c r="T21" s="71"/>
      <c r="U21" s="71"/>
      <c r="V21" s="71"/>
      <c r="W21" s="71"/>
      <c r="X21" s="71"/>
      <c r="Y21" s="71"/>
      <c r="Z21" s="71"/>
      <c r="AA21" s="71"/>
    </row>
    <row r="22" spans="1:27">
      <c r="A22" t="s">
        <v>27</v>
      </c>
      <c r="B22" s="36">
        <v>41744</v>
      </c>
      <c r="C22">
        <v>120.75</v>
      </c>
      <c r="D22">
        <v>7.89</v>
      </c>
      <c r="E22">
        <v>112.86</v>
      </c>
      <c r="F22" s="31"/>
      <c r="G22" s="31" t="s">
        <v>48</v>
      </c>
      <c r="I22" s="31" t="s">
        <v>48</v>
      </c>
      <c r="J22">
        <v>97</v>
      </c>
      <c r="K22">
        <f t="shared" ref="K22:K33" si="0">J22/11</f>
        <v>8.8181818181818183</v>
      </c>
      <c r="L22">
        <v>1</v>
      </c>
      <c r="M22">
        <v>1</v>
      </c>
      <c r="N22" t="str">
        <f t="shared" ref="N22:N33" si="1">+IF(M22&gt;=5, "BASSA", IF(AND(K22&gt;=6.5,K22&lt;9),"MEDIA", IF(K22&gt;=9, "ALTA", "BASSA")))</f>
        <v>MEDIA</v>
      </c>
      <c r="O22" s="64" t="s">
        <v>174</v>
      </c>
      <c r="P22">
        <f>+COUNTIF($N$21:$N$32, "MEDIA")</f>
        <v>4</v>
      </c>
      <c r="Q22" s="65">
        <f t="shared" ref="Q22:Q23" si="2">+P22/$P$20*100</f>
        <v>33.333333333333329</v>
      </c>
      <c r="T22" s="71"/>
      <c r="U22" s="71"/>
      <c r="V22" s="71"/>
      <c r="W22" s="71"/>
      <c r="X22" s="71"/>
      <c r="Y22" s="71"/>
      <c r="Z22" s="71"/>
      <c r="AA22" s="71"/>
    </row>
    <row r="23" spans="1:27">
      <c r="A23" t="s">
        <v>27</v>
      </c>
      <c r="B23" s="36">
        <v>41774</v>
      </c>
      <c r="C23">
        <v>120.75</v>
      </c>
      <c r="D23">
        <v>7.17</v>
      </c>
      <c r="E23">
        <v>113.58</v>
      </c>
      <c r="F23" s="31"/>
      <c r="G23" s="31" t="s">
        <v>51</v>
      </c>
      <c r="I23" s="31" t="s">
        <v>51</v>
      </c>
      <c r="J23">
        <v>103</v>
      </c>
      <c r="K23">
        <f t="shared" si="0"/>
        <v>9.3636363636363633</v>
      </c>
      <c r="L23">
        <v>2</v>
      </c>
      <c r="M23">
        <v>1</v>
      </c>
      <c r="N23" t="str">
        <f t="shared" si="1"/>
        <v>ALTA</v>
      </c>
      <c r="O23" s="66" t="s">
        <v>175</v>
      </c>
      <c r="P23" s="67">
        <f>+COUNTIF($N$21:$N$32, "ALTA")</f>
        <v>3</v>
      </c>
      <c r="Q23" s="68">
        <f t="shared" si="2"/>
        <v>25</v>
      </c>
      <c r="T23" s="71"/>
      <c r="U23" s="71"/>
      <c r="V23" s="71"/>
      <c r="W23" s="71"/>
      <c r="X23" s="71"/>
      <c r="Y23" s="71"/>
      <c r="Z23" s="71"/>
      <c r="AA23" s="71"/>
    </row>
    <row r="24" spans="1:27">
      <c r="A24" t="s">
        <v>27</v>
      </c>
      <c r="B24" s="36">
        <v>41805</v>
      </c>
      <c r="C24">
        <v>120.75</v>
      </c>
      <c r="D24">
        <v>6.2</v>
      </c>
      <c r="E24">
        <v>114.55</v>
      </c>
      <c r="F24" s="31"/>
      <c r="G24" s="31" t="s">
        <v>57</v>
      </c>
      <c r="H24" t="s">
        <v>173</v>
      </c>
      <c r="I24" s="31" t="s">
        <v>57</v>
      </c>
      <c r="J24">
        <v>57</v>
      </c>
      <c r="K24">
        <f t="shared" si="0"/>
        <v>5.1818181818181817</v>
      </c>
      <c r="L24">
        <v>4</v>
      </c>
      <c r="M24">
        <v>6</v>
      </c>
      <c r="N24" t="str">
        <f t="shared" si="1"/>
        <v>BASSA</v>
      </c>
      <c r="T24" s="71"/>
      <c r="U24" s="71"/>
      <c r="V24" s="71"/>
      <c r="W24" s="71"/>
      <c r="X24" s="71"/>
      <c r="Y24" s="71"/>
      <c r="Z24" s="71"/>
      <c r="AA24" s="71"/>
    </row>
    <row r="25" spans="1:27">
      <c r="A25" t="s">
        <v>27</v>
      </c>
      <c r="B25" s="36">
        <v>41821</v>
      </c>
      <c r="C25">
        <v>120.75</v>
      </c>
      <c r="D25">
        <v>8.6300000000000008</v>
      </c>
      <c r="E25">
        <v>112.12</v>
      </c>
      <c r="F25" s="31"/>
      <c r="G25" s="31" t="s">
        <v>63</v>
      </c>
      <c r="I25" s="31" t="s">
        <v>63</v>
      </c>
      <c r="J25">
        <v>80</v>
      </c>
      <c r="K25">
        <f t="shared" si="0"/>
        <v>7.2727272727272725</v>
      </c>
      <c r="L25">
        <v>3</v>
      </c>
      <c r="M25">
        <v>3</v>
      </c>
      <c r="N25" t="str">
        <f t="shared" si="1"/>
        <v>MEDIA</v>
      </c>
      <c r="T25" s="71"/>
      <c r="U25" s="71"/>
      <c r="V25" s="71"/>
      <c r="W25" s="71"/>
      <c r="X25" s="71"/>
      <c r="Y25" s="71"/>
      <c r="Z25" s="71"/>
      <c r="AA25" s="71"/>
    </row>
    <row r="26" spans="1:27">
      <c r="A26" t="s">
        <v>27</v>
      </c>
      <c r="B26" s="36">
        <v>41883</v>
      </c>
      <c r="C26">
        <v>120.75</v>
      </c>
      <c r="D26">
        <v>6.32</v>
      </c>
      <c r="E26">
        <v>114.43</v>
      </c>
      <c r="F26" s="31"/>
      <c r="G26" s="31" t="s">
        <v>65</v>
      </c>
      <c r="I26" s="31" t="s">
        <v>65</v>
      </c>
      <c r="J26">
        <v>112</v>
      </c>
      <c r="K26">
        <f t="shared" si="0"/>
        <v>10.181818181818182</v>
      </c>
      <c r="L26">
        <v>6</v>
      </c>
      <c r="M26">
        <v>0</v>
      </c>
      <c r="N26" t="str">
        <f t="shared" si="1"/>
        <v>ALTA</v>
      </c>
      <c r="T26" s="71"/>
      <c r="U26" s="71"/>
      <c r="V26" s="71"/>
      <c r="W26" s="71"/>
      <c r="X26" s="71"/>
      <c r="Y26" s="71"/>
      <c r="Z26" s="71"/>
      <c r="AA26" s="71"/>
    </row>
    <row r="27" spans="1:27">
      <c r="A27" t="s">
        <v>27</v>
      </c>
      <c r="B27" s="36">
        <v>41913</v>
      </c>
      <c r="C27">
        <v>120.75</v>
      </c>
      <c r="D27">
        <v>7.06</v>
      </c>
      <c r="E27">
        <v>113.69</v>
      </c>
      <c r="F27" s="31"/>
      <c r="G27" s="31" t="s">
        <v>67</v>
      </c>
      <c r="I27" s="31" t="s">
        <v>67</v>
      </c>
      <c r="J27">
        <v>115</v>
      </c>
      <c r="K27">
        <f t="shared" si="0"/>
        <v>10.454545454545455</v>
      </c>
      <c r="L27">
        <v>4</v>
      </c>
      <c r="M27">
        <v>0</v>
      </c>
      <c r="N27" t="str">
        <f t="shared" si="1"/>
        <v>ALTA</v>
      </c>
      <c r="T27" s="71"/>
      <c r="U27" s="71"/>
      <c r="V27" s="71"/>
      <c r="W27" s="71"/>
      <c r="X27" s="71"/>
      <c r="Y27" s="71"/>
      <c r="Z27" s="71"/>
      <c r="AA27" s="71"/>
    </row>
    <row r="28" spans="1:27">
      <c r="A28" t="s">
        <v>27</v>
      </c>
      <c r="B28" s="36">
        <v>41944</v>
      </c>
      <c r="C28">
        <v>120.75</v>
      </c>
      <c r="D28">
        <v>7.25</v>
      </c>
      <c r="E28">
        <v>113.5</v>
      </c>
      <c r="F28" s="31"/>
      <c r="G28" s="31" t="s">
        <v>69</v>
      </c>
      <c r="I28" s="31" t="s">
        <v>69</v>
      </c>
      <c r="J28">
        <v>54</v>
      </c>
      <c r="K28">
        <f t="shared" si="0"/>
        <v>4.9090909090909092</v>
      </c>
      <c r="L28">
        <v>2</v>
      </c>
      <c r="M28">
        <v>4</v>
      </c>
      <c r="N28" t="str">
        <f t="shared" si="1"/>
        <v>BASSA</v>
      </c>
      <c r="T28" s="71"/>
      <c r="U28" s="71"/>
      <c r="V28" s="71"/>
      <c r="W28" s="71"/>
      <c r="X28" s="71"/>
      <c r="Y28" s="71"/>
      <c r="Z28" s="71"/>
      <c r="AA28" s="71"/>
    </row>
    <row r="29" spans="1:27">
      <c r="A29" t="s">
        <v>27</v>
      </c>
      <c r="B29" s="36">
        <v>41974</v>
      </c>
      <c r="C29">
        <v>120.75</v>
      </c>
      <c r="D29">
        <v>7.39</v>
      </c>
      <c r="E29">
        <v>113.36</v>
      </c>
      <c r="F29" s="31"/>
      <c r="G29" s="31" t="s">
        <v>71</v>
      </c>
      <c r="I29" s="31" t="s">
        <v>71</v>
      </c>
      <c r="J29">
        <v>83</v>
      </c>
      <c r="K29">
        <f t="shared" si="0"/>
        <v>7.5454545454545459</v>
      </c>
      <c r="L29">
        <v>3</v>
      </c>
      <c r="M29">
        <v>3</v>
      </c>
      <c r="N29" t="str">
        <f t="shared" si="1"/>
        <v>MEDIA</v>
      </c>
      <c r="P29" s="69"/>
      <c r="T29" s="71"/>
      <c r="U29" s="71"/>
      <c r="V29" s="71"/>
      <c r="W29" s="71"/>
      <c r="X29" s="71"/>
      <c r="Y29" s="71"/>
      <c r="Z29" s="71"/>
      <c r="AA29" s="71"/>
    </row>
    <row r="30" spans="1:27">
      <c r="A30" t="s">
        <v>27</v>
      </c>
      <c r="B30" s="36">
        <v>42005</v>
      </c>
      <c r="C30">
        <v>120.75</v>
      </c>
      <c r="D30">
        <v>8.06</v>
      </c>
      <c r="E30">
        <v>112.69</v>
      </c>
      <c r="F30" s="31"/>
      <c r="G30" s="31" t="s">
        <v>93</v>
      </c>
      <c r="H30" t="s">
        <v>173</v>
      </c>
      <c r="I30" s="31" t="s">
        <v>93</v>
      </c>
      <c r="J30">
        <v>37</v>
      </c>
      <c r="K30">
        <f>J30/11</f>
        <v>3.3636363636363638</v>
      </c>
      <c r="L30">
        <v>2</v>
      </c>
      <c r="M30">
        <v>6</v>
      </c>
      <c r="N30" t="str">
        <f>+IF(M30&gt;=5, "BASSA", IF(AND(K30&gt;=6.5,K30&lt;9),"MEDIA", IF(K30&gt;=9, "ALTA", "BASSA")))</f>
        <v>BASSA</v>
      </c>
      <c r="P30" s="69"/>
      <c r="T30" s="71"/>
      <c r="U30" s="71"/>
      <c r="V30" s="71"/>
      <c r="W30" s="71"/>
      <c r="X30" s="71"/>
      <c r="Y30" s="71"/>
      <c r="Z30" s="71"/>
      <c r="AA30" s="71"/>
    </row>
    <row r="31" spans="1:27">
      <c r="A31" t="s">
        <v>27</v>
      </c>
      <c r="B31" s="36">
        <v>42036</v>
      </c>
      <c r="C31">
        <v>120.75</v>
      </c>
      <c r="D31">
        <v>8.19</v>
      </c>
      <c r="E31">
        <v>112.56</v>
      </c>
      <c r="F31" s="31"/>
      <c r="G31" s="31" t="s">
        <v>97</v>
      </c>
      <c r="I31" s="31" t="s">
        <v>97</v>
      </c>
      <c r="J31">
        <v>92</v>
      </c>
      <c r="K31">
        <f>J31/11</f>
        <v>8.3636363636363633</v>
      </c>
      <c r="L31">
        <v>1</v>
      </c>
      <c r="M31">
        <v>2</v>
      </c>
      <c r="N31" t="str">
        <f>+IF(M31&gt;=5, "BASSA", IF(AND(K31&gt;=6.5,K31&lt;9),"MEDIA", IF(K31&gt;=9, "ALTA", "BASSA")))</f>
        <v>MEDIA</v>
      </c>
      <c r="P31" s="69"/>
      <c r="T31" s="71"/>
      <c r="U31" s="71"/>
      <c r="V31" s="71"/>
      <c r="W31" s="71"/>
      <c r="X31" s="71"/>
      <c r="Y31" s="71"/>
      <c r="Z31" s="71"/>
      <c r="AA31" s="71"/>
    </row>
    <row r="32" spans="1:27">
      <c r="A32" t="s">
        <v>27</v>
      </c>
      <c r="B32" s="36">
        <v>42064</v>
      </c>
      <c r="C32">
        <v>120.75</v>
      </c>
      <c r="D32">
        <v>9.32</v>
      </c>
      <c r="E32">
        <v>111.43</v>
      </c>
      <c r="F32" s="31"/>
      <c r="G32" s="31" t="s">
        <v>100</v>
      </c>
      <c r="H32" t="s">
        <v>173</v>
      </c>
      <c r="I32" s="31" t="s">
        <v>100</v>
      </c>
      <c r="J32">
        <v>58</v>
      </c>
      <c r="K32">
        <f>J32/11</f>
        <v>5.2727272727272725</v>
      </c>
      <c r="L32">
        <v>3</v>
      </c>
      <c r="M32">
        <v>6</v>
      </c>
      <c r="N32" t="str">
        <f>+IF(M32&gt;=5, "BASSA", IF(AND(K32&gt;=6.5,K32&lt;9),"MEDIA", IF(K32&gt;=9, "ALTA", "BASSA")))</f>
        <v>BASSA</v>
      </c>
      <c r="T32" s="71"/>
      <c r="U32" s="71"/>
      <c r="V32" s="71"/>
      <c r="W32" s="71"/>
      <c r="X32" s="71"/>
      <c r="Y32" s="71"/>
      <c r="Z32" s="71"/>
      <c r="AA32" s="71"/>
    </row>
    <row r="33" spans="1:20">
      <c r="A33" t="s">
        <v>27</v>
      </c>
      <c r="B33" s="36">
        <v>42095</v>
      </c>
      <c r="C33">
        <v>120.75</v>
      </c>
      <c r="D33">
        <v>8.2799999999999994</v>
      </c>
      <c r="E33">
        <v>112.47</v>
      </c>
      <c r="F33" s="31"/>
    </row>
    <row r="34" spans="1:20">
      <c r="A34" t="s">
        <v>27</v>
      </c>
      <c r="B34" s="36">
        <v>42125</v>
      </c>
      <c r="C34">
        <v>120.75</v>
      </c>
      <c r="D34">
        <v>7.5</v>
      </c>
      <c r="E34">
        <v>113.25</v>
      </c>
    </row>
    <row r="35" spans="1:20">
      <c r="A35" t="s">
        <v>27</v>
      </c>
      <c r="B35" s="36">
        <v>42156</v>
      </c>
      <c r="C35">
        <v>120.75</v>
      </c>
      <c r="D35">
        <v>6.75</v>
      </c>
      <c r="E35">
        <v>114</v>
      </c>
    </row>
    <row r="36" spans="1:20">
      <c r="A36" t="s">
        <v>27</v>
      </c>
      <c r="B36" s="36">
        <v>42248</v>
      </c>
      <c r="C36">
        <v>120.75</v>
      </c>
      <c r="D36">
        <v>6.12</v>
      </c>
      <c r="E36">
        <v>114.63</v>
      </c>
    </row>
    <row r="37" spans="1:20">
      <c r="A37" t="s">
        <v>27</v>
      </c>
      <c r="B37" s="36">
        <v>42287</v>
      </c>
      <c r="C37">
        <v>120.75</v>
      </c>
      <c r="D37">
        <v>7.06</v>
      </c>
      <c r="E37">
        <v>113.69</v>
      </c>
      <c r="G37" s="57"/>
      <c r="H37" s="57" t="s">
        <v>176</v>
      </c>
      <c r="I37" s="57" t="s">
        <v>156</v>
      </c>
      <c r="J37" s="57" t="s">
        <v>157</v>
      </c>
      <c r="K37" s="57" t="s">
        <v>158</v>
      </c>
      <c r="L37" s="57" t="s">
        <v>159</v>
      </c>
      <c r="M37" s="57" t="s">
        <v>160</v>
      </c>
      <c r="N37" s="57" t="s">
        <v>161</v>
      </c>
      <c r="O37" s="57" t="s">
        <v>162</v>
      </c>
      <c r="P37" s="57" t="s">
        <v>163</v>
      </c>
      <c r="Q37" s="57" t="s">
        <v>164</v>
      </c>
      <c r="R37" s="57" t="s">
        <v>165</v>
      </c>
      <c r="S37" s="57" t="s">
        <v>144</v>
      </c>
    </row>
    <row r="38" spans="1:20">
      <c r="A38" t="s">
        <v>27</v>
      </c>
      <c r="B38" s="36">
        <v>42339</v>
      </c>
      <c r="C38">
        <v>120.75</v>
      </c>
      <c r="D38">
        <v>7.55</v>
      </c>
      <c r="E38">
        <v>113.2</v>
      </c>
      <c r="G38" s="49" t="s">
        <v>104</v>
      </c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</row>
    <row r="39" spans="1:20">
      <c r="A39" t="s">
        <v>27</v>
      </c>
      <c r="B39" s="36">
        <v>42370</v>
      </c>
      <c r="C39">
        <v>120.75</v>
      </c>
      <c r="D39">
        <v>6.03</v>
      </c>
      <c r="E39">
        <v>114.72</v>
      </c>
      <c r="G39" s="31" t="s">
        <v>27</v>
      </c>
      <c r="H39">
        <v>0</v>
      </c>
      <c r="I39">
        <v>0</v>
      </c>
      <c r="J39">
        <v>0</v>
      </c>
      <c r="K39">
        <v>0</v>
      </c>
      <c r="L39">
        <v>12</v>
      </c>
      <c r="M39">
        <v>6</v>
      </c>
      <c r="N39">
        <v>10</v>
      </c>
      <c r="O39">
        <v>9</v>
      </c>
      <c r="P39">
        <v>11</v>
      </c>
      <c r="Q39">
        <v>12</v>
      </c>
      <c r="R39">
        <v>5</v>
      </c>
      <c r="S39">
        <v>0</v>
      </c>
      <c r="T39">
        <f>COUNTIF(I39:S39,"=0")</f>
        <v>4</v>
      </c>
    </row>
    <row r="40" spans="1:20">
      <c r="A40" t="s">
        <v>27</v>
      </c>
      <c r="B40" s="36">
        <v>42401</v>
      </c>
      <c r="C40">
        <v>120.75</v>
      </c>
      <c r="D40">
        <v>8.31</v>
      </c>
      <c r="E40">
        <v>112.44</v>
      </c>
      <c r="G40" s="31" t="s">
        <v>48</v>
      </c>
      <c r="H40">
        <v>0</v>
      </c>
      <c r="I40">
        <v>8</v>
      </c>
      <c r="J40">
        <v>9</v>
      </c>
      <c r="K40">
        <v>11</v>
      </c>
      <c r="L40">
        <v>11</v>
      </c>
      <c r="M40">
        <v>9</v>
      </c>
      <c r="N40">
        <v>7</v>
      </c>
      <c r="O40">
        <v>8</v>
      </c>
      <c r="P40">
        <v>11</v>
      </c>
      <c r="Q40">
        <v>11</v>
      </c>
      <c r="R40">
        <v>12</v>
      </c>
      <c r="S40">
        <v>0</v>
      </c>
      <c r="T40">
        <f t="shared" ref="T40:T51" si="3">COUNTIF(I40:S40,"=0")</f>
        <v>1</v>
      </c>
    </row>
    <row r="41" spans="1:20">
      <c r="A41" t="s">
        <v>27</v>
      </c>
      <c r="B41" s="36">
        <v>42430</v>
      </c>
      <c r="C41">
        <v>120.75</v>
      </c>
      <c r="D41">
        <v>8.3800000000000008</v>
      </c>
      <c r="E41">
        <v>112.37</v>
      </c>
      <c r="G41" s="31" t="s">
        <v>51</v>
      </c>
      <c r="H41">
        <v>0</v>
      </c>
      <c r="I41">
        <v>9</v>
      </c>
      <c r="J41">
        <v>9</v>
      </c>
      <c r="K41">
        <v>10</v>
      </c>
      <c r="L41">
        <v>10</v>
      </c>
      <c r="M41">
        <v>10</v>
      </c>
      <c r="N41">
        <v>10</v>
      </c>
      <c r="O41">
        <v>11</v>
      </c>
      <c r="P41">
        <v>10</v>
      </c>
      <c r="Q41">
        <v>12</v>
      </c>
      <c r="R41">
        <v>12</v>
      </c>
      <c r="S41">
        <v>0</v>
      </c>
      <c r="T41">
        <f t="shared" si="3"/>
        <v>1</v>
      </c>
    </row>
    <row r="42" spans="1:20">
      <c r="A42" t="s">
        <v>27</v>
      </c>
      <c r="B42" s="36">
        <v>42461</v>
      </c>
      <c r="C42">
        <v>120.75</v>
      </c>
      <c r="D42">
        <v>8.34</v>
      </c>
      <c r="E42">
        <v>112.41</v>
      </c>
      <c r="G42" s="31" t="s">
        <v>57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9</v>
      </c>
      <c r="P42">
        <v>12</v>
      </c>
      <c r="Q42">
        <v>12</v>
      </c>
      <c r="R42">
        <v>12</v>
      </c>
      <c r="S42">
        <v>12</v>
      </c>
      <c r="T42">
        <f t="shared" si="3"/>
        <v>6</v>
      </c>
    </row>
    <row r="43" spans="1:20">
      <c r="A43" t="s">
        <v>27</v>
      </c>
      <c r="B43" s="36">
        <v>42491</v>
      </c>
      <c r="C43">
        <v>120.75</v>
      </c>
      <c r="D43">
        <v>8.4</v>
      </c>
      <c r="E43">
        <v>112.35</v>
      </c>
      <c r="G43" s="31" t="s">
        <v>63</v>
      </c>
      <c r="H43">
        <v>0</v>
      </c>
      <c r="I43">
        <v>0</v>
      </c>
      <c r="J43">
        <v>0</v>
      </c>
      <c r="K43">
        <v>0</v>
      </c>
      <c r="L43">
        <v>10</v>
      </c>
      <c r="M43">
        <v>12</v>
      </c>
      <c r="N43">
        <v>12</v>
      </c>
      <c r="O43">
        <v>12</v>
      </c>
      <c r="P43">
        <v>9</v>
      </c>
      <c r="Q43">
        <v>8</v>
      </c>
      <c r="R43">
        <v>8</v>
      </c>
      <c r="S43">
        <v>9</v>
      </c>
      <c r="T43">
        <f t="shared" si="3"/>
        <v>3</v>
      </c>
    </row>
    <row r="44" spans="1:20">
      <c r="A44" t="s">
        <v>27</v>
      </c>
      <c r="B44" s="36">
        <v>42522</v>
      </c>
      <c r="C44">
        <v>120.75</v>
      </c>
      <c r="D44">
        <v>6.1</v>
      </c>
      <c r="E44">
        <v>114.65</v>
      </c>
      <c r="G44" s="31" t="s">
        <v>65</v>
      </c>
      <c r="H44">
        <v>0</v>
      </c>
      <c r="I44">
        <v>12</v>
      </c>
      <c r="J44">
        <v>7</v>
      </c>
      <c r="K44">
        <v>12</v>
      </c>
      <c r="L44">
        <v>12</v>
      </c>
      <c r="M44">
        <v>12</v>
      </c>
      <c r="N44">
        <v>12</v>
      </c>
      <c r="O44">
        <v>12</v>
      </c>
      <c r="P44">
        <v>9</v>
      </c>
      <c r="Q44">
        <v>9</v>
      </c>
      <c r="R44">
        <v>7</v>
      </c>
      <c r="S44">
        <v>8</v>
      </c>
      <c r="T44">
        <f t="shared" si="3"/>
        <v>0</v>
      </c>
    </row>
    <row r="45" spans="1:20">
      <c r="A45" t="s">
        <v>27</v>
      </c>
      <c r="B45" s="36">
        <v>42583</v>
      </c>
      <c r="C45">
        <v>120.75</v>
      </c>
      <c r="D45">
        <v>6.26</v>
      </c>
      <c r="E45">
        <v>114.49</v>
      </c>
      <c r="G45" s="31" t="s">
        <v>67</v>
      </c>
      <c r="H45">
        <v>0</v>
      </c>
      <c r="I45">
        <v>12</v>
      </c>
      <c r="J45">
        <v>7</v>
      </c>
      <c r="K45">
        <v>11</v>
      </c>
      <c r="L45">
        <v>11</v>
      </c>
      <c r="M45">
        <v>12</v>
      </c>
      <c r="N45">
        <v>12</v>
      </c>
      <c r="O45">
        <v>12</v>
      </c>
      <c r="P45">
        <v>10</v>
      </c>
      <c r="Q45">
        <v>9</v>
      </c>
      <c r="R45">
        <v>8</v>
      </c>
      <c r="S45">
        <v>11</v>
      </c>
      <c r="T45">
        <f t="shared" si="3"/>
        <v>0</v>
      </c>
    </row>
    <row r="46" spans="1:20">
      <c r="A46" t="s">
        <v>27</v>
      </c>
      <c r="B46" s="36">
        <v>42614</v>
      </c>
      <c r="C46">
        <v>120.75</v>
      </c>
      <c r="D46">
        <v>6.4</v>
      </c>
      <c r="E46">
        <v>114.35</v>
      </c>
      <c r="G46" s="31" t="s">
        <v>69</v>
      </c>
      <c r="H46">
        <v>0</v>
      </c>
      <c r="I46">
        <v>0</v>
      </c>
      <c r="J46">
        <v>0</v>
      </c>
      <c r="K46">
        <v>0</v>
      </c>
      <c r="L46">
        <v>9</v>
      </c>
      <c r="M46">
        <v>12</v>
      </c>
      <c r="N46">
        <v>12</v>
      </c>
      <c r="O46">
        <v>4</v>
      </c>
      <c r="P46">
        <v>1</v>
      </c>
      <c r="Q46">
        <v>9</v>
      </c>
      <c r="R46">
        <v>7</v>
      </c>
      <c r="S46">
        <v>0</v>
      </c>
      <c r="T46">
        <f t="shared" si="3"/>
        <v>4</v>
      </c>
    </row>
    <row r="47" spans="1:20">
      <c r="A47" t="s">
        <v>27</v>
      </c>
      <c r="B47" s="36">
        <v>42644</v>
      </c>
      <c r="C47">
        <v>120.75</v>
      </c>
      <c r="D47">
        <v>6.6</v>
      </c>
      <c r="E47">
        <v>114.15</v>
      </c>
      <c r="G47" s="31" t="s">
        <v>71</v>
      </c>
      <c r="H47">
        <v>0</v>
      </c>
      <c r="I47">
        <v>0</v>
      </c>
      <c r="J47">
        <v>0</v>
      </c>
      <c r="K47">
        <v>0</v>
      </c>
      <c r="L47">
        <v>10</v>
      </c>
      <c r="M47">
        <v>12</v>
      </c>
      <c r="N47">
        <v>12</v>
      </c>
      <c r="O47">
        <v>12</v>
      </c>
      <c r="P47">
        <v>10</v>
      </c>
      <c r="Q47">
        <v>9</v>
      </c>
      <c r="R47">
        <v>8</v>
      </c>
      <c r="S47">
        <v>10</v>
      </c>
      <c r="T47">
        <f t="shared" si="3"/>
        <v>3</v>
      </c>
    </row>
    <row r="48" spans="1:20">
      <c r="A48" t="s">
        <v>27</v>
      </c>
      <c r="B48" s="36">
        <v>42675</v>
      </c>
      <c r="C48">
        <v>120.75</v>
      </c>
      <c r="D48">
        <v>6.5</v>
      </c>
      <c r="E48">
        <v>114.25</v>
      </c>
      <c r="G48" s="31" t="s">
        <v>84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6</v>
      </c>
      <c r="S48">
        <v>11</v>
      </c>
      <c r="T48">
        <f t="shared" si="3"/>
        <v>9</v>
      </c>
    </row>
    <row r="49" spans="1:20">
      <c r="A49" t="s">
        <v>27</v>
      </c>
      <c r="B49" s="36">
        <v>42705</v>
      </c>
      <c r="C49">
        <v>120.75</v>
      </c>
      <c r="D49">
        <v>7.82</v>
      </c>
      <c r="E49">
        <v>112.93</v>
      </c>
      <c r="G49" s="31" t="s">
        <v>93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</v>
      </c>
      <c r="P49">
        <v>9</v>
      </c>
      <c r="Q49">
        <v>12</v>
      </c>
      <c r="R49">
        <v>12</v>
      </c>
      <c r="S49">
        <v>1</v>
      </c>
      <c r="T49">
        <f t="shared" si="3"/>
        <v>6</v>
      </c>
    </row>
    <row r="50" spans="1:20">
      <c r="A50" t="s">
        <v>27</v>
      </c>
      <c r="B50" s="36">
        <v>42736</v>
      </c>
      <c r="C50">
        <v>120.75</v>
      </c>
      <c r="D50">
        <v>8.17</v>
      </c>
      <c r="E50">
        <v>112.58</v>
      </c>
      <c r="G50" s="31" t="s">
        <v>97</v>
      </c>
      <c r="H50">
        <v>0</v>
      </c>
      <c r="I50">
        <v>9</v>
      </c>
      <c r="J50">
        <v>0</v>
      </c>
      <c r="K50">
        <v>11</v>
      </c>
      <c r="L50">
        <v>11</v>
      </c>
      <c r="M50">
        <v>7</v>
      </c>
      <c r="N50">
        <v>11</v>
      </c>
      <c r="O50">
        <v>11</v>
      </c>
      <c r="P50">
        <v>12</v>
      </c>
      <c r="Q50">
        <v>11</v>
      </c>
      <c r="R50">
        <v>9</v>
      </c>
      <c r="S50">
        <v>0</v>
      </c>
      <c r="T50">
        <f t="shared" si="3"/>
        <v>2</v>
      </c>
    </row>
    <row r="51" spans="1:20">
      <c r="A51" t="s">
        <v>27</v>
      </c>
      <c r="B51" s="36">
        <v>42767</v>
      </c>
      <c r="C51">
        <v>120.75</v>
      </c>
      <c r="D51">
        <v>8.3699999999999992</v>
      </c>
      <c r="E51">
        <v>112.38</v>
      </c>
      <c r="G51" s="31" t="s">
        <v>100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11</v>
      </c>
      <c r="P51">
        <v>12</v>
      </c>
      <c r="Q51">
        <v>12</v>
      </c>
      <c r="R51">
        <v>12</v>
      </c>
      <c r="S51">
        <v>11</v>
      </c>
      <c r="T51">
        <f t="shared" si="3"/>
        <v>6</v>
      </c>
    </row>
    <row r="52" spans="1:20">
      <c r="A52" t="s">
        <v>27</v>
      </c>
      <c r="B52" s="36">
        <v>42795</v>
      </c>
      <c r="C52">
        <v>120.75</v>
      </c>
      <c r="D52">
        <v>8.31</v>
      </c>
      <c r="E52">
        <v>112.44</v>
      </c>
    </row>
    <row r="53" spans="1:20">
      <c r="A53" t="s">
        <v>27</v>
      </c>
      <c r="B53" s="36">
        <v>42826</v>
      </c>
      <c r="C53">
        <v>120.75</v>
      </c>
      <c r="D53">
        <v>8.2799999999999994</v>
      </c>
      <c r="E53">
        <v>112.47</v>
      </c>
    </row>
    <row r="54" spans="1:20">
      <c r="A54" t="s">
        <v>27</v>
      </c>
      <c r="B54" s="36">
        <v>42856</v>
      </c>
      <c r="C54">
        <v>120.75</v>
      </c>
      <c r="D54">
        <v>8.35</v>
      </c>
      <c r="E54">
        <v>112.4</v>
      </c>
    </row>
    <row r="55" spans="1:20">
      <c r="A55" t="s">
        <v>27</v>
      </c>
      <c r="B55" s="36">
        <v>42887</v>
      </c>
      <c r="C55">
        <v>120.75</v>
      </c>
      <c r="D55">
        <v>8.34</v>
      </c>
      <c r="E55">
        <v>112.41</v>
      </c>
    </row>
    <row r="56" spans="1:20">
      <c r="A56" t="s">
        <v>27</v>
      </c>
      <c r="B56" s="36">
        <v>42917</v>
      </c>
      <c r="C56">
        <v>120.75</v>
      </c>
      <c r="D56">
        <v>7.21</v>
      </c>
      <c r="E56">
        <v>113.54</v>
      </c>
    </row>
    <row r="57" spans="1:20">
      <c r="A57" t="s">
        <v>27</v>
      </c>
      <c r="B57" s="36">
        <v>42948</v>
      </c>
      <c r="C57">
        <v>120.75</v>
      </c>
      <c r="D57">
        <v>6.15</v>
      </c>
      <c r="E57">
        <v>114.6</v>
      </c>
    </row>
    <row r="58" spans="1:20">
      <c r="A58" t="s">
        <v>27</v>
      </c>
      <c r="B58" s="36">
        <v>42979</v>
      </c>
      <c r="C58">
        <v>120.75</v>
      </c>
      <c r="D58">
        <v>6.51</v>
      </c>
      <c r="E58">
        <v>114.24</v>
      </c>
    </row>
    <row r="59" spans="1:20">
      <c r="A59" t="s">
        <v>27</v>
      </c>
      <c r="B59" s="36">
        <v>43009</v>
      </c>
      <c r="C59">
        <v>120.75</v>
      </c>
      <c r="D59">
        <v>7.25</v>
      </c>
      <c r="E59">
        <v>113.5</v>
      </c>
    </row>
    <row r="60" spans="1:20">
      <c r="A60" t="s">
        <v>27</v>
      </c>
      <c r="B60" s="36">
        <v>43040</v>
      </c>
      <c r="C60">
        <v>120.75</v>
      </c>
      <c r="D60">
        <v>7.47</v>
      </c>
      <c r="E60">
        <v>113.28</v>
      </c>
    </row>
    <row r="61" spans="1:20">
      <c r="A61" t="s">
        <v>27</v>
      </c>
      <c r="B61" s="36">
        <v>43070</v>
      </c>
      <c r="C61">
        <v>120.75</v>
      </c>
      <c r="D61">
        <v>7.97</v>
      </c>
      <c r="E61">
        <v>112.78</v>
      </c>
    </row>
    <row r="62" spans="1:20">
      <c r="A62" t="s">
        <v>27</v>
      </c>
      <c r="B62" s="36">
        <v>43101</v>
      </c>
      <c r="C62">
        <v>120.75</v>
      </c>
      <c r="D62">
        <v>8.2799999999999994</v>
      </c>
      <c r="E62">
        <v>112.47</v>
      </c>
    </row>
    <row r="63" spans="1:20">
      <c r="A63" t="s">
        <v>27</v>
      </c>
      <c r="B63" s="36">
        <v>43132</v>
      </c>
      <c r="C63">
        <v>120.75</v>
      </c>
      <c r="D63">
        <v>8.5500000000000007</v>
      </c>
      <c r="E63">
        <v>112.2</v>
      </c>
    </row>
    <row r="64" spans="1:20">
      <c r="A64" t="s">
        <v>27</v>
      </c>
      <c r="B64" s="36">
        <v>43160</v>
      </c>
      <c r="C64">
        <v>120.75</v>
      </c>
      <c r="D64">
        <v>8.4700000000000006</v>
      </c>
      <c r="E64">
        <v>112.28</v>
      </c>
    </row>
    <row r="65" spans="1:5">
      <c r="A65" t="s">
        <v>27</v>
      </c>
      <c r="B65" s="36">
        <v>43191</v>
      </c>
      <c r="C65">
        <v>120.75</v>
      </c>
      <c r="D65">
        <v>8.59</v>
      </c>
      <c r="E65">
        <v>112.16</v>
      </c>
    </row>
    <row r="66" spans="1:5">
      <c r="A66" t="s">
        <v>27</v>
      </c>
      <c r="B66" s="36">
        <v>43221</v>
      </c>
      <c r="C66">
        <v>120.75</v>
      </c>
      <c r="D66">
        <v>8.69</v>
      </c>
      <c r="E66">
        <v>112.06</v>
      </c>
    </row>
    <row r="67" spans="1:5">
      <c r="A67" t="s">
        <v>48</v>
      </c>
      <c r="B67" s="33">
        <v>39859</v>
      </c>
      <c r="C67">
        <v>96.789000000000001</v>
      </c>
      <c r="D67">
        <v>4.37</v>
      </c>
      <c r="E67">
        <v>92.418999999999997</v>
      </c>
    </row>
    <row r="68" spans="1:5">
      <c r="A68" t="s">
        <v>48</v>
      </c>
      <c r="B68" s="33">
        <v>39887</v>
      </c>
      <c r="C68">
        <v>96.789000000000001</v>
      </c>
      <c r="D68">
        <v>4.62</v>
      </c>
      <c r="E68">
        <v>92.168999999999997</v>
      </c>
    </row>
    <row r="69" spans="1:5">
      <c r="A69" t="s">
        <v>48</v>
      </c>
      <c r="B69" s="33">
        <v>39918</v>
      </c>
      <c r="C69">
        <v>96.789000000000001</v>
      </c>
      <c r="D69">
        <v>4.4400000000000004</v>
      </c>
      <c r="E69">
        <v>92.349000000000004</v>
      </c>
    </row>
    <row r="70" spans="1:5">
      <c r="A70" t="s">
        <v>48</v>
      </c>
      <c r="B70" s="33">
        <v>39948</v>
      </c>
      <c r="C70">
        <v>96.789000000000001</v>
      </c>
      <c r="D70">
        <v>5</v>
      </c>
      <c r="E70">
        <v>91.789000000000001</v>
      </c>
    </row>
    <row r="71" spans="1:5">
      <c r="A71" t="s">
        <v>48</v>
      </c>
      <c r="B71" s="33">
        <v>39979</v>
      </c>
      <c r="C71">
        <v>96.789000000000001</v>
      </c>
      <c r="D71">
        <v>4.58</v>
      </c>
      <c r="E71">
        <v>92.209000000000003</v>
      </c>
    </row>
    <row r="72" spans="1:5">
      <c r="A72" t="s">
        <v>48</v>
      </c>
      <c r="B72" s="33">
        <v>40009</v>
      </c>
      <c r="C72">
        <v>96.789000000000001</v>
      </c>
      <c r="D72">
        <v>5.29</v>
      </c>
      <c r="E72">
        <v>91.498999999999995</v>
      </c>
    </row>
    <row r="73" spans="1:5">
      <c r="A73" t="s">
        <v>48</v>
      </c>
      <c r="B73" s="33">
        <v>40071</v>
      </c>
      <c r="C73">
        <v>96.789000000000001</v>
      </c>
      <c r="D73">
        <v>4.32</v>
      </c>
      <c r="E73">
        <v>92.468999999999994</v>
      </c>
    </row>
    <row r="74" spans="1:5">
      <c r="A74" t="s">
        <v>48</v>
      </c>
      <c r="B74" s="33">
        <v>40101</v>
      </c>
      <c r="C74">
        <v>96.789000000000001</v>
      </c>
      <c r="D74">
        <v>4.51</v>
      </c>
      <c r="E74">
        <v>92.278999999999996</v>
      </c>
    </row>
    <row r="75" spans="1:5">
      <c r="A75" t="s">
        <v>48</v>
      </c>
      <c r="B75" s="33">
        <v>40179</v>
      </c>
      <c r="C75">
        <v>96.789000000000001</v>
      </c>
      <c r="D75">
        <v>4.28</v>
      </c>
      <c r="E75">
        <v>92.509</v>
      </c>
    </row>
    <row r="76" spans="1:5">
      <c r="A76" t="s">
        <v>48</v>
      </c>
      <c r="B76" s="33">
        <v>40238</v>
      </c>
      <c r="C76">
        <v>96.789000000000001</v>
      </c>
      <c r="D76">
        <v>3.91</v>
      </c>
      <c r="E76">
        <v>92.879000000000005</v>
      </c>
    </row>
    <row r="77" spans="1:5">
      <c r="A77" t="s">
        <v>48</v>
      </c>
      <c r="B77" s="33">
        <v>40269</v>
      </c>
      <c r="C77">
        <v>96.789000000000001</v>
      </c>
      <c r="D77">
        <v>4.4800000000000004</v>
      </c>
      <c r="E77">
        <v>92.308999999999997</v>
      </c>
    </row>
    <row r="78" spans="1:5">
      <c r="A78" t="s">
        <v>48</v>
      </c>
      <c r="B78" s="33">
        <v>40299</v>
      </c>
      <c r="C78">
        <v>96.789000000000001</v>
      </c>
      <c r="D78">
        <v>3.85</v>
      </c>
      <c r="E78">
        <v>92.938999999999993</v>
      </c>
    </row>
    <row r="79" spans="1:5">
      <c r="A79" t="s">
        <v>48</v>
      </c>
      <c r="B79" s="33">
        <v>40330</v>
      </c>
      <c r="C79">
        <v>96.789000000000001</v>
      </c>
      <c r="D79">
        <v>4.33</v>
      </c>
      <c r="E79">
        <v>92.459000000000003</v>
      </c>
    </row>
    <row r="80" spans="1:5">
      <c r="A80" t="s">
        <v>48</v>
      </c>
      <c r="B80" s="33">
        <v>40422</v>
      </c>
      <c r="C80">
        <v>96.789000000000001</v>
      </c>
      <c r="D80">
        <v>4.13</v>
      </c>
      <c r="E80">
        <v>92.659000000000006</v>
      </c>
    </row>
    <row r="81" spans="1:5">
      <c r="A81" t="s">
        <v>48</v>
      </c>
      <c r="B81" s="33">
        <v>40452</v>
      </c>
      <c r="C81">
        <v>96.789000000000001</v>
      </c>
      <c r="D81">
        <v>4</v>
      </c>
      <c r="E81">
        <v>92.789000000000001</v>
      </c>
    </row>
    <row r="82" spans="1:5">
      <c r="A82" t="s">
        <v>48</v>
      </c>
      <c r="B82" s="33">
        <v>40483</v>
      </c>
      <c r="C82">
        <v>96.789000000000001</v>
      </c>
      <c r="D82">
        <v>4.51</v>
      </c>
      <c r="E82">
        <v>92.278999999999996</v>
      </c>
    </row>
    <row r="83" spans="1:5">
      <c r="A83" t="s">
        <v>48</v>
      </c>
      <c r="B83" s="33">
        <v>40513</v>
      </c>
      <c r="C83">
        <v>96.789000000000001</v>
      </c>
      <c r="D83">
        <v>4.45</v>
      </c>
      <c r="E83">
        <v>92.338999999999999</v>
      </c>
    </row>
    <row r="84" spans="1:5">
      <c r="A84" t="s">
        <v>48</v>
      </c>
      <c r="B84" s="36">
        <v>40544</v>
      </c>
      <c r="C84">
        <v>96.789000000000001</v>
      </c>
      <c r="D84">
        <v>4.51</v>
      </c>
      <c r="E84">
        <v>92.278999999999996</v>
      </c>
    </row>
    <row r="85" spans="1:5">
      <c r="A85" t="s">
        <v>48</v>
      </c>
      <c r="B85" s="36">
        <v>40575</v>
      </c>
      <c r="C85">
        <v>96.789000000000001</v>
      </c>
      <c r="D85">
        <v>4.47</v>
      </c>
      <c r="E85">
        <v>92.319000000000003</v>
      </c>
    </row>
    <row r="86" spans="1:5">
      <c r="A86" t="s">
        <v>48</v>
      </c>
      <c r="B86" s="36">
        <v>40603</v>
      </c>
      <c r="C86">
        <v>96.789000000000001</v>
      </c>
      <c r="D86">
        <v>3.8</v>
      </c>
      <c r="E86">
        <v>92.989000000000004</v>
      </c>
    </row>
    <row r="87" spans="1:5">
      <c r="A87" t="s">
        <v>48</v>
      </c>
      <c r="B87" s="36">
        <v>40634</v>
      </c>
      <c r="C87">
        <v>96.789000000000001</v>
      </c>
      <c r="D87">
        <v>3.72</v>
      </c>
      <c r="E87">
        <v>93.069000000000003</v>
      </c>
    </row>
    <row r="88" spans="1:5">
      <c r="A88" t="s">
        <v>48</v>
      </c>
      <c r="B88" s="36">
        <v>40664</v>
      </c>
      <c r="C88">
        <v>96.789000000000001</v>
      </c>
      <c r="D88">
        <v>4.0599999999999996</v>
      </c>
      <c r="E88">
        <v>92.728999999999999</v>
      </c>
    </row>
    <row r="89" spans="1:5">
      <c r="A89" t="s">
        <v>48</v>
      </c>
      <c r="B89" s="36">
        <v>40695</v>
      </c>
      <c r="C89">
        <v>96.789000000000001</v>
      </c>
      <c r="D89">
        <v>4.1399999999999997</v>
      </c>
      <c r="E89">
        <v>92.649000000000001</v>
      </c>
    </row>
    <row r="90" spans="1:5">
      <c r="A90" t="s">
        <v>48</v>
      </c>
      <c r="B90" s="36">
        <v>40725</v>
      </c>
      <c r="C90">
        <v>96.789000000000001</v>
      </c>
      <c r="D90">
        <v>4.12</v>
      </c>
      <c r="E90">
        <v>92.668999999999997</v>
      </c>
    </row>
    <row r="91" spans="1:5">
      <c r="A91" t="s">
        <v>48</v>
      </c>
      <c r="B91" s="36">
        <v>40787</v>
      </c>
      <c r="C91">
        <v>96.789000000000001</v>
      </c>
      <c r="D91">
        <v>3.71</v>
      </c>
      <c r="E91">
        <v>93.078999999999994</v>
      </c>
    </row>
    <row r="92" spans="1:5">
      <c r="A92" t="s">
        <v>48</v>
      </c>
      <c r="B92" s="36">
        <v>40817</v>
      </c>
      <c r="C92">
        <v>96.789000000000001</v>
      </c>
      <c r="D92">
        <v>4.3899999999999997</v>
      </c>
      <c r="E92">
        <v>92.399000000000001</v>
      </c>
    </row>
    <row r="93" spans="1:5">
      <c r="A93" t="s">
        <v>48</v>
      </c>
      <c r="B93" s="36">
        <v>40848</v>
      </c>
      <c r="C93">
        <v>96.789000000000001</v>
      </c>
      <c r="D93">
        <v>4.43</v>
      </c>
      <c r="E93">
        <v>92.358999999999995</v>
      </c>
    </row>
    <row r="94" spans="1:5">
      <c r="A94" t="s">
        <v>48</v>
      </c>
      <c r="B94" s="36">
        <v>40878</v>
      </c>
      <c r="C94">
        <v>96.789000000000001</v>
      </c>
      <c r="D94">
        <v>3.81</v>
      </c>
      <c r="E94">
        <v>92.978999999999999</v>
      </c>
    </row>
    <row r="95" spans="1:5">
      <c r="A95" t="s">
        <v>48</v>
      </c>
      <c r="B95" s="36">
        <v>40909</v>
      </c>
      <c r="C95">
        <v>96.789000000000001</v>
      </c>
      <c r="D95">
        <v>4.01</v>
      </c>
      <c r="E95">
        <v>92.778999999999996</v>
      </c>
    </row>
    <row r="96" spans="1:5">
      <c r="A96" t="s">
        <v>48</v>
      </c>
      <c r="B96" s="36">
        <v>40940</v>
      </c>
      <c r="C96">
        <v>96.789000000000001</v>
      </c>
      <c r="D96">
        <v>4.0599999999999996</v>
      </c>
      <c r="E96">
        <v>92.728999999999999</v>
      </c>
    </row>
    <row r="97" spans="1:5">
      <c r="A97" t="s">
        <v>48</v>
      </c>
      <c r="B97" s="36">
        <v>40969</v>
      </c>
      <c r="C97">
        <v>96.789000000000001</v>
      </c>
      <c r="D97">
        <v>3.94</v>
      </c>
      <c r="E97">
        <v>92.849000000000004</v>
      </c>
    </row>
    <row r="98" spans="1:5">
      <c r="A98" t="s">
        <v>48</v>
      </c>
      <c r="B98" s="36">
        <v>41000</v>
      </c>
      <c r="C98">
        <v>96.789000000000001</v>
      </c>
      <c r="D98">
        <v>3.61</v>
      </c>
      <c r="E98">
        <v>93.179000000000002</v>
      </c>
    </row>
    <row r="99" spans="1:5">
      <c r="A99" t="s">
        <v>48</v>
      </c>
      <c r="B99" s="36">
        <v>41030</v>
      </c>
      <c r="C99">
        <v>96.789000000000001</v>
      </c>
      <c r="D99">
        <v>4.03</v>
      </c>
      <c r="E99">
        <v>92.759</v>
      </c>
    </row>
    <row r="100" spans="1:5">
      <c r="A100" t="s">
        <v>48</v>
      </c>
      <c r="B100" s="36">
        <v>41061</v>
      </c>
      <c r="C100">
        <v>96.789000000000001</v>
      </c>
      <c r="D100">
        <v>4.1900000000000004</v>
      </c>
      <c r="E100">
        <v>92.599000000000004</v>
      </c>
    </row>
    <row r="101" spans="1:5">
      <c r="A101" t="s">
        <v>48</v>
      </c>
      <c r="B101" s="36">
        <v>41091</v>
      </c>
      <c r="C101">
        <v>96.789000000000001</v>
      </c>
      <c r="D101">
        <v>4.5599999999999996</v>
      </c>
      <c r="E101">
        <v>92.228999999999999</v>
      </c>
    </row>
    <row r="102" spans="1:5">
      <c r="A102" t="s">
        <v>48</v>
      </c>
      <c r="B102" s="36">
        <v>41131</v>
      </c>
      <c r="C102">
        <v>96.789000000000001</v>
      </c>
      <c r="D102">
        <v>4.6399999999999997</v>
      </c>
      <c r="E102">
        <v>92.149000000000001</v>
      </c>
    </row>
    <row r="103" spans="1:5">
      <c r="A103" t="s">
        <v>48</v>
      </c>
      <c r="B103" s="36">
        <v>41182</v>
      </c>
      <c r="C103">
        <v>96.789000000000001</v>
      </c>
      <c r="D103">
        <v>4.01</v>
      </c>
      <c r="E103">
        <v>92.778999999999996</v>
      </c>
    </row>
    <row r="104" spans="1:5">
      <c r="A104" t="s">
        <v>48</v>
      </c>
      <c r="B104" s="36">
        <v>41213</v>
      </c>
      <c r="C104">
        <v>96.789000000000001</v>
      </c>
      <c r="D104">
        <v>4.97</v>
      </c>
      <c r="E104">
        <v>91.819000000000003</v>
      </c>
    </row>
    <row r="105" spans="1:5">
      <c r="A105" t="s">
        <v>48</v>
      </c>
      <c r="B105" s="36">
        <v>41274</v>
      </c>
      <c r="C105">
        <v>96.789000000000001</v>
      </c>
      <c r="D105">
        <v>5.07</v>
      </c>
      <c r="E105">
        <v>91.718999999999994</v>
      </c>
    </row>
    <row r="106" spans="1:5">
      <c r="A106" t="s">
        <v>48</v>
      </c>
      <c r="B106" s="36">
        <v>41278</v>
      </c>
      <c r="C106">
        <v>96.789000000000001</v>
      </c>
      <c r="D106">
        <v>5.18</v>
      </c>
      <c r="E106">
        <v>91.608999999999995</v>
      </c>
    </row>
    <row r="107" spans="1:5">
      <c r="A107" t="s">
        <v>48</v>
      </c>
      <c r="B107" s="36">
        <v>41323</v>
      </c>
      <c r="C107">
        <v>96.789000000000001</v>
      </c>
      <c r="D107">
        <v>4.8499999999999996</v>
      </c>
      <c r="E107">
        <v>91.938999999999993</v>
      </c>
    </row>
    <row r="108" spans="1:5">
      <c r="A108" t="s">
        <v>48</v>
      </c>
      <c r="B108" s="36">
        <v>41340</v>
      </c>
      <c r="C108">
        <v>96.789000000000001</v>
      </c>
      <c r="D108">
        <v>4.5599999999999996</v>
      </c>
      <c r="E108">
        <v>92.228999999999999</v>
      </c>
    </row>
    <row r="109" spans="1:5">
      <c r="A109" t="s">
        <v>48</v>
      </c>
      <c r="B109" s="36">
        <v>41365</v>
      </c>
      <c r="C109">
        <v>96.789000000000001</v>
      </c>
      <c r="D109">
        <v>3.51</v>
      </c>
      <c r="E109">
        <v>93.278999999999996</v>
      </c>
    </row>
    <row r="110" spans="1:5">
      <c r="A110" t="s">
        <v>48</v>
      </c>
      <c r="B110" s="36">
        <v>41396</v>
      </c>
      <c r="C110">
        <v>96.789000000000001</v>
      </c>
      <c r="D110">
        <v>3.24</v>
      </c>
      <c r="E110">
        <v>93.549000000000007</v>
      </c>
    </row>
    <row r="111" spans="1:5">
      <c r="A111" t="s">
        <v>48</v>
      </c>
      <c r="B111" s="36">
        <v>41426</v>
      </c>
      <c r="C111">
        <v>96.789000000000001</v>
      </c>
      <c r="D111">
        <v>3.82</v>
      </c>
      <c r="E111">
        <v>92.968999999999994</v>
      </c>
    </row>
    <row r="112" spans="1:5">
      <c r="A112" t="s">
        <v>48</v>
      </c>
      <c r="B112" s="36">
        <v>41518</v>
      </c>
      <c r="C112">
        <v>96.789000000000001</v>
      </c>
      <c r="D112">
        <v>3.81</v>
      </c>
      <c r="E112">
        <v>92.978999999999999</v>
      </c>
    </row>
    <row r="113" spans="1:5">
      <c r="A113" t="s">
        <v>48</v>
      </c>
      <c r="B113" s="36">
        <v>41548</v>
      </c>
      <c r="C113">
        <v>96.789000000000001</v>
      </c>
      <c r="D113">
        <v>3.44</v>
      </c>
      <c r="E113">
        <v>93.349000000000004</v>
      </c>
    </row>
    <row r="114" spans="1:5">
      <c r="A114" t="s">
        <v>48</v>
      </c>
      <c r="B114" s="36">
        <v>41628</v>
      </c>
      <c r="C114">
        <v>96.789000000000001</v>
      </c>
      <c r="D114">
        <v>3.83</v>
      </c>
      <c r="E114">
        <v>92.959000000000003</v>
      </c>
    </row>
    <row r="115" spans="1:5">
      <c r="A115" t="s">
        <v>48</v>
      </c>
      <c r="B115" s="36">
        <v>41654</v>
      </c>
      <c r="C115">
        <v>96.789000000000001</v>
      </c>
      <c r="D115">
        <v>3.88</v>
      </c>
      <c r="E115">
        <v>92.909000000000006</v>
      </c>
    </row>
    <row r="116" spans="1:5">
      <c r="A116" t="s">
        <v>48</v>
      </c>
      <c r="B116" s="36">
        <v>41685</v>
      </c>
      <c r="C116">
        <v>96.789000000000001</v>
      </c>
      <c r="D116">
        <v>4.41</v>
      </c>
      <c r="E116">
        <v>92.379000000000005</v>
      </c>
    </row>
    <row r="117" spans="1:5">
      <c r="A117" t="s">
        <v>48</v>
      </c>
      <c r="B117" s="36">
        <v>41713</v>
      </c>
      <c r="C117">
        <v>96.789000000000001</v>
      </c>
      <c r="D117">
        <v>4.68</v>
      </c>
      <c r="E117">
        <v>92.108999999999995</v>
      </c>
    </row>
    <row r="118" spans="1:5">
      <c r="A118" t="s">
        <v>48</v>
      </c>
      <c r="B118" s="36">
        <v>41774</v>
      </c>
      <c r="C118">
        <v>96.789000000000001</v>
      </c>
      <c r="D118">
        <v>5.1100000000000003</v>
      </c>
      <c r="E118">
        <v>91.679000000000002</v>
      </c>
    </row>
    <row r="119" spans="1:5">
      <c r="A119" t="s">
        <v>48</v>
      </c>
      <c r="B119" s="36">
        <v>41805</v>
      </c>
      <c r="C119">
        <v>96.789000000000001</v>
      </c>
      <c r="D119">
        <v>5.03</v>
      </c>
      <c r="E119">
        <v>91.759</v>
      </c>
    </row>
    <row r="120" spans="1:5">
      <c r="A120" t="s">
        <v>48</v>
      </c>
      <c r="B120" s="36">
        <v>41883</v>
      </c>
      <c r="C120">
        <v>96.789000000000001</v>
      </c>
      <c r="D120">
        <v>3.47</v>
      </c>
      <c r="E120">
        <v>93.319000000000003</v>
      </c>
    </row>
    <row r="121" spans="1:5">
      <c r="A121" t="s">
        <v>48</v>
      </c>
      <c r="B121" s="36">
        <v>41913</v>
      </c>
      <c r="C121">
        <v>96.789000000000001</v>
      </c>
      <c r="D121">
        <v>2.93</v>
      </c>
      <c r="E121">
        <v>93.858999999999995</v>
      </c>
    </row>
    <row r="122" spans="1:5">
      <c r="A122" t="s">
        <v>48</v>
      </c>
      <c r="B122" s="36">
        <v>42095</v>
      </c>
      <c r="C122">
        <v>96.789000000000001</v>
      </c>
      <c r="D122">
        <v>3.92</v>
      </c>
      <c r="E122">
        <v>92.869</v>
      </c>
    </row>
    <row r="123" spans="1:5">
      <c r="A123" t="s">
        <v>48</v>
      </c>
      <c r="B123" s="36">
        <v>42125</v>
      </c>
      <c r="C123">
        <v>96.789000000000001</v>
      </c>
      <c r="D123">
        <v>3.99</v>
      </c>
      <c r="E123">
        <v>92.799000000000007</v>
      </c>
    </row>
    <row r="124" spans="1:5">
      <c r="A124" t="s">
        <v>48</v>
      </c>
      <c r="B124" s="36">
        <v>42156</v>
      </c>
      <c r="C124">
        <v>96.789000000000001</v>
      </c>
      <c r="D124">
        <v>3.79</v>
      </c>
      <c r="E124">
        <v>92.998999999999995</v>
      </c>
    </row>
    <row r="125" spans="1:5">
      <c r="A125" t="s">
        <v>48</v>
      </c>
      <c r="B125" s="36">
        <v>42217</v>
      </c>
      <c r="C125">
        <v>96.789000000000001</v>
      </c>
      <c r="D125">
        <v>3.94</v>
      </c>
      <c r="E125">
        <v>92.849000000000004</v>
      </c>
    </row>
    <row r="126" spans="1:5">
      <c r="A126" t="s">
        <v>48</v>
      </c>
      <c r="B126" s="36">
        <v>42248</v>
      </c>
      <c r="C126">
        <v>96.789000000000001</v>
      </c>
      <c r="D126">
        <v>3.78</v>
      </c>
      <c r="E126">
        <v>93.009</v>
      </c>
    </row>
    <row r="127" spans="1:5">
      <c r="A127" t="s">
        <v>48</v>
      </c>
      <c r="B127" s="36">
        <v>42278</v>
      </c>
      <c r="C127">
        <v>96.789000000000001</v>
      </c>
      <c r="D127">
        <v>3.17</v>
      </c>
      <c r="E127">
        <v>93.619</v>
      </c>
    </row>
    <row r="128" spans="1:5">
      <c r="A128" t="s">
        <v>48</v>
      </c>
      <c r="B128" s="36">
        <v>42309</v>
      </c>
      <c r="C128">
        <v>96.789000000000001</v>
      </c>
      <c r="D128">
        <v>3.28</v>
      </c>
      <c r="E128">
        <v>93.509</v>
      </c>
    </row>
    <row r="129" spans="1:5">
      <c r="A129" t="s">
        <v>48</v>
      </c>
      <c r="B129" s="36">
        <v>42339</v>
      </c>
      <c r="C129">
        <v>96.789000000000001</v>
      </c>
      <c r="D129">
        <v>3.9</v>
      </c>
      <c r="E129">
        <v>92.888999999999996</v>
      </c>
    </row>
    <row r="130" spans="1:5">
      <c r="A130" t="s">
        <v>48</v>
      </c>
      <c r="B130" s="36">
        <v>42370</v>
      </c>
      <c r="C130">
        <v>96.789000000000001</v>
      </c>
      <c r="D130">
        <v>3.86</v>
      </c>
      <c r="E130">
        <v>92.929000000000002</v>
      </c>
    </row>
    <row r="131" spans="1:5">
      <c r="A131" t="s">
        <v>48</v>
      </c>
      <c r="B131" s="36">
        <v>42401</v>
      </c>
      <c r="C131">
        <v>96.789000000000001</v>
      </c>
      <c r="D131">
        <v>3.9</v>
      </c>
      <c r="E131">
        <v>92.888999999999996</v>
      </c>
    </row>
    <row r="132" spans="1:5">
      <c r="A132" t="s">
        <v>48</v>
      </c>
      <c r="B132" s="36">
        <v>42430</v>
      </c>
      <c r="C132">
        <v>96.789000000000001</v>
      </c>
      <c r="D132">
        <v>3.84</v>
      </c>
      <c r="E132">
        <v>92.948999999999998</v>
      </c>
    </row>
    <row r="133" spans="1:5">
      <c r="A133" t="s">
        <v>48</v>
      </c>
      <c r="B133" s="36">
        <v>42461</v>
      </c>
      <c r="C133">
        <v>96.789000000000001</v>
      </c>
      <c r="D133">
        <v>3.9</v>
      </c>
      <c r="E133">
        <v>92.888999999999996</v>
      </c>
    </row>
    <row r="134" spans="1:5">
      <c r="A134" t="s">
        <v>48</v>
      </c>
      <c r="B134" s="36">
        <v>42491</v>
      </c>
      <c r="C134">
        <v>96.789000000000001</v>
      </c>
      <c r="D134">
        <v>3.93</v>
      </c>
      <c r="E134">
        <v>92.858999999999995</v>
      </c>
    </row>
    <row r="135" spans="1:5">
      <c r="A135" t="s">
        <v>48</v>
      </c>
      <c r="B135" s="36">
        <v>42522</v>
      </c>
      <c r="C135">
        <v>96.789000000000001</v>
      </c>
      <c r="D135">
        <v>3.96</v>
      </c>
      <c r="E135">
        <v>92.828999999999994</v>
      </c>
    </row>
    <row r="136" spans="1:5">
      <c r="A136" t="s">
        <v>48</v>
      </c>
      <c r="B136" s="36">
        <v>42583</v>
      </c>
      <c r="C136">
        <v>96.789000000000001</v>
      </c>
      <c r="D136">
        <v>3.81</v>
      </c>
      <c r="E136">
        <v>92.978999999999999</v>
      </c>
    </row>
    <row r="137" spans="1:5">
      <c r="A137" t="s">
        <v>48</v>
      </c>
      <c r="B137" s="36">
        <v>42614</v>
      </c>
      <c r="C137">
        <v>96.789000000000001</v>
      </c>
      <c r="D137">
        <v>3.83</v>
      </c>
      <c r="E137">
        <v>92.959000000000003</v>
      </c>
    </row>
    <row r="138" spans="1:5">
      <c r="A138" t="s">
        <v>48</v>
      </c>
      <c r="B138" s="36">
        <v>42644</v>
      </c>
      <c r="C138">
        <v>96.789000000000001</v>
      </c>
      <c r="D138">
        <v>3.88</v>
      </c>
      <c r="E138">
        <v>92.909000000000006</v>
      </c>
    </row>
    <row r="139" spans="1:5">
      <c r="A139" t="s">
        <v>48</v>
      </c>
      <c r="B139" s="36">
        <v>42675</v>
      </c>
      <c r="C139">
        <v>96.789000000000001</v>
      </c>
      <c r="D139">
        <v>3.92</v>
      </c>
      <c r="E139">
        <v>92.869</v>
      </c>
    </row>
    <row r="140" spans="1:5">
      <c r="A140" t="s">
        <v>48</v>
      </c>
      <c r="B140" s="36">
        <v>42705</v>
      </c>
      <c r="C140">
        <v>96.789000000000001</v>
      </c>
      <c r="D140">
        <v>3.64</v>
      </c>
      <c r="E140">
        <v>93.149000000000001</v>
      </c>
    </row>
    <row r="141" spans="1:5">
      <c r="A141" t="s">
        <v>48</v>
      </c>
      <c r="B141" s="36">
        <v>42736</v>
      </c>
      <c r="C141">
        <v>96.789000000000001</v>
      </c>
      <c r="D141">
        <v>3.71</v>
      </c>
      <c r="E141">
        <v>93.078999999999994</v>
      </c>
    </row>
    <row r="142" spans="1:5">
      <c r="A142" t="s">
        <v>48</v>
      </c>
      <c r="B142" s="36">
        <v>42767</v>
      </c>
      <c r="C142">
        <v>96.789000000000001</v>
      </c>
      <c r="D142">
        <v>3.88</v>
      </c>
      <c r="E142">
        <v>92.909000000000006</v>
      </c>
    </row>
    <row r="143" spans="1:5">
      <c r="A143" t="s">
        <v>48</v>
      </c>
      <c r="B143" s="36">
        <v>42795</v>
      </c>
      <c r="C143">
        <v>96.789000000000001</v>
      </c>
      <c r="D143">
        <v>3.98</v>
      </c>
      <c r="E143">
        <v>92.808999999999997</v>
      </c>
    </row>
    <row r="144" spans="1:5">
      <c r="A144" t="s">
        <v>48</v>
      </c>
      <c r="B144" s="36">
        <v>42826</v>
      </c>
      <c r="C144">
        <v>96.789000000000001</v>
      </c>
      <c r="D144">
        <v>4.18</v>
      </c>
      <c r="E144">
        <v>92.608999999999995</v>
      </c>
    </row>
    <row r="145" spans="1:5">
      <c r="A145" t="s">
        <v>48</v>
      </c>
      <c r="B145" s="36">
        <v>42856</v>
      </c>
      <c r="C145">
        <v>96.789000000000001</v>
      </c>
      <c r="D145">
        <v>4.08</v>
      </c>
      <c r="E145">
        <v>92.709000000000003</v>
      </c>
    </row>
    <row r="146" spans="1:5">
      <c r="A146" t="s">
        <v>48</v>
      </c>
      <c r="B146" s="36">
        <v>42887</v>
      </c>
      <c r="C146">
        <v>96.789000000000001</v>
      </c>
      <c r="D146">
        <v>3.98</v>
      </c>
      <c r="E146">
        <v>92.808999999999997</v>
      </c>
    </row>
    <row r="147" spans="1:5">
      <c r="A147" t="s">
        <v>48</v>
      </c>
      <c r="B147" s="36">
        <v>42917</v>
      </c>
      <c r="C147">
        <v>96.789000000000001</v>
      </c>
      <c r="D147">
        <v>3.99</v>
      </c>
      <c r="E147">
        <v>92.799000000000007</v>
      </c>
    </row>
    <row r="148" spans="1:5">
      <c r="A148" t="s">
        <v>48</v>
      </c>
      <c r="B148" s="36">
        <v>42948</v>
      </c>
      <c r="C148">
        <v>96.789000000000001</v>
      </c>
      <c r="D148">
        <v>4.2</v>
      </c>
      <c r="E148">
        <v>92.588999999999999</v>
      </c>
    </row>
    <row r="149" spans="1:5">
      <c r="A149" t="s">
        <v>48</v>
      </c>
      <c r="B149" s="36">
        <v>42979</v>
      </c>
      <c r="C149">
        <v>96.789000000000001</v>
      </c>
      <c r="D149">
        <v>4.21</v>
      </c>
      <c r="E149">
        <v>92.578999999999994</v>
      </c>
    </row>
    <row r="150" spans="1:5">
      <c r="A150" t="s">
        <v>48</v>
      </c>
      <c r="B150" s="36">
        <v>43009</v>
      </c>
      <c r="C150">
        <v>96.789000000000001</v>
      </c>
      <c r="D150">
        <v>4.34</v>
      </c>
      <c r="E150">
        <v>92.448999999999998</v>
      </c>
    </row>
    <row r="151" spans="1:5">
      <c r="A151" t="s">
        <v>48</v>
      </c>
      <c r="B151" s="36">
        <v>43040</v>
      </c>
      <c r="C151">
        <v>96.789000000000001</v>
      </c>
      <c r="D151">
        <v>4.4400000000000004</v>
      </c>
      <c r="E151">
        <v>92.349000000000004</v>
      </c>
    </row>
    <row r="152" spans="1:5">
      <c r="A152" t="s">
        <v>48</v>
      </c>
      <c r="B152" s="36">
        <v>43101</v>
      </c>
      <c r="C152">
        <v>96.789000000000001</v>
      </c>
      <c r="D152">
        <v>3.95</v>
      </c>
      <c r="E152">
        <v>92.838999999999999</v>
      </c>
    </row>
    <row r="153" spans="1:5">
      <c r="A153" t="s">
        <v>48</v>
      </c>
      <c r="B153" s="36">
        <v>43132</v>
      </c>
      <c r="C153">
        <v>96.789000000000001</v>
      </c>
      <c r="D153">
        <v>4.0599999999999996</v>
      </c>
      <c r="E153">
        <v>92.728999999999999</v>
      </c>
    </row>
    <row r="154" spans="1:5">
      <c r="A154" t="s">
        <v>48</v>
      </c>
      <c r="B154" s="36">
        <v>43160</v>
      </c>
      <c r="C154">
        <v>96.789000000000001</v>
      </c>
      <c r="D154">
        <v>4.28</v>
      </c>
      <c r="E154">
        <v>92.509</v>
      </c>
    </row>
    <row r="155" spans="1:5">
      <c r="A155" t="s">
        <v>48</v>
      </c>
      <c r="B155" s="36">
        <v>43191</v>
      </c>
      <c r="C155">
        <v>96.789000000000001</v>
      </c>
      <c r="D155">
        <v>4.0999999999999996</v>
      </c>
      <c r="E155">
        <v>92.688999999999993</v>
      </c>
    </row>
    <row r="156" spans="1:5">
      <c r="A156" t="s">
        <v>48</v>
      </c>
      <c r="B156" s="36">
        <v>43221</v>
      </c>
      <c r="C156">
        <v>96.789000000000001</v>
      </c>
      <c r="D156">
        <v>4.1399999999999997</v>
      </c>
      <c r="E156">
        <v>92.649000000000001</v>
      </c>
    </row>
    <row r="157" spans="1:5">
      <c r="A157" t="s">
        <v>48</v>
      </c>
      <c r="B157" s="36">
        <v>43252</v>
      </c>
      <c r="C157">
        <v>96.789000000000001</v>
      </c>
      <c r="D157">
        <v>3.95</v>
      </c>
      <c r="E157">
        <v>92.838999999999999</v>
      </c>
    </row>
    <row r="158" spans="1:5">
      <c r="A158" t="s">
        <v>48</v>
      </c>
      <c r="B158" s="36">
        <v>43282</v>
      </c>
      <c r="C158">
        <v>96.789000000000001</v>
      </c>
      <c r="D158">
        <v>3.9</v>
      </c>
      <c r="E158">
        <v>92.888999999999996</v>
      </c>
    </row>
    <row r="159" spans="1:5">
      <c r="A159" t="s">
        <v>48</v>
      </c>
      <c r="B159" s="36">
        <v>43313</v>
      </c>
      <c r="C159">
        <v>96.789000000000001</v>
      </c>
      <c r="D159">
        <v>3.97</v>
      </c>
      <c r="E159">
        <v>92.819000000000003</v>
      </c>
    </row>
    <row r="160" spans="1:5">
      <c r="A160" t="s">
        <v>48</v>
      </c>
      <c r="B160" s="36">
        <v>43344</v>
      </c>
      <c r="C160">
        <v>96.789000000000001</v>
      </c>
      <c r="D160">
        <v>3.93</v>
      </c>
      <c r="E160">
        <v>92.858999999999995</v>
      </c>
    </row>
    <row r="161" spans="1:5">
      <c r="A161" t="s">
        <v>48</v>
      </c>
      <c r="B161" s="36">
        <v>43374</v>
      </c>
      <c r="C161">
        <v>96.789000000000001</v>
      </c>
      <c r="D161">
        <v>4.0999999999999996</v>
      </c>
      <c r="E161">
        <v>92.688999999999993</v>
      </c>
    </row>
    <row r="162" spans="1:5">
      <c r="A162" t="s">
        <v>48</v>
      </c>
      <c r="B162" s="36">
        <v>43405</v>
      </c>
      <c r="C162">
        <v>96.789000000000001</v>
      </c>
      <c r="D162">
        <v>4.4800000000000004</v>
      </c>
      <c r="E162">
        <v>92.308999999999997</v>
      </c>
    </row>
    <row r="163" spans="1:5">
      <c r="A163" t="s">
        <v>48</v>
      </c>
      <c r="B163" s="36">
        <v>43435</v>
      </c>
      <c r="C163">
        <v>96.789000000000001</v>
      </c>
      <c r="D163">
        <v>4.59</v>
      </c>
      <c r="E163">
        <v>92.198999999999998</v>
      </c>
    </row>
    <row r="164" spans="1:5">
      <c r="A164" t="s">
        <v>51</v>
      </c>
      <c r="B164" s="33">
        <v>39828</v>
      </c>
      <c r="C164">
        <v>142.84</v>
      </c>
      <c r="D164">
        <v>6.36</v>
      </c>
      <c r="E164">
        <v>136.47999999999999</v>
      </c>
    </row>
    <row r="165" spans="1:5">
      <c r="A165" t="s">
        <v>51</v>
      </c>
      <c r="B165" s="33">
        <v>39859</v>
      </c>
      <c r="C165">
        <v>142.84</v>
      </c>
      <c r="D165">
        <v>5.62</v>
      </c>
      <c r="E165">
        <v>137.22</v>
      </c>
    </row>
    <row r="166" spans="1:5">
      <c r="A166" t="s">
        <v>51</v>
      </c>
      <c r="B166" s="33">
        <v>39887</v>
      </c>
      <c r="C166">
        <v>142.84</v>
      </c>
      <c r="D166">
        <v>5.67</v>
      </c>
      <c r="E166">
        <v>137.16999999999999</v>
      </c>
    </row>
    <row r="167" spans="1:5">
      <c r="A167" t="s">
        <v>51</v>
      </c>
      <c r="B167" s="33">
        <v>39918</v>
      </c>
      <c r="C167">
        <v>142.84</v>
      </c>
      <c r="D167">
        <v>5.86</v>
      </c>
      <c r="E167">
        <v>136.97999999999999</v>
      </c>
    </row>
    <row r="168" spans="1:5">
      <c r="A168" t="s">
        <v>51</v>
      </c>
      <c r="B168" s="33">
        <v>39948</v>
      </c>
      <c r="C168">
        <v>142.84</v>
      </c>
      <c r="D168">
        <v>5.88</v>
      </c>
      <c r="E168">
        <v>136.96</v>
      </c>
    </row>
    <row r="169" spans="1:5">
      <c r="A169" t="s">
        <v>51</v>
      </c>
      <c r="B169" s="33">
        <v>39979</v>
      </c>
      <c r="C169">
        <v>142.84</v>
      </c>
      <c r="D169">
        <v>5.29</v>
      </c>
      <c r="E169">
        <v>137.55000000000001</v>
      </c>
    </row>
    <row r="170" spans="1:5">
      <c r="A170" t="s">
        <v>51</v>
      </c>
      <c r="B170" s="33">
        <v>40009</v>
      </c>
      <c r="C170">
        <v>142.84</v>
      </c>
      <c r="D170">
        <v>5.09</v>
      </c>
      <c r="E170">
        <v>137.75</v>
      </c>
    </row>
    <row r="171" spans="1:5">
      <c r="A171" t="s">
        <v>51</v>
      </c>
      <c r="B171" s="33">
        <v>40071</v>
      </c>
      <c r="C171">
        <v>142.84</v>
      </c>
      <c r="D171">
        <v>5.12</v>
      </c>
      <c r="E171">
        <v>137.72</v>
      </c>
    </row>
    <row r="172" spans="1:5">
      <c r="A172" t="s">
        <v>51</v>
      </c>
      <c r="B172" s="33">
        <v>40101</v>
      </c>
      <c r="C172">
        <v>142.84</v>
      </c>
      <c r="D172">
        <v>5.31</v>
      </c>
      <c r="E172">
        <v>137.53</v>
      </c>
    </row>
    <row r="173" spans="1:5">
      <c r="A173" t="s">
        <v>51</v>
      </c>
      <c r="B173" s="33">
        <v>40179</v>
      </c>
      <c r="C173">
        <v>142.84</v>
      </c>
      <c r="D173">
        <v>5.13</v>
      </c>
      <c r="E173">
        <v>137.71</v>
      </c>
    </row>
    <row r="174" spans="1:5">
      <c r="A174" t="s">
        <v>51</v>
      </c>
      <c r="B174" s="33">
        <v>40210</v>
      </c>
      <c r="C174">
        <v>142.84</v>
      </c>
      <c r="D174">
        <v>4.9800000000000004</v>
      </c>
      <c r="E174">
        <v>137.86000000000001</v>
      </c>
    </row>
    <row r="175" spans="1:5">
      <c r="A175" t="s">
        <v>51</v>
      </c>
      <c r="B175" s="33">
        <v>40269</v>
      </c>
      <c r="C175">
        <v>142.84</v>
      </c>
      <c r="D175">
        <v>5.27</v>
      </c>
      <c r="E175">
        <v>137.57</v>
      </c>
    </row>
    <row r="176" spans="1:5">
      <c r="A176" t="s">
        <v>51</v>
      </c>
      <c r="B176" s="33">
        <v>40299</v>
      </c>
      <c r="C176">
        <v>142.84</v>
      </c>
      <c r="D176">
        <v>5.05</v>
      </c>
      <c r="E176">
        <v>137.79</v>
      </c>
    </row>
    <row r="177" spans="1:5">
      <c r="A177" t="s">
        <v>51</v>
      </c>
      <c r="B177" s="33">
        <v>40330</v>
      </c>
      <c r="C177">
        <v>142.84</v>
      </c>
      <c r="D177">
        <v>5.19</v>
      </c>
      <c r="E177">
        <v>137.65</v>
      </c>
    </row>
    <row r="178" spans="1:5">
      <c r="A178" t="s">
        <v>51</v>
      </c>
      <c r="B178" s="33">
        <v>40422</v>
      </c>
      <c r="C178">
        <v>142.84</v>
      </c>
      <c r="D178">
        <v>5.03</v>
      </c>
      <c r="E178">
        <v>137.81</v>
      </c>
    </row>
    <row r="179" spans="1:5">
      <c r="A179" t="s">
        <v>51</v>
      </c>
      <c r="B179" s="33">
        <v>40452</v>
      </c>
      <c r="C179">
        <v>142.84</v>
      </c>
      <c r="D179">
        <v>4.2300000000000004</v>
      </c>
      <c r="E179">
        <v>138.61000000000001</v>
      </c>
    </row>
    <row r="180" spans="1:5">
      <c r="A180" t="s">
        <v>51</v>
      </c>
      <c r="B180" s="33">
        <v>40483</v>
      </c>
      <c r="C180">
        <v>142.84</v>
      </c>
      <c r="D180">
        <v>4.37</v>
      </c>
      <c r="E180">
        <v>138.47</v>
      </c>
    </row>
    <row r="181" spans="1:5">
      <c r="A181" t="s">
        <v>51</v>
      </c>
      <c r="B181" s="33">
        <v>40513</v>
      </c>
      <c r="C181">
        <v>142.84</v>
      </c>
      <c r="D181">
        <v>4.74</v>
      </c>
      <c r="E181">
        <v>138.1</v>
      </c>
    </row>
    <row r="182" spans="1:5">
      <c r="A182" t="s">
        <v>51</v>
      </c>
      <c r="B182" s="36">
        <v>40544</v>
      </c>
      <c r="C182">
        <v>142.84</v>
      </c>
      <c r="D182">
        <v>4.8600000000000003</v>
      </c>
      <c r="E182">
        <v>137.97999999999999</v>
      </c>
    </row>
    <row r="183" spans="1:5">
      <c r="A183" t="s">
        <v>51</v>
      </c>
      <c r="B183" s="36">
        <v>40575</v>
      </c>
      <c r="C183">
        <v>142.84</v>
      </c>
      <c r="D183">
        <v>4.8899999999999997</v>
      </c>
      <c r="E183">
        <v>137.94999999999999</v>
      </c>
    </row>
    <row r="184" spans="1:5">
      <c r="A184" t="s">
        <v>51</v>
      </c>
      <c r="B184" s="36">
        <v>40603</v>
      </c>
      <c r="C184">
        <v>142.84</v>
      </c>
      <c r="D184">
        <v>5.3</v>
      </c>
      <c r="E184">
        <v>137.54</v>
      </c>
    </row>
    <row r="185" spans="1:5">
      <c r="A185" t="s">
        <v>51</v>
      </c>
      <c r="B185" s="36">
        <v>40634</v>
      </c>
      <c r="C185">
        <v>142.84</v>
      </c>
      <c r="D185">
        <v>5.24</v>
      </c>
      <c r="E185">
        <v>137.6</v>
      </c>
    </row>
    <row r="186" spans="1:5">
      <c r="A186" t="s">
        <v>51</v>
      </c>
      <c r="B186" s="36">
        <v>40664</v>
      </c>
      <c r="C186">
        <v>142.84</v>
      </c>
      <c r="D186">
        <v>5.33</v>
      </c>
      <c r="E186">
        <v>137.51</v>
      </c>
    </row>
    <row r="187" spans="1:5">
      <c r="A187" t="s">
        <v>51</v>
      </c>
      <c r="B187" s="36">
        <v>40695</v>
      </c>
      <c r="C187">
        <v>142.84</v>
      </c>
      <c r="D187">
        <v>5.42</v>
      </c>
      <c r="E187">
        <v>137.41999999999999</v>
      </c>
    </row>
    <row r="188" spans="1:5">
      <c r="A188" t="s">
        <v>51</v>
      </c>
      <c r="B188" s="36">
        <v>40725</v>
      </c>
      <c r="C188">
        <v>142.84</v>
      </c>
      <c r="D188">
        <v>5.23</v>
      </c>
      <c r="E188">
        <v>137.61000000000001</v>
      </c>
    </row>
    <row r="189" spans="1:5">
      <c r="A189" t="s">
        <v>51</v>
      </c>
      <c r="B189" s="36">
        <v>40787</v>
      </c>
      <c r="C189">
        <v>142.84</v>
      </c>
      <c r="D189">
        <v>5.18</v>
      </c>
      <c r="E189">
        <v>137.66</v>
      </c>
    </row>
    <row r="190" spans="1:5">
      <c r="A190" t="s">
        <v>51</v>
      </c>
      <c r="B190" s="36">
        <v>40817</v>
      </c>
      <c r="C190">
        <v>142.84</v>
      </c>
      <c r="D190">
        <v>5.33</v>
      </c>
      <c r="E190">
        <v>137.51</v>
      </c>
    </row>
    <row r="191" spans="1:5">
      <c r="A191" t="s">
        <v>51</v>
      </c>
      <c r="B191" s="36">
        <v>40848</v>
      </c>
      <c r="C191">
        <v>142.84</v>
      </c>
      <c r="D191">
        <v>5.38</v>
      </c>
      <c r="E191">
        <v>137.46</v>
      </c>
    </row>
    <row r="192" spans="1:5">
      <c r="A192" t="s">
        <v>51</v>
      </c>
      <c r="B192" s="36">
        <v>40985</v>
      </c>
      <c r="C192">
        <v>142.84</v>
      </c>
      <c r="D192">
        <v>6.58</v>
      </c>
      <c r="E192">
        <v>136.26</v>
      </c>
    </row>
    <row r="193" spans="1:5">
      <c r="A193" t="s">
        <v>51</v>
      </c>
      <c r="B193" s="36">
        <v>41016</v>
      </c>
      <c r="C193">
        <v>142.84</v>
      </c>
      <c r="D193">
        <v>6.38</v>
      </c>
      <c r="E193">
        <v>136.46</v>
      </c>
    </row>
    <row r="194" spans="1:5">
      <c r="A194" t="s">
        <v>51</v>
      </c>
      <c r="B194" s="36">
        <v>41046</v>
      </c>
      <c r="C194">
        <v>142.84</v>
      </c>
      <c r="D194">
        <v>6.44</v>
      </c>
      <c r="E194">
        <v>136.4</v>
      </c>
    </row>
    <row r="195" spans="1:5">
      <c r="A195" t="s">
        <v>51</v>
      </c>
      <c r="B195" s="36">
        <v>41077</v>
      </c>
      <c r="C195">
        <v>142.84</v>
      </c>
      <c r="D195">
        <v>6.49</v>
      </c>
      <c r="E195">
        <v>136.35</v>
      </c>
    </row>
    <row r="196" spans="1:5">
      <c r="A196" t="s">
        <v>51</v>
      </c>
      <c r="B196" s="36">
        <v>41107</v>
      </c>
      <c r="C196">
        <v>142.84</v>
      </c>
      <c r="D196">
        <v>5.92</v>
      </c>
      <c r="E196">
        <v>136.91999999999999</v>
      </c>
    </row>
    <row r="197" spans="1:5">
      <c r="A197" t="s">
        <v>51</v>
      </c>
      <c r="B197" s="36">
        <v>41131</v>
      </c>
      <c r="C197">
        <v>142.84</v>
      </c>
      <c r="D197">
        <v>5.99</v>
      </c>
      <c r="E197">
        <v>136.85</v>
      </c>
    </row>
    <row r="198" spans="1:5">
      <c r="A198" t="s">
        <v>51</v>
      </c>
      <c r="B198" s="36">
        <v>41182</v>
      </c>
      <c r="C198">
        <v>142.84</v>
      </c>
      <c r="D198">
        <v>6.32</v>
      </c>
      <c r="E198">
        <v>136.52000000000001</v>
      </c>
    </row>
    <row r="199" spans="1:5">
      <c r="A199" t="s">
        <v>51</v>
      </c>
      <c r="B199" s="36">
        <v>41213</v>
      </c>
      <c r="C199">
        <v>142.84</v>
      </c>
      <c r="D199">
        <v>5.63</v>
      </c>
      <c r="E199">
        <v>137.21</v>
      </c>
    </row>
    <row r="200" spans="1:5">
      <c r="A200" t="s">
        <v>51</v>
      </c>
      <c r="B200" s="36">
        <v>41243</v>
      </c>
      <c r="C200">
        <v>142.84</v>
      </c>
      <c r="D200">
        <v>5.78</v>
      </c>
      <c r="E200">
        <v>137.06</v>
      </c>
    </row>
    <row r="201" spans="1:5">
      <c r="A201" t="s">
        <v>51</v>
      </c>
      <c r="B201" s="36">
        <v>41274</v>
      </c>
      <c r="C201">
        <v>142.84</v>
      </c>
      <c r="D201">
        <v>5.98</v>
      </c>
      <c r="E201">
        <v>136.86000000000001</v>
      </c>
    </row>
    <row r="202" spans="1:5">
      <c r="A202" t="s">
        <v>51</v>
      </c>
      <c r="B202" s="36">
        <v>41278</v>
      </c>
      <c r="C202">
        <v>142.84</v>
      </c>
      <c r="D202">
        <v>5.9</v>
      </c>
      <c r="E202">
        <v>136.94</v>
      </c>
    </row>
    <row r="203" spans="1:5">
      <c r="A203" t="s">
        <v>51</v>
      </c>
      <c r="B203" s="36">
        <v>41323</v>
      </c>
      <c r="C203">
        <v>142.84</v>
      </c>
      <c r="D203">
        <v>6</v>
      </c>
      <c r="E203">
        <v>136.84</v>
      </c>
    </row>
    <row r="204" spans="1:5">
      <c r="A204" t="s">
        <v>51</v>
      </c>
      <c r="B204" s="36">
        <v>41340</v>
      </c>
      <c r="C204">
        <v>142.84</v>
      </c>
      <c r="D204">
        <v>6.13</v>
      </c>
      <c r="E204">
        <v>136.71</v>
      </c>
    </row>
    <row r="205" spans="1:5">
      <c r="A205" t="s">
        <v>51</v>
      </c>
      <c r="B205" s="36">
        <v>41382</v>
      </c>
      <c r="C205">
        <v>142.84</v>
      </c>
      <c r="D205">
        <v>6.06</v>
      </c>
      <c r="E205">
        <v>136.78</v>
      </c>
    </row>
    <row r="206" spans="1:5">
      <c r="A206" t="s">
        <v>51</v>
      </c>
      <c r="B206" s="36">
        <v>41408</v>
      </c>
      <c r="C206">
        <v>142.84</v>
      </c>
      <c r="D206">
        <v>6.01</v>
      </c>
      <c r="E206">
        <v>136.83000000000001</v>
      </c>
    </row>
    <row r="207" spans="1:5">
      <c r="A207" t="s">
        <v>51</v>
      </c>
      <c r="B207" s="36">
        <v>41444</v>
      </c>
      <c r="C207">
        <v>142.84</v>
      </c>
      <c r="D207">
        <v>6</v>
      </c>
      <c r="E207">
        <v>136.84</v>
      </c>
    </row>
    <row r="208" spans="1:5">
      <c r="A208" t="s">
        <v>51</v>
      </c>
      <c r="B208" s="36">
        <v>41518</v>
      </c>
      <c r="C208">
        <v>142.84</v>
      </c>
      <c r="D208">
        <v>4.42</v>
      </c>
      <c r="E208">
        <v>138.41999999999999</v>
      </c>
    </row>
    <row r="209" spans="1:5">
      <c r="A209" t="s">
        <v>51</v>
      </c>
      <c r="B209" s="36">
        <v>41548</v>
      </c>
      <c r="C209">
        <v>142.84</v>
      </c>
      <c r="D209">
        <v>4.66</v>
      </c>
      <c r="E209">
        <v>138.18</v>
      </c>
    </row>
    <row r="210" spans="1:5">
      <c r="A210" t="s">
        <v>51</v>
      </c>
      <c r="B210" s="36">
        <v>41579</v>
      </c>
      <c r="C210">
        <v>142.84</v>
      </c>
      <c r="D210">
        <v>5.7</v>
      </c>
      <c r="E210">
        <v>137.13999999999999</v>
      </c>
    </row>
    <row r="211" spans="1:5">
      <c r="A211" t="s">
        <v>51</v>
      </c>
      <c r="B211" s="36">
        <v>41628</v>
      </c>
      <c r="C211">
        <v>142.84</v>
      </c>
      <c r="D211">
        <v>5.96</v>
      </c>
      <c r="E211">
        <v>136.88</v>
      </c>
    </row>
    <row r="212" spans="1:5">
      <c r="A212" t="s">
        <v>51</v>
      </c>
      <c r="B212" s="36">
        <v>41654</v>
      </c>
      <c r="C212">
        <v>142.84</v>
      </c>
      <c r="D212">
        <v>5.74</v>
      </c>
      <c r="E212">
        <v>137.1</v>
      </c>
    </row>
    <row r="213" spans="1:5">
      <c r="A213" t="s">
        <v>51</v>
      </c>
      <c r="B213" s="36">
        <v>41685</v>
      </c>
      <c r="C213">
        <v>142.84</v>
      </c>
      <c r="D213">
        <v>5.29</v>
      </c>
      <c r="E213">
        <v>137.55000000000001</v>
      </c>
    </row>
    <row r="214" spans="1:5">
      <c r="A214" t="s">
        <v>51</v>
      </c>
      <c r="B214" s="36">
        <v>41713</v>
      </c>
      <c r="C214">
        <v>142.84</v>
      </c>
      <c r="D214">
        <v>5.8</v>
      </c>
      <c r="E214">
        <v>137.04</v>
      </c>
    </row>
    <row r="215" spans="1:5">
      <c r="A215" t="s">
        <v>51</v>
      </c>
      <c r="B215" s="36">
        <v>41744</v>
      </c>
      <c r="C215">
        <v>142.84</v>
      </c>
      <c r="D215">
        <v>5.99</v>
      </c>
      <c r="E215">
        <v>136.85</v>
      </c>
    </row>
    <row r="216" spans="1:5">
      <c r="A216" t="s">
        <v>51</v>
      </c>
      <c r="B216" s="36">
        <v>41774</v>
      </c>
      <c r="C216">
        <v>142.84</v>
      </c>
      <c r="D216">
        <v>5.08</v>
      </c>
      <c r="E216">
        <v>137.76</v>
      </c>
    </row>
    <row r="217" spans="1:5">
      <c r="A217" t="s">
        <v>51</v>
      </c>
      <c r="B217" s="36">
        <v>41805</v>
      </c>
      <c r="C217">
        <v>142.84</v>
      </c>
      <c r="D217">
        <v>5.1100000000000003</v>
      </c>
      <c r="E217">
        <v>137.72999999999999</v>
      </c>
    </row>
    <row r="218" spans="1:5">
      <c r="A218" t="s">
        <v>51</v>
      </c>
      <c r="B218" s="36">
        <v>41821</v>
      </c>
      <c r="C218">
        <v>142.84</v>
      </c>
      <c r="D218">
        <v>4.6900000000000004</v>
      </c>
      <c r="E218">
        <v>138.15</v>
      </c>
    </row>
    <row r="219" spans="1:5">
      <c r="A219" t="s">
        <v>51</v>
      </c>
      <c r="B219" s="36">
        <v>41883</v>
      </c>
      <c r="C219">
        <v>142.84</v>
      </c>
      <c r="D219">
        <v>4.3499999999999996</v>
      </c>
      <c r="E219">
        <v>138.49</v>
      </c>
    </row>
    <row r="220" spans="1:5">
      <c r="A220" t="s">
        <v>51</v>
      </c>
      <c r="B220" s="36">
        <v>41913</v>
      </c>
      <c r="C220">
        <v>142.84</v>
      </c>
      <c r="D220">
        <v>4.4800000000000004</v>
      </c>
      <c r="E220">
        <v>138.36000000000001</v>
      </c>
    </row>
    <row r="221" spans="1:5">
      <c r="A221" t="s">
        <v>51</v>
      </c>
      <c r="B221" s="36">
        <v>41974</v>
      </c>
      <c r="C221">
        <v>142.84</v>
      </c>
      <c r="D221">
        <v>4.72</v>
      </c>
      <c r="E221">
        <v>138.12</v>
      </c>
    </row>
    <row r="222" spans="1:5">
      <c r="A222" t="s">
        <v>51</v>
      </c>
      <c r="B222" s="36">
        <v>42005</v>
      </c>
      <c r="C222">
        <v>142.84</v>
      </c>
      <c r="D222">
        <v>5.12</v>
      </c>
      <c r="E222">
        <v>137.72</v>
      </c>
    </row>
    <row r="223" spans="1:5">
      <c r="A223" t="s">
        <v>51</v>
      </c>
      <c r="B223" s="36">
        <v>42036</v>
      </c>
      <c r="C223">
        <v>142.84</v>
      </c>
      <c r="D223">
        <v>5.26</v>
      </c>
      <c r="E223">
        <v>137.58000000000001</v>
      </c>
    </row>
    <row r="224" spans="1:5">
      <c r="A224" t="s">
        <v>51</v>
      </c>
      <c r="B224" s="36">
        <v>42064</v>
      </c>
      <c r="C224">
        <v>142.84</v>
      </c>
      <c r="D224">
        <v>5.24</v>
      </c>
      <c r="E224">
        <v>137.6</v>
      </c>
    </row>
    <row r="225" spans="1:5">
      <c r="A225" t="s">
        <v>51</v>
      </c>
      <c r="B225" s="36">
        <v>42095</v>
      </c>
      <c r="C225">
        <v>142.84</v>
      </c>
      <c r="D225">
        <v>5.4</v>
      </c>
      <c r="E225">
        <v>137.44</v>
      </c>
    </row>
    <row r="226" spans="1:5">
      <c r="A226" t="s">
        <v>51</v>
      </c>
      <c r="B226" s="36">
        <v>42125</v>
      </c>
      <c r="C226">
        <v>142.84</v>
      </c>
      <c r="D226">
        <v>5.45</v>
      </c>
      <c r="E226">
        <v>137.38999999999999</v>
      </c>
    </row>
    <row r="227" spans="1:5">
      <c r="A227" t="s">
        <v>51</v>
      </c>
      <c r="B227" s="36">
        <v>42156</v>
      </c>
      <c r="C227">
        <v>142.84</v>
      </c>
      <c r="D227">
        <v>4.32</v>
      </c>
      <c r="E227">
        <v>138.52000000000001</v>
      </c>
    </row>
    <row r="228" spans="1:5">
      <c r="A228" t="s">
        <v>51</v>
      </c>
      <c r="B228" s="36">
        <v>42217</v>
      </c>
      <c r="C228">
        <v>142.84</v>
      </c>
      <c r="D228">
        <v>4.12</v>
      </c>
      <c r="E228">
        <v>138.72</v>
      </c>
    </row>
    <row r="229" spans="1:5">
      <c r="A229" t="s">
        <v>51</v>
      </c>
      <c r="B229" s="36">
        <v>42248</v>
      </c>
      <c r="C229">
        <v>142.84</v>
      </c>
      <c r="D229">
        <v>4.5999999999999996</v>
      </c>
      <c r="E229">
        <v>138.24</v>
      </c>
    </row>
    <row r="230" spans="1:5">
      <c r="A230" t="s">
        <v>51</v>
      </c>
      <c r="B230" s="36">
        <v>42278</v>
      </c>
      <c r="C230">
        <v>142.84</v>
      </c>
      <c r="D230">
        <v>5.14</v>
      </c>
      <c r="E230">
        <v>137.69999999999999</v>
      </c>
    </row>
    <row r="231" spans="1:5">
      <c r="A231" t="s">
        <v>51</v>
      </c>
      <c r="B231" s="36">
        <v>42309</v>
      </c>
      <c r="C231">
        <v>142.84</v>
      </c>
      <c r="D231">
        <v>5.31</v>
      </c>
      <c r="E231">
        <v>137.53</v>
      </c>
    </row>
    <row r="232" spans="1:5">
      <c r="A232" t="s">
        <v>51</v>
      </c>
      <c r="B232" s="36">
        <v>42339</v>
      </c>
      <c r="C232">
        <v>142.84</v>
      </c>
      <c r="D232">
        <v>5.07</v>
      </c>
      <c r="E232">
        <v>137.77000000000001</v>
      </c>
    </row>
    <row r="233" spans="1:5">
      <c r="A233" t="s">
        <v>51</v>
      </c>
      <c r="B233" s="36">
        <v>42370</v>
      </c>
      <c r="C233">
        <v>142.84</v>
      </c>
      <c r="D233">
        <v>5.84</v>
      </c>
      <c r="E233">
        <v>137</v>
      </c>
    </row>
    <row r="234" spans="1:5">
      <c r="A234" t="s">
        <v>51</v>
      </c>
      <c r="B234" s="36">
        <v>42401</v>
      </c>
      <c r="C234">
        <v>142.84</v>
      </c>
      <c r="D234">
        <v>5.99</v>
      </c>
      <c r="E234">
        <v>136.85</v>
      </c>
    </row>
    <row r="235" spans="1:5">
      <c r="A235" t="s">
        <v>51</v>
      </c>
      <c r="B235" s="36">
        <v>42430</v>
      </c>
      <c r="C235">
        <v>142.84</v>
      </c>
      <c r="D235">
        <v>5.48</v>
      </c>
      <c r="E235">
        <v>137.36000000000001</v>
      </c>
    </row>
    <row r="236" spans="1:5">
      <c r="A236" t="s">
        <v>51</v>
      </c>
      <c r="B236" s="36">
        <v>42461</v>
      </c>
      <c r="C236">
        <v>142.84</v>
      </c>
      <c r="D236">
        <v>5.3</v>
      </c>
      <c r="E236">
        <v>137.54</v>
      </c>
    </row>
    <row r="237" spans="1:5">
      <c r="A237" t="s">
        <v>51</v>
      </c>
      <c r="B237" s="36">
        <v>42491</v>
      </c>
      <c r="C237">
        <v>142.84</v>
      </c>
      <c r="D237">
        <v>4.83</v>
      </c>
      <c r="E237">
        <v>138.01</v>
      </c>
    </row>
    <row r="238" spans="1:5">
      <c r="A238" t="s">
        <v>51</v>
      </c>
      <c r="B238" s="36">
        <v>42522</v>
      </c>
      <c r="C238">
        <v>142.84</v>
      </c>
      <c r="D238">
        <v>4.38</v>
      </c>
      <c r="E238">
        <v>138.46</v>
      </c>
    </row>
    <row r="239" spans="1:5">
      <c r="A239" t="s">
        <v>51</v>
      </c>
      <c r="B239" s="36">
        <v>42583</v>
      </c>
      <c r="C239">
        <v>142.84</v>
      </c>
      <c r="D239">
        <v>4.09</v>
      </c>
      <c r="E239">
        <v>138.75</v>
      </c>
    </row>
    <row r="240" spans="1:5">
      <c r="A240" t="s">
        <v>51</v>
      </c>
      <c r="B240" s="36">
        <v>42644</v>
      </c>
      <c r="C240">
        <v>142.84</v>
      </c>
      <c r="D240">
        <v>5.3</v>
      </c>
      <c r="E240">
        <v>137.54</v>
      </c>
    </row>
    <row r="241" spans="1:5">
      <c r="A241" t="s">
        <v>51</v>
      </c>
      <c r="B241" s="36">
        <v>42675</v>
      </c>
      <c r="C241">
        <v>142.84</v>
      </c>
      <c r="D241">
        <v>5.35</v>
      </c>
      <c r="E241">
        <v>137.49</v>
      </c>
    </row>
    <row r="242" spans="1:5">
      <c r="A242" t="s">
        <v>51</v>
      </c>
      <c r="B242" s="36">
        <v>42705</v>
      </c>
      <c r="C242">
        <v>142.84</v>
      </c>
      <c r="D242">
        <v>4.22</v>
      </c>
      <c r="E242">
        <v>138.62</v>
      </c>
    </row>
    <row r="243" spans="1:5">
      <c r="A243" t="s">
        <v>51</v>
      </c>
      <c r="B243" s="36">
        <v>42736</v>
      </c>
      <c r="C243">
        <v>142.84</v>
      </c>
      <c r="D243">
        <v>5.99</v>
      </c>
      <c r="E243">
        <v>136.85</v>
      </c>
    </row>
    <row r="244" spans="1:5">
      <c r="A244" t="s">
        <v>51</v>
      </c>
      <c r="B244" s="36">
        <v>42767</v>
      </c>
      <c r="C244">
        <v>142.84</v>
      </c>
      <c r="D244">
        <v>4.7300000000000004</v>
      </c>
      <c r="E244">
        <v>138.11000000000001</v>
      </c>
    </row>
    <row r="245" spans="1:5">
      <c r="A245" t="s">
        <v>51</v>
      </c>
      <c r="B245" s="36">
        <v>42795</v>
      </c>
      <c r="C245">
        <v>142.84</v>
      </c>
      <c r="D245">
        <v>6.25</v>
      </c>
      <c r="E245">
        <v>136.59</v>
      </c>
    </row>
    <row r="246" spans="1:5">
      <c r="A246" t="s">
        <v>51</v>
      </c>
      <c r="B246" s="36">
        <v>42826</v>
      </c>
      <c r="C246">
        <v>142.84</v>
      </c>
      <c r="D246">
        <v>6.42</v>
      </c>
      <c r="E246">
        <v>136.41999999999999</v>
      </c>
    </row>
    <row r="247" spans="1:5">
      <c r="A247" t="s">
        <v>51</v>
      </c>
      <c r="B247" s="36">
        <v>42856</v>
      </c>
      <c r="C247">
        <v>142.84</v>
      </c>
      <c r="D247">
        <v>5.95</v>
      </c>
      <c r="E247">
        <v>136.88999999999999</v>
      </c>
    </row>
    <row r="248" spans="1:5">
      <c r="A248" t="s">
        <v>51</v>
      </c>
      <c r="B248" s="36">
        <v>42887</v>
      </c>
      <c r="C248">
        <v>142.84</v>
      </c>
      <c r="D248">
        <v>5.42</v>
      </c>
      <c r="E248">
        <v>137.41999999999999</v>
      </c>
    </row>
    <row r="249" spans="1:5">
      <c r="A249" t="s">
        <v>51</v>
      </c>
      <c r="B249" s="36">
        <v>42917</v>
      </c>
      <c r="C249">
        <v>142.84</v>
      </c>
      <c r="D249">
        <v>4.13</v>
      </c>
      <c r="E249">
        <v>138.71</v>
      </c>
    </row>
    <row r="250" spans="1:5">
      <c r="A250" t="s">
        <v>51</v>
      </c>
      <c r="B250" s="36">
        <v>42948</v>
      </c>
      <c r="C250">
        <v>142.84</v>
      </c>
      <c r="D250">
        <v>4.47</v>
      </c>
      <c r="E250">
        <v>138.37</v>
      </c>
    </row>
    <row r="251" spans="1:5">
      <c r="A251" t="s">
        <v>51</v>
      </c>
      <c r="B251" s="36">
        <v>42979</v>
      </c>
      <c r="C251">
        <v>142.84</v>
      </c>
      <c r="D251">
        <v>4.46</v>
      </c>
      <c r="E251">
        <v>138.38</v>
      </c>
    </row>
    <row r="252" spans="1:5">
      <c r="A252" t="s">
        <v>51</v>
      </c>
      <c r="B252" s="36">
        <v>43009</v>
      </c>
      <c r="C252">
        <v>142.84</v>
      </c>
      <c r="D252">
        <v>5.33</v>
      </c>
      <c r="E252">
        <v>137.51</v>
      </c>
    </row>
    <row r="253" spans="1:5">
      <c r="A253" t="s">
        <v>51</v>
      </c>
      <c r="B253" s="36">
        <v>43040</v>
      </c>
      <c r="C253">
        <v>142.84</v>
      </c>
      <c r="D253">
        <v>5.82</v>
      </c>
      <c r="E253">
        <v>137.02000000000001</v>
      </c>
    </row>
    <row r="254" spans="1:5">
      <c r="A254" t="s">
        <v>51</v>
      </c>
      <c r="B254" s="36">
        <v>43070</v>
      </c>
      <c r="C254">
        <v>142.84</v>
      </c>
      <c r="D254">
        <v>6.2</v>
      </c>
      <c r="E254">
        <v>136.63999999999999</v>
      </c>
    </row>
    <row r="255" spans="1:5">
      <c r="A255" t="s">
        <v>51</v>
      </c>
      <c r="B255" s="36">
        <v>43101</v>
      </c>
      <c r="C255">
        <v>142.84</v>
      </c>
      <c r="D255">
        <v>6.25</v>
      </c>
      <c r="E255">
        <v>136.59</v>
      </c>
    </row>
    <row r="256" spans="1:5">
      <c r="A256" t="s">
        <v>51</v>
      </c>
      <c r="B256" s="36">
        <v>43132</v>
      </c>
      <c r="C256">
        <v>142.84</v>
      </c>
      <c r="D256">
        <v>6.53</v>
      </c>
      <c r="E256">
        <v>136.31</v>
      </c>
    </row>
    <row r="257" spans="1:5">
      <c r="A257" t="s">
        <v>51</v>
      </c>
      <c r="B257" s="36">
        <v>43160</v>
      </c>
      <c r="C257">
        <v>142.84</v>
      </c>
      <c r="D257">
        <v>6.46</v>
      </c>
      <c r="E257">
        <v>136.38</v>
      </c>
    </row>
    <row r="258" spans="1:5">
      <c r="A258" t="s">
        <v>51</v>
      </c>
      <c r="B258" s="36">
        <v>43191</v>
      </c>
      <c r="C258">
        <v>142.84</v>
      </c>
      <c r="D258">
        <v>6.13</v>
      </c>
      <c r="E258">
        <v>136.71</v>
      </c>
    </row>
    <row r="259" spans="1:5">
      <c r="A259" t="s">
        <v>51</v>
      </c>
      <c r="B259" s="36">
        <v>43221</v>
      </c>
      <c r="C259">
        <v>142.84</v>
      </c>
      <c r="D259">
        <v>6.05</v>
      </c>
      <c r="E259">
        <v>136.79</v>
      </c>
    </row>
    <row r="260" spans="1:5">
      <c r="A260" t="s">
        <v>51</v>
      </c>
      <c r="B260" s="36">
        <v>43252</v>
      </c>
      <c r="C260">
        <v>142.84</v>
      </c>
      <c r="D260">
        <v>6.65</v>
      </c>
      <c r="E260">
        <v>136.19</v>
      </c>
    </row>
    <row r="261" spans="1:5">
      <c r="A261" t="s">
        <v>51</v>
      </c>
      <c r="B261" s="36">
        <v>43282</v>
      </c>
      <c r="C261">
        <v>142.84</v>
      </c>
      <c r="D261">
        <v>6.49</v>
      </c>
      <c r="E261">
        <v>136.35</v>
      </c>
    </row>
    <row r="262" spans="1:5">
      <c r="A262" t="s">
        <v>51</v>
      </c>
      <c r="B262" s="36">
        <v>43313</v>
      </c>
      <c r="C262">
        <v>142.84</v>
      </c>
      <c r="D262">
        <v>6.72</v>
      </c>
      <c r="E262">
        <v>136.12</v>
      </c>
    </row>
    <row r="263" spans="1:5">
      <c r="A263" t="s">
        <v>51</v>
      </c>
      <c r="B263" s="36">
        <v>43344</v>
      </c>
      <c r="C263">
        <v>142.84</v>
      </c>
      <c r="D263">
        <v>6.98</v>
      </c>
      <c r="E263">
        <v>135.86000000000001</v>
      </c>
    </row>
    <row r="264" spans="1:5">
      <c r="A264" t="s">
        <v>51</v>
      </c>
      <c r="B264" s="36">
        <v>43374</v>
      </c>
      <c r="C264">
        <v>142.84</v>
      </c>
      <c r="D264">
        <v>6.56</v>
      </c>
      <c r="E264">
        <v>136.28</v>
      </c>
    </row>
    <row r="265" spans="1:5">
      <c r="A265" t="s">
        <v>51</v>
      </c>
      <c r="B265" s="36">
        <v>43405</v>
      </c>
      <c r="C265">
        <v>142.84</v>
      </c>
      <c r="D265">
        <v>6.49</v>
      </c>
      <c r="E265">
        <v>136.35</v>
      </c>
    </row>
    <row r="266" spans="1:5">
      <c r="A266" t="s">
        <v>51</v>
      </c>
      <c r="B266" s="36">
        <v>43435</v>
      </c>
      <c r="C266">
        <v>142.84</v>
      </c>
      <c r="D266">
        <v>6.78</v>
      </c>
      <c r="E266">
        <v>136.06</v>
      </c>
    </row>
    <row r="267" spans="1:5">
      <c r="A267" t="s">
        <v>57</v>
      </c>
      <c r="B267" s="36">
        <v>42082</v>
      </c>
      <c r="C267">
        <v>90.346999999999994</v>
      </c>
      <c r="D267">
        <v>7.76</v>
      </c>
      <c r="E267">
        <v>82.587000000000003</v>
      </c>
    </row>
    <row r="268" spans="1:5">
      <c r="A268" t="s">
        <v>57</v>
      </c>
      <c r="B268" s="36">
        <v>42114</v>
      </c>
      <c r="C268">
        <v>90.346999999999994</v>
      </c>
      <c r="D268">
        <v>7.64</v>
      </c>
      <c r="E268">
        <v>82.706999999999994</v>
      </c>
    </row>
    <row r="269" spans="1:5">
      <c r="A269" t="s">
        <v>57</v>
      </c>
      <c r="B269" s="36">
        <v>42139</v>
      </c>
      <c r="C269">
        <v>90.346999999999994</v>
      </c>
      <c r="D269">
        <v>7.63</v>
      </c>
      <c r="E269">
        <v>82.716999999999999</v>
      </c>
    </row>
    <row r="270" spans="1:5">
      <c r="A270" t="s">
        <v>57</v>
      </c>
      <c r="B270" s="36">
        <v>42170</v>
      </c>
      <c r="C270">
        <v>90.346999999999994</v>
      </c>
      <c r="D270">
        <v>7.19</v>
      </c>
      <c r="E270">
        <v>83.156999999999996</v>
      </c>
    </row>
    <row r="271" spans="1:5">
      <c r="A271" t="s">
        <v>57</v>
      </c>
      <c r="B271" s="36">
        <v>42215</v>
      </c>
      <c r="C271">
        <v>90.346999999999994</v>
      </c>
      <c r="D271">
        <v>6.92</v>
      </c>
      <c r="E271">
        <v>83.427000000000007</v>
      </c>
    </row>
    <row r="272" spans="1:5">
      <c r="A272" t="s">
        <v>57</v>
      </c>
      <c r="B272" s="36">
        <v>42257</v>
      </c>
      <c r="C272">
        <v>90.346999999999994</v>
      </c>
      <c r="D272">
        <v>7.46</v>
      </c>
      <c r="E272">
        <v>82.887</v>
      </c>
    </row>
    <row r="273" spans="1:5">
      <c r="A273" t="s">
        <v>57</v>
      </c>
      <c r="B273" s="36">
        <v>42290</v>
      </c>
      <c r="C273">
        <v>90.346999999999994</v>
      </c>
      <c r="D273">
        <v>7.86</v>
      </c>
      <c r="E273">
        <v>82.486999999999995</v>
      </c>
    </row>
    <row r="274" spans="1:5">
      <c r="A274" t="s">
        <v>57</v>
      </c>
      <c r="B274" s="36">
        <v>42321</v>
      </c>
      <c r="C274">
        <v>90.346999999999994</v>
      </c>
      <c r="D274">
        <v>7.97</v>
      </c>
      <c r="E274">
        <v>82.376999999999995</v>
      </c>
    </row>
    <row r="275" spans="1:5">
      <c r="A275" t="s">
        <v>57</v>
      </c>
      <c r="B275" s="36">
        <v>42354</v>
      </c>
      <c r="C275">
        <v>90.346999999999994</v>
      </c>
      <c r="D275">
        <v>8.07</v>
      </c>
      <c r="E275">
        <v>82.277000000000001</v>
      </c>
    </row>
    <row r="276" spans="1:5">
      <c r="A276" t="s">
        <v>57</v>
      </c>
      <c r="B276" s="36">
        <v>42384</v>
      </c>
      <c r="C276">
        <v>90.346999999999994</v>
      </c>
      <c r="D276">
        <v>8.07</v>
      </c>
      <c r="E276">
        <v>82.277000000000001</v>
      </c>
    </row>
    <row r="277" spans="1:5">
      <c r="A277" t="s">
        <v>57</v>
      </c>
      <c r="B277" s="36">
        <v>42410</v>
      </c>
      <c r="C277">
        <v>90.346999999999994</v>
      </c>
      <c r="D277">
        <v>7.95</v>
      </c>
      <c r="E277">
        <v>82.397000000000006</v>
      </c>
    </row>
    <row r="278" spans="1:5">
      <c r="A278" t="s">
        <v>57</v>
      </c>
      <c r="B278" s="36">
        <v>42438</v>
      </c>
      <c r="C278">
        <v>90.346999999999994</v>
      </c>
      <c r="D278">
        <v>7.48</v>
      </c>
      <c r="E278">
        <v>82.867000000000004</v>
      </c>
    </row>
    <row r="279" spans="1:5">
      <c r="A279" t="s">
        <v>57</v>
      </c>
      <c r="B279" s="36">
        <v>42467</v>
      </c>
      <c r="C279">
        <v>90.346999999999994</v>
      </c>
      <c r="D279">
        <v>7.66</v>
      </c>
      <c r="E279">
        <v>82.686999999999998</v>
      </c>
    </row>
    <row r="280" spans="1:5">
      <c r="A280" t="s">
        <v>57</v>
      </c>
      <c r="B280" s="36">
        <v>42501</v>
      </c>
      <c r="C280">
        <v>90.346999999999994</v>
      </c>
      <c r="D280">
        <v>7.74</v>
      </c>
      <c r="E280">
        <v>82.606999999999999</v>
      </c>
    </row>
    <row r="281" spans="1:5">
      <c r="A281" t="s">
        <v>57</v>
      </c>
      <c r="B281" s="36">
        <v>42531</v>
      </c>
      <c r="C281">
        <v>90.346999999999994</v>
      </c>
      <c r="D281">
        <v>6.76</v>
      </c>
      <c r="E281">
        <v>83.587000000000003</v>
      </c>
    </row>
    <row r="282" spans="1:5">
      <c r="A282" t="s">
        <v>57</v>
      </c>
      <c r="B282" s="36">
        <v>42559</v>
      </c>
      <c r="C282">
        <v>90.346999999999994</v>
      </c>
      <c r="D282">
        <v>7.56</v>
      </c>
      <c r="E282">
        <v>82.787000000000006</v>
      </c>
    </row>
    <row r="283" spans="1:5">
      <c r="A283" t="s">
        <v>57</v>
      </c>
      <c r="B283" s="36">
        <v>42586</v>
      </c>
      <c r="C283">
        <v>90.346999999999994</v>
      </c>
      <c r="D283">
        <v>7.64</v>
      </c>
      <c r="E283">
        <v>82.706999999999994</v>
      </c>
    </row>
    <row r="284" spans="1:5">
      <c r="A284" t="s">
        <v>57</v>
      </c>
      <c r="B284" s="36">
        <v>42621</v>
      </c>
      <c r="C284">
        <v>90.346999999999994</v>
      </c>
      <c r="D284">
        <v>7.75</v>
      </c>
      <c r="E284">
        <v>82.596999999999994</v>
      </c>
    </row>
    <row r="285" spans="1:5">
      <c r="A285" t="s">
        <v>57</v>
      </c>
      <c r="B285" s="36">
        <v>42650</v>
      </c>
      <c r="C285">
        <v>90.346999999999994</v>
      </c>
      <c r="D285">
        <v>7.81</v>
      </c>
      <c r="E285">
        <v>82.537000000000006</v>
      </c>
    </row>
    <row r="286" spans="1:5">
      <c r="A286" t="s">
        <v>57</v>
      </c>
      <c r="B286" s="36">
        <v>42682</v>
      </c>
      <c r="C286">
        <v>90.346999999999994</v>
      </c>
      <c r="D286">
        <v>7.97</v>
      </c>
      <c r="E286">
        <v>82.376999999999995</v>
      </c>
    </row>
    <row r="287" spans="1:5">
      <c r="A287" t="s">
        <v>57</v>
      </c>
      <c r="B287" s="36">
        <v>42716</v>
      </c>
      <c r="C287">
        <v>90.346999999999994</v>
      </c>
      <c r="D287">
        <v>7.92</v>
      </c>
      <c r="E287">
        <v>82.427000000000007</v>
      </c>
    </row>
    <row r="288" spans="1:5">
      <c r="A288" t="s">
        <v>57</v>
      </c>
      <c r="B288" s="36">
        <v>42751</v>
      </c>
      <c r="C288">
        <v>90.346999999999994</v>
      </c>
      <c r="D288">
        <v>8.11</v>
      </c>
      <c r="E288">
        <v>82.236999999999995</v>
      </c>
    </row>
    <row r="289" spans="1:5">
      <c r="A289" t="s">
        <v>57</v>
      </c>
      <c r="B289" s="36">
        <v>42782</v>
      </c>
      <c r="C289">
        <v>90.346999999999994</v>
      </c>
      <c r="D289">
        <v>8.1300000000000008</v>
      </c>
      <c r="E289">
        <v>82.216999999999999</v>
      </c>
    </row>
    <row r="290" spans="1:5">
      <c r="A290" t="s">
        <v>57</v>
      </c>
      <c r="B290" s="36">
        <v>42811</v>
      </c>
      <c r="C290">
        <v>90.346999999999994</v>
      </c>
      <c r="D290">
        <v>8.18</v>
      </c>
      <c r="E290">
        <v>82.167000000000002</v>
      </c>
    </row>
    <row r="291" spans="1:5">
      <c r="A291" t="s">
        <v>57</v>
      </c>
      <c r="B291" s="36">
        <v>42843</v>
      </c>
      <c r="C291">
        <v>90.346999999999994</v>
      </c>
      <c r="D291">
        <v>8.24</v>
      </c>
      <c r="E291">
        <v>82.106999999999999</v>
      </c>
    </row>
    <row r="292" spans="1:5">
      <c r="A292" t="s">
        <v>57</v>
      </c>
      <c r="B292" s="36">
        <v>42863</v>
      </c>
      <c r="C292">
        <v>90.346999999999994</v>
      </c>
      <c r="D292">
        <v>7.91</v>
      </c>
      <c r="E292">
        <v>82.436999999999998</v>
      </c>
    </row>
    <row r="293" spans="1:5">
      <c r="A293" t="s">
        <v>57</v>
      </c>
      <c r="B293" s="36">
        <v>42902</v>
      </c>
      <c r="C293">
        <v>90.346999999999994</v>
      </c>
      <c r="D293">
        <v>8.1300000000000008</v>
      </c>
      <c r="E293">
        <v>82.216999999999999</v>
      </c>
    </row>
    <row r="294" spans="1:5">
      <c r="A294" t="s">
        <v>57</v>
      </c>
      <c r="B294" s="36">
        <v>42929</v>
      </c>
      <c r="C294">
        <v>90.346999999999994</v>
      </c>
      <c r="D294">
        <v>7.55</v>
      </c>
      <c r="E294">
        <v>82.796999999999997</v>
      </c>
    </row>
    <row r="295" spans="1:5">
      <c r="A295" t="s">
        <v>57</v>
      </c>
      <c r="B295" s="36">
        <v>42970</v>
      </c>
      <c r="C295">
        <v>90.346999999999994</v>
      </c>
      <c r="D295">
        <v>8.61</v>
      </c>
      <c r="E295">
        <v>81.736999999999995</v>
      </c>
    </row>
    <row r="296" spans="1:5">
      <c r="A296" t="s">
        <v>57</v>
      </c>
      <c r="B296" s="36">
        <v>42997</v>
      </c>
      <c r="C296">
        <v>90.346999999999994</v>
      </c>
      <c r="D296">
        <v>7.95</v>
      </c>
      <c r="E296">
        <v>82.397000000000006</v>
      </c>
    </row>
    <row r="297" spans="1:5">
      <c r="A297" t="s">
        <v>57</v>
      </c>
      <c r="B297" s="36">
        <v>43009</v>
      </c>
      <c r="C297">
        <v>90.346999999999994</v>
      </c>
      <c r="D297">
        <v>8.6388888888888893</v>
      </c>
      <c r="E297">
        <v>81.701111111111118</v>
      </c>
    </row>
    <row r="298" spans="1:5">
      <c r="A298" t="s">
        <v>57</v>
      </c>
      <c r="B298" s="36">
        <v>43040</v>
      </c>
      <c r="C298">
        <v>90.346999999999994</v>
      </c>
      <c r="D298">
        <v>8.640133333333333</v>
      </c>
      <c r="E298">
        <v>81.699866666666637</v>
      </c>
    </row>
    <row r="299" spans="1:5">
      <c r="A299" t="s">
        <v>57</v>
      </c>
      <c r="B299" s="36">
        <v>43070</v>
      </c>
      <c r="C299">
        <v>90.346999999999994</v>
      </c>
      <c r="D299">
        <v>8.8636129032258086</v>
      </c>
      <c r="E299">
        <v>81.476387096774189</v>
      </c>
    </row>
    <row r="300" spans="1:5">
      <c r="A300" t="s">
        <v>57</v>
      </c>
      <c r="B300" s="36">
        <v>43101</v>
      </c>
      <c r="C300">
        <v>90.346999999999994</v>
      </c>
      <c r="D300">
        <v>8.8243870967741955</v>
      </c>
      <c r="E300">
        <v>81.515612903225787</v>
      </c>
    </row>
    <row r="301" spans="1:5">
      <c r="A301" t="s">
        <v>57</v>
      </c>
      <c r="B301" s="36">
        <v>43132</v>
      </c>
      <c r="C301">
        <v>90.346999999999994</v>
      </c>
      <c r="D301">
        <v>8.8287500000000012</v>
      </c>
      <c r="E301">
        <v>81.51124999999999</v>
      </c>
    </row>
    <row r="302" spans="1:5">
      <c r="A302" t="s">
        <v>57</v>
      </c>
      <c r="B302" s="36">
        <v>43160</v>
      </c>
      <c r="C302">
        <v>90.346999999999994</v>
      </c>
      <c r="D302">
        <v>8.4048064516129024</v>
      </c>
      <c r="E302">
        <v>81.93519354838709</v>
      </c>
    </row>
    <row r="303" spans="1:5">
      <c r="A303" t="s">
        <v>57</v>
      </c>
      <c r="B303" s="36">
        <v>43191</v>
      </c>
      <c r="C303">
        <v>90.346999999999994</v>
      </c>
      <c r="D303">
        <v>8.3605333333333327</v>
      </c>
      <c r="E303">
        <v>81.979466666666667</v>
      </c>
    </row>
    <row r="304" spans="1:5">
      <c r="A304" t="s">
        <v>57</v>
      </c>
      <c r="B304" s="36">
        <v>43221</v>
      </c>
      <c r="C304">
        <v>90.346999999999994</v>
      </c>
      <c r="D304">
        <v>7.8059354838709671</v>
      </c>
      <c r="E304">
        <v>82.53406451612905</v>
      </c>
    </row>
    <row r="305" spans="1:5">
      <c r="A305" t="s">
        <v>57</v>
      </c>
      <c r="B305" s="36">
        <v>43252</v>
      </c>
      <c r="C305">
        <v>90.346999999999994</v>
      </c>
      <c r="D305">
        <v>8.0116333333333323</v>
      </c>
      <c r="E305">
        <v>82.328366666666653</v>
      </c>
    </row>
    <row r="306" spans="1:5">
      <c r="A306" t="s">
        <v>57</v>
      </c>
      <c r="B306" s="36">
        <v>43282</v>
      </c>
      <c r="C306">
        <v>90.346999999999994</v>
      </c>
      <c r="D306">
        <v>8.5033870967741922</v>
      </c>
      <c r="E306">
        <v>81.836612903225813</v>
      </c>
    </row>
    <row r="307" spans="1:5">
      <c r="A307" t="s">
        <v>57</v>
      </c>
      <c r="B307" s="36">
        <v>43313</v>
      </c>
      <c r="C307">
        <v>90.346999999999994</v>
      </c>
      <c r="D307">
        <v>8.7691935483870971</v>
      </c>
      <c r="E307">
        <v>81.570806451612924</v>
      </c>
    </row>
    <row r="308" spans="1:5">
      <c r="A308" t="s">
        <v>57</v>
      </c>
      <c r="B308" s="36">
        <v>43344</v>
      </c>
      <c r="C308">
        <v>90.346999999999994</v>
      </c>
      <c r="D308">
        <v>8.7584999999999997</v>
      </c>
      <c r="E308">
        <v>81.58150000000002</v>
      </c>
    </row>
    <row r="309" spans="1:5">
      <c r="A309" t="s">
        <v>57</v>
      </c>
      <c r="B309" s="36">
        <v>43374</v>
      </c>
      <c r="C309">
        <v>90.346999999999994</v>
      </c>
      <c r="D309">
        <v>8.1938064516129039</v>
      </c>
      <c r="E309">
        <v>82.146193548387103</v>
      </c>
    </row>
    <row r="310" spans="1:5">
      <c r="A310" t="s">
        <v>57</v>
      </c>
      <c r="B310" s="36">
        <v>43405</v>
      </c>
      <c r="C310">
        <v>90.346999999999994</v>
      </c>
      <c r="D310">
        <v>8.1018333333333334</v>
      </c>
      <c r="E310">
        <v>82.238166666666672</v>
      </c>
    </row>
    <row r="311" spans="1:5">
      <c r="A311" t="s">
        <v>57</v>
      </c>
      <c r="B311" s="36">
        <v>43435</v>
      </c>
      <c r="C311">
        <v>90.346999999999994</v>
      </c>
      <c r="D311">
        <v>8.394580645161291</v>
      </c>
      <c r="E311">
        <v>81.94541935483872</v>
      </c>
    </row>
    <row r="312" spans="1:5">
      <c r="A312" t="s">
        <v>57</v>
      </c>
      <c r="B312" s="36">
        <v>43466</v>
      </c>
      <c r="C312">
        <v>90.346999999999994</v>
      </c>
      <c r="D312">
        <v>8.5304516129032262</v>
      </c>
      <c r="E312">
        <v>81.809548387096783</v>
      </c>
    </row>
    <row r="313" spans="1:5">
      <c r="A313" t="s">
        <v>57</v>
      </c>
      <c r="B313" s="36">
        <v>43497</v>
      </c>
      <c r="C313">
        <v>90.346999999999994</v>
      </c>
      <c r="D313">
        <v>8.3411785714285696</v>
      </c>
      <c r="E313">
        <v>81.998821428571432</v>
      </c>
    </row>
    <row r="314" spans="1:5">
      <c r="A314" t="s">
        <v>57</v>
      </c>
      <c r="B314" s="36">
        <v>43525</v>
      </c>
      <c r="C314">
        <v>90.346999999999994</v>
      </c>
      <c r="D314">
        <v>8.826677419354839</v>
      </c>
      <c r="E314">
        <v>81.51332258064518</v>
      </c>
    </row>
    <row r="315" spans="1:5">
      <c r="A315" t="s">
        <v>57</v>
      </c>
      <c r="B315" s="36">
        <v>43556</v>
      </c>
      <c r="C315">
        <v>90.346999999999994</v>
      </c>
      <c r="D315">
        <v>9.0543000000000013</v>
      </c>
      <c r="E315">
        <v>81.285699999999977</v>
      </c>
    </row>
    <row r="316" spans="1:5">
      <c r="A316" t="s">
        <v>57</v>
      </c>
      <c r="B316" s="36">
        <v>43586</v>
      </c>
      <c r="C316">
        <v>90.346999999999994</v>
      </c>
      <c r="D316">
        <v>8.4680322580645147</v>
      </c>
      <c r="E316">
        <v>81.871967741935478</v>
      </c>
    </row>
    <row r="317" spans="1:5">
      <c r="A317" t="s">
        <v>57</v>
      </c>
      <c r="B317" s="36">
        <v>43617</v>
      </c>
      <c r="C317">
        <v>90.346999999999994</v>
      </c>
      <c r="D317">
        <v>8.983133333333333</v>
      </c>
      <c r="E317">
        <v>81.356866666666662</v>
      </c>
    </row>
    <row r="318" spans="1:5">
      <c r="A318" t="s">
        <v>57</v>
      </c>
      <c r="B318" s="36">
        <v>43647</v>
      </c>
      <c r="C318">
        <v>90.346999999999994</v>
      </c>
      <c r="D318">
        <v>8.5335483870967757</v>
      </c>
      <c r="E318">
        <v>81.806451612903246</v>
      </c>
    </row>
    <row r="319" spans="1:5">
      <c r="A319" t="s">
        <v>57</v>
      </c>
      <c r="B319" s="36">
        <v>43678</v>
      </c>
      <c r="C319">
        <v>90.346999999999994</v>
      </c>
      <c r="D319">
        <v>8.4354193548387109</v>
      </c>
      <c r="E319">
        <v>81.904580645161289</v>
      </c>
    </row>
    <row r="320" spans="1:5">
      <c r="A320" t="s">
        <v>57</v>
      </c>
      <c r="B320" s="36">
        <v>43709</v>
      </c>
      <c r="C320">
        <v>90.346999999999994</v>
      </c>
      <c r="D320">
        <v>8.5327333333333346</v>
      </c>
      <c r="E320">
        <v>81.807266666666678</v>
      </c>
    </row>
    <row r="321" spans="1:5">
      <c r="A321" t="s">
        <v>57</v>
      </c>
      <c r="B321" s="36">
        <v>43739</v>
      </c>
      <c r="C321">
        <v>90.346999999999994</v>
      </c>
      <c r="D321">
        <v>8.5120645161290334</v>
      </c>
      <c r="E321">
        <v>81.827935483870959</v>
      </c>
    </row>
    <row r="322" spans="1:5">
      <c r="A322" t="s">
        <v>57</v>
      </c>
      <c r="B322" s="36">
        <v>43770</v>
      </c>
      <c r="C322">
        <v>90.346999999999994</v>
      </c>
      <c r="D322">
        <v>8.1357666666666653</v>
      </c>
      <c r="E322">
        <v>82.204233333333335</v>
      </c>
    </row>
    <row r="323" spans="1:5">
      <c r="A323" t="s">
        <v>57</v>
      </c>
      <c r="B323" s="36">
        <v>43800</v>
      </c>
      <c r="C323">
        <v>90.346999999999994</v>
      </c>
      <c r="D323">
        <v>7.8204838709677418</v>
      </c>
      <c r="E323">
        <v>82.519516129032283</v>
      </c>
    </row>
    <row r="324" spans="1:5">
      <c r="A324" t="s">
        <v>63</v>
      </c>
      <c r="B324" s="36">
        <v>40909</v>
      </c>
      <c r="C324">
        <v>111.17400000000001</v>
      </c>
      <c r="D324">
        <v>9.1999999999999993</v>
      </c>
      <c r="E324">
        <v>101.974</v>
      </c>
    </row>
    <row r="325" spans="1:5">
      <c r="A325" t="s">
        <v>63</v>
      </c>
      <c r="B325" s="36">
        <v>40940</v>
      </c>
      <c r="C325">
        <v>111.17400000000001</v>
      </c>
      <c r="D325">
        <v>9.3000000000000007</v>
      </c>
      <c r="E325">
        <v>101.874</v>
      </c>
    </row>
    <row r="326" spans="1:5">
      <c r="A326" t="s">
        <v>63</v>
      </c>
      <c r="B326" s="36">
        <v>40969</v>
      </c>
      <c r="C326">
        <v>111.17400000000001</v>
      </c>
      <c r="D326">
        <v>9.1999999999999993</v>
      </c>
      <c r="E326">
        <v>101.974</v>
      </c>
    </row>
    <row r="327" spans="1:5">
      <c r="A327" t="s">
        <v>63</v>
      </c>
      <c r="B327" s="36">
        <v>41000</v>
      </c>
      <c r="C327">
        <v>111.17400000000001</v>
      </c>
      <c r="D327">
        <v>9.65</v>
      </c>
      <c r="E327">
        <v>101.524</v>
      </c>
    </row>
    <row r="328" spans="1:5">
      <c r="A328" t="s">
        <v>63</v>
      </c>
      <c r="B328" s="36">
        <v>41030</v>
      </c>
      <c r="C328">
        <v>111.17400000000001</v>
      </c>
      <c r="D328">
        <v>9.65</v>
      </c>
      <c r="E328">
        <v>101.524</v>
      </c>
    </row>
    <row r="329" spans="1:5">
      <c r="A329" t="s">
        <v>63</v>
      </c>
      <c r="B329" s="36">
        <v>41079</v>
      </c>
      <c r="C329">
        <v>111.17400000000001</v>
      </c>
      <c r="D329">
        <v>9.1999999999999993</v>
      </c>
      <c r="E329">
        <v>101.974</v>
      </c>
    </row>
    <row r="330" spans="1:5">
      <c r="A330" t="s">
        <v>63</v>
      </c>
      <c r="B330" s="36">
        <v>41171</v>
      </c>
      <c r="C330">
        <v>111.17400000000001</v>
      </c>
      <c r="D330">
        <v>9.1999999999999993</v>
      </c>
      <c r="E330">
        <v>101.974</v>
      </c>
    </row>
    <row r="331" spans="1:5">
      <c r="A331" t="s">
        <v>63</v>
      </c>
      <c r="B331" s="36">
        <v>41201</v>
      </c>
      <c r="C331">
        <v>111.17400000000001</v>
      </c>
      <c r="D331">
        <v>9.4</v>
      </c>
      <c r="E331">
        <v>101.774</v>
      </c>
    </row>
    <row r="332" spans="1:5">
      <c r="A332" t="s">
        <v>63</v>
      </c>
      <c r="B332" s="36">
        <v>41232</v>
      </c>
      <c r="C332">
        <v>111.17400000000001</v>
      </c>
      <c r="D332">
        <v>9.35</v>
      </c>
      <c r="E332">
        <v>101.824</v>
      </c>
    </row>
    <row r="333" spans="1:5">
      <c r="A333" t="s">
        <v>63</v>
      </c>
      <c r="B333" s="36">
        <v>41259</v>
      </c>
      <c r="C333">
        <v>111.17400000000001</v>
      </c>
      <c r="D333">
        <v>9.4499999999999993</v>
      </c>
      <c r="E333">
        <v>101.724</v>
      </c>
    </row>
    <row r="334" spans="1:5">
      <c r="A334" t="s">
        <v>63</v>
      </c>
      <c r="B334" s="36">
        <v>41285</v>
      </c>
      <c r="C334">
        <v>111.17400000000001</v>
      </c>
      <c r="D334">
        <v>9.1</v>
      </c>
      <c r="E334">
        <v>102.074</v>
      </c>
    </row>
    <row r="335" spans="1:5">
      <c r="A335" t="s">
        <v>63</v>
      </c>
      <c r="B335" s="36">
        <v>41316</v>
      </c>
      <c r="C335">
        <v>111.17400000000001</v>
      </c>
      <c r="D335">
        <v>9.1999999999999993</v>
      </c>
      <c r="E335">
        <v>101.974</v>
      </c>
    </row>
    <row r="336" spans="1:5">
      <c r="A336" t="s">
        <v>63</v>
      </c>
      <c r="B336" s="36">
        <v>41344</v>
      </c>
      <c r="C336">
        <v>111.17400000000001</v>
      </c>
      <c r="D336">
        <v>9.1999999999999993</v>
      </c>
      <c r="E336">
        <v>101.974</v>
      </c>
    </row>
    <row r="337" spans="1:5">
      <c r="A337" t="s">
        <v>63</v>
      </c>
      <c r="B337" s="36">
        <v>41375</v>
      </c>
      <c r="C337">
        <v>111.17400000000001</v>
      </c>
      <c r="D337">
        <v>8.9</v>
      </c>
      <c r="E337">
        <v>102.274</v>
      </c>
    </row>
    <row r="338" spans="1:5">
      <c r="A338" t="s">
        <v>63</v>
      </c>
      <c r="B338" s="36">
        <v>41424</v>
      </c>
      <c r="C338">
        <v>111.17400000000001</v>
      </c>
      <c r="D338">
        <v>8.6999999999999993</v>
      </c>
      <c r="E338">
        <v>102.474</v>
      </c>
    </row>
    <row r="339" spans="1:5">
      <c r="A339" t="s">
        <v>63</v>
      </c>
      <c r="B339" s="36">
        <v>41450</v>
      </c>
      <c r="C339">
        <v>111.17400000000001</v>
      </c>
      <c r="D339">
        <v>8.4</v>
      </c>
      <c r="E339">
        <v>102.774</v>
      </c>
    </row>
    <row r="340" spans="1:5">
      <c r="A340" t="s">
        <v>63</v>
      </c>
      <c r="B340" s="36">
        <v>41475</v>
      </c>
      <c r="C340">
        <v>111.17400000000001</v>
      </c>
      <c r="D340">
        <v>8.35</v>
      </c>
      <c r="E340">
        <v>102.824</v>
      </c>
    </row>
    <row r="341" spans="1:5">
      <c r="A341" t="s">
        <v>63</v>
      </c>
      <c r="B341" s="36">
        <v>41516</v>
      </c>
      <c r="C341">
        <v>111.17400000000001</v>
      </c>
      <c r="D341">
        <v>8.3000000000000007</v>
      </c>
      <c r="E341">
        <v>102.874</v>
      </c>
    </row>
    <row r="342" spans="1:5">
      <c r="A342" t="s">
        <v>63</v>
      </c>
      <c r="B342" s="36">
        <v>41518</v>
      </c>
      <c r="C342">
        <v>111.17400000000001</v>
      </c>
      <c r="D342">
        <v>8.35</v>
      </c>
      <c r="E342">
        <v>102.824</v>
      </c>
    </row>
    <row r="343" spans="1:5">
      <c r="A343" t="s">
        <v>63</v>
      </c>
      <c r="B343" s="36">
        <v>41548</v>
      </c>
      <c r="C343">
        <v>111.17400000000001</v>
      </c>
      <c r="D343">
        <v>8.5</v>
      </c>
      <c r="E343">
        <v>102.67400000000001</v>
      </c>
    </row>
    <row r="344" spans="1:5">
      <c r="A344" t="s">
        <v>63</v>
      </c>
      <c r="B344" s="36">
        <v>41579</v>
      </c>
      <c r="C344">
        <v>111.17400000000001</v>
      </c>
      <c r="D344">
        <v>8.6999999999999993</v>
      </c>
      <c r="E344">
        <v>102.474</v>
      </c>
    </row>
    <row r="345" spans="1:5">
      <c r="A345" t="s">
        <v>63</v>
      </c>
      <c r="B345" s="36">
        <v>41609</v>
      </c>
      <c r="C345">
        <v>111.17400000000001</v>
      </c>
      <c r="D345">
        <v>9</v>
      </c>
      <c r="E345">
        <v>102.17400000000001</v>
      </c>
    </row>
    <row r="346" spans="1:5">
      <c r="A346" t="s">
        <v>63</v>
      </c>
      <c r="B346" s="36">
        <v>41640</v>
      </c>
      <c r="C346">
        <v>111.17400000000001</v>
      </c>
      <c r="D346">
        <v>8.6999999999999993</v>
      </c>
      <c r="E346">
        <v>102.474</v>
      </c>
    </row>
    <row r="347" spans="1:5">
      <c r="A347" t="s">
        <v>63</v>
      </c>
      <c r="B347" s="36">
        <v>41671</v>
      </c>
      <c r="C347">
        <v>111.17400000000001</v>
      </c>
      <c r="D347">
        <v>7.6</v>
      </c>
      <c r="E347">
        <v>103.574</v>
      </c>
    </row>
    <row r="348" spans="1:5">
      <c r="A348" t="s">
        <v>63</v>
      </c>
      <c r="B348" s="36">
        <v>41699</v>
      </c>
      <c r="C348">
        <v>111.17400000000001</v>
      </c>
      <c r="D348">
        <v>8.1999999999999993</v>
      </c>
      <c r="E348">
        <v>102.974</v>
      </c>
    </row>
    <row r="349" spans="1:5">
      <c r="A349" t="s">
        <v>63</v>
      </c>
      <c r="B349" s="36">
        <v>41730</v>
      </c>
      <c r="C349">
        <v>111.17400000000001</v>
      </c>
      <c r="D349">
        <v>8.3000000000000007</v>
      </c>
      <c r="E349">
        <v>102.874</v>
      </c>
    </row>
    <row r="350" spans="1:5">
      <c r="A350" t="s">
        <v>63</v>
      </c>
      <c r="B350" s="36">
        <v>41760</v>
      </c>
      <c r="C350">
        <v>111.17400000000001</v>
      </c>
      <c r="D350">
        <v>8.5</v>
      </c>
      <c r="E350">
        <v>102.67400000000001</v>
      </c>
    </row>
    <row r="351" spans="1:5">
      <c r="A351" t="s">
        <v>63</v>
      </c>
      <c r="B351" s="36">
        <v>41791</v>
      </c>
      <c r="C351">
        <v>111.17400000000001</v>
      </c>
      <c r="D351">
        <v>8.35</v>
      </c>
      <c r="E351">
        <v>102.824</v>
      </c>
    </row>
    <row r="352" spans="1:5">
      <c r="A352" t="s">
        <v>63</v>
      </c>
      <c r="B352" s="36">
        <v>41821</v>
      </c>
      <c r="C352">
        <v>111.17400000000001</v>
      </c>
      <c r="D352">
        <v>8.4</v>
      </c>
      <c r="E352">
        <v>102.774</v>
      </c>
    </row>
    <row r="353" spans="1:5">
      <c r="A353" t="s">
        <v>63</v>
      </c>
      <c r="B353" s="36">
        <v>41852</v>
      </c>
      <c r="C353">
        <v>111.17400000000001</v>
      </c>
      <c r="D353">
        <v>8</v>
      </c>
      <c r="E353">
        <v>103.17400000000001</v>
      </c>
    </row>
    <row r="354" spans="1:5">
      <c r="A354" t="s">
        <v>63</v>
      </c>
      <c r="B354" s="36">
        <v>41883</v>
      </c>
      <c r="C354">
        <v>111.17400000000001</v>
      </c>
      <c r="D354">
        <v>8.35</v>
      </c>
      <c r="E354">
        <v>102.824</v>
      </c>
    </row>
    <row r="355" spans="1:5">
      <c r="A355" t="s">
        <v>63</v>
      </c>
      <c r="B355" s="36">
        <v>41913</v>
      </c>
      <c r="C355">
        <v>111.17400000000001</v>
      </c>
      <c r="D355">
        <v>8.15</v>
      </c>
      <c r="E355">
        <v>103.024</v>
      </c>
    </row>
    <row r="356" spans="1:5">
      <c r="A356" t="s">
        <v>63</v>
      </c>
      <c r="B356" s="36">
        <v>41944</v>
      </c>
      <c r="C356">
        <v>111.17400000000001</v>
      </c>
      <c r="D356">
        <v>8.5500000000000007</v>
      </c>
      <c r="E356">
        <v>102.624</v>
      </c>
    </row>
    <row r="357" spans="1:5">
      <c r="A357" t="s">
        <v>63</v>
      </c>
      <c r="B357" s="36">
        <v>41974</v>
      </c>
      <c r="C357">
        <v>111.17400000000001</v>
      </c>
      <c r="D357">
        <v>8.1</v>
      </c>
      <c r="E357">
        <v>103.074</v>
      </c>
    </row>
    <row r="358" spans="1:5">
      <c r="A358" t="s">
        <v>63</v>
      </c>
      <c r="B358" s="36">
        <v>42011</v>
      </c>
      <c r="C358">
        <v>111.17400000000001</v>
      </c>
      <c r="D358">
        <v>8.3000000000000007</v>
      </c>
      <c r="E358">
        <v>102.874</v>
      </c>
    </row>
    <row r="359" spans="1:5">
      <c r="A359" t="s">
        <v>63</v>
      </c>
      <c r="B359" s="36">
        <v>42036</v>
      </c>
      <c r="C359">
        <v>111.17400000000001</v>
      </c>
      <c r="D359">
        <v>8.3000000000000007</v>
      </c>
      <c r="E359">
        <v>102.874</v>
      </c>
    </row>
    <row r="360" spans="1:5">
      <c r="A360" t="s">
        <v>63</v>
      </c>
      <c r="B360" s="36">
        <v>42064</v>
      </c>
      <c r="C360">
        <v>111.17400000000001</v>
      </c>
      <c r="D360">
        <v>7.7</v>
      </c>
      <c r="E360">
        <v>103.474</v>
      </c>
    </row>
    <row r="361" spans="1:5">
      <c r="A361" t="s">
        <v>63</v>
      </c>
      <c r="B361" s="36">
        <v>42095</v>
      </c>
      <c r="C361">
        <v>111.17400000000001</v>
      </c>
      <c r="D361">
        <v>8.5</v>
      </c>
      <c r="E361">
        <v>102.67400000000001</v>
      </c>
    </row>
    <row r="362" spans="1:5">
      <c r="A362" t="s">
        <v>63</v>
      </c>
      <c r="B362" s="36">
        <v>42145</v>
      </c>
      <c r="C362">
        <v>111.17400000000001</v>
      </c>
      <c r="D362">
        <v>8.5</v>
      </c>
      <c r="E362">
        <v>102.67400000000001</v>
      </c>
    </row>
    <row r="363" spans="1:5">
      <c r="A363" t="s">
        <v>63</v>
      </c>
      <c r="B363" s="36">
        <v>42164</v>
      </c>
      <c r="C363">
        <v>111.17400000000001</v>
      </c>
      <c r="D363">
        <v>7.7</v>
      </c>
      <c r="E363">
        <v>103.474</v>
      </c>
    </row>
    <row r="364" spans="1:5">
      <c r="A364" t="s">
        <v>63</v>
      </c>
      <c r="B364" s="36">
        <v>42186</v>
      </c>
      <c r="C364">
        <v>111.17400000000001</v>
      </c>
      <c r="D364">
        <v>9</v>
      </c>
      <c r="E364">
        <v>102.17400000000001</v>
      </c>
    </row>
    <row r="365" spans="1:5">
      <c r="A365" t="s">
        <v>63</v>
      </c>
      <c r="B365" s="36">
        <v>42217</v>
      </c>
      <c r="C365">
        <v>111.17400000000001</v>
      </c>
      <c r="D365">
        <v>8.1</v>
      </c>
      <c r="E365">
        <v>103.074</v>
      </c>
    </row>
    <row r="366" spans="1:5">
      <c r="A366" t="s">
        <v>63</v>
      </c>
      <c r="B366" s="36">
        <v>42248</v>
      </c>
      <c r="C366">
        <v>111.17400000000001</v>
      </c>
      <c r="D366">
        <v>8.1999999999999993</v>
      </c>
      <c r="E366">
        <v>102.974</v>
      </c>
    </row>
    <row r="367" spans="1:5">
      <c r="A367" t="s">
        <v>63</v>
      </c>
      <c r="B367" s="36">
        <v>42296</v>
      </c>
      <c r="C367">
        <v>111.17400000000001</v>
      </c>
      <c r="D367">
        <v>8</v>
      </c>
      <c r="E367">
        <v>103.17400000000001</v>
      </c>
    </row>
    <row r="368" spans="1:5">
      <c r="A368" t="s">
        <v>63</v>
      </c>
      <c r="B368" s="36">
        <v>42324</v>
      </c>
      <c r="C368">
        <v>111.17400000000001</v>
      </c>
      <c r="D368">
        <v>8.3000000000000007</v>
      </c>
      <c r="E368">
        <v>102.874</v>
      </c>
    </row>
    <row r="369" spans="1:5">
      <c r="A369" t="s">
        <v>63</v>
      </c>
      <c r="B369" s="36">
        <v>42339</v>
      </c>
      <c r="C369">
        <v>111.17400000000001</v>
      </c>
      <c r="D369">
        <v>8.3000000000000007</v>
      </c>
      <c r="E369">
        <v>102.874</v>
      </c>
    </row>
    <row r="370" spans="1:5">
      <c r="A370" t="s">
        <v>63</v>
      </c>
      <c r="B370" s="36">
        <v>42370</v>
      </c>
      <c r="C370">
        <v>111.17400000000001</v>
      </c>
      <c r="D370">
        <v>8.5</v>
      </c>
      <c r="E370">
        <v>102.67400000000001</v>
      </c>
    </row>
    <row r="371" spans="1:5">
      <c r="A371" t="s">
        <v>63</v>
      </c>
      <c r="B371" s="36">
        <v>42401</v>
      </c>
      <c r="C371">
        <v>111.17400000000001</v>
      </c>
      <c r="D371">
        <v>8.6</v>
      </c>
      <c r="E371">
        <v>102.574</v>
      </c>
    </row>
    <row r="372" spans="1:5">
      <c r="A372" t="s">
        <v>63</v>
      </c>
      <c r="B372" s="36">
        <v>42430</v>
      </c>
      <c r="C372">
        <v>111.17400000000001</v>
      </c>
      <c r="D372">
        <v>8.9</v>
      </c>
      <c r="E372">
        <v>102.274</v>
      </c>
    </row>
    <row r="373" spans="1:5">
      <c r="A373" t="s">
        <v>63</v>
      </c>
      <c r="B373" s="36">
        <v>42491</v>
      </c>
      <c r="C373">
        <v>111.17400000000001</v>
      </c>
      <c r="D373">
        <v>8.85</v>
      </c>
      <c r="E373">
        <v>102.324</v>
      </c>
    </row>
    <row r="374" spans="1:5">
      <c r="A374" t="s">
        <v>63</v>
      </c>
      <c r="B374" s="36">
        <v>42522</v>
      </c>
      <c r="C374">
        <v>111.17400000000001</v>
      </c>
      <c r="D374">
        <v>8.5</v>
      </c>
      <c r="E374">
        <v>102.67400000000001</v>
      </c>
    </row>
    <row r="375" spans="1:5">
      <c r="A375" t="s">
        <v>63</v>
      </c>
      <c r="B375" s="36">
        <v>42552</v>
      </c>
      <c r="C375">
        <v>111.17400000000001</v>
      </c>
      <c r="D375">
        <v>9</v>
      </c>
      <c r="E375">
        <v>102.17400000000001</v>
      </c>
    </row>
    <row r="376" spans="1:5">
      <c r="A376" t="s">
        <v>63</v>
      </c>
      <c r="B376" s="36">
        <v>42583</v>
      </c>
      <c r="C376">
        <v>111.17400000000001</v>
      </c>
      <c r="D376">
        <v>8.25</v>
      </c>
      <c r="E376">
        <v>102.92400000000001</v>
      </c>
    </row>
    <row r="377" spans="1:5">
      <c r="A377" t="s">
        <v>63</v>
      </c>
      <c r="B377" s="36">
        <v>42614</v>
      </c>
      <c r="C377">
        <v>111.17400000000001</v>
      </c>
      <c r="D377">
        <v>8.5</v>
      </c>
      <c r="E377">
        <v>102.67400000000001</v>
      </c>
    </row>
    <row r="378" spans="1:5">
      <c r="A378" t="s">
        <v>63</v>
      </c>
      <c r="B378" s="36">
        <v>42675</v>
      </c>
      <c r="C378">
        <v>111.17400000000001</v>
      </c>
      <c r="D378">
        <v>8.6999999999999993</v>
      </c>
      <c r="E378">
        <v>102.474</v>
      </c>
    </row>
    <row r="379" spans="1:5">
      <c r="A379" t="s">
        <v>63</v>
      </c>
      <c r="B379" s="36">
        <v>42814</v>
      </c>
      <c r="C379">
        <v>111.17400000000001</v>
      </c>
      <c r="D379">
        <v>9.2200000000000006</v>
      </c>
      <c r="E379">
        <v>101.95399999999999</v>
      </c>
    </row>
    <row r="380" spans="1:5">
      <c r="A380" t="s">
        <v>63</v>
      </c>
      <c r="B380" s="36">
        <v>42854</v>
      </c>
      <c r="C380">
        <v>111.17400000000001</v>
      </c>
      <c r="D380">
        <v>9.1999999999999993</v>
      </c>
      <c r="E380">
        <v>101.974</v>
      </c>
    </row>
    <row r="381" spans="1:5">
      <c r="A381" t="s">
        <v>63</v>
      </c>
      <c r="B381" s="36">
        <v>42871</v>
      </c>
      <c r="C381">
        <v>111.17400000000001</v>
      </c>
      <c r="D381">
        <v>9.0399999999999991</v>
      </c>
      <c r="E381">
        <v>102.134</v>
      </c>
    </row>
    <row r="382" spans="1:5">
      <c r="A382" t="s">
        <v>63</v>
      </c>
      <c r="B382" s="36">
        <v>42905</v>
      </c>
      <c r="C382">
        <v>111.17400000000001</v>
      </c>
      <c r="D382">
        <v>9.36</v>
      </c>
      <c r="E382">
        <v>101.81399999999999</v>
      </c>
    </row>
    <row r="383" spans="1:5">
      <c r="A383" t="s">
        <v>63</v>
      </c>
      <c r="B383" s="36">
        <v>42937</v>
      </c>
      <c r="C383">
        <v>111.17400000000001</v>
      </c>
      <c r="D383">
        <v>9.43</v>
      </c>
      <c r="E383">
        <v>101.744</v>
      </c>
    </row>
    <row r="384" spans="1:5">
      <c r="A384" t="s">
        <v>63</v>
      </c>
      <c r="B384" s="36">
        <v>42985</v>
      </c>
      <c r="C384">
        <v>111.17400000000001</v>
      </c>
      <c r="D384">
        <v>9.5</v>
      </c>
      <c r="E384">
        <v>101.67400000000001</v>
      </c>
    </row>
    <row r="385" spans="1:5">
      <c r="A385" t="s">
        <v>63</v>
      </c>
      <c r="B385" s="36">
        <v>43049</v>
      </c>
      <c r="C385">
        <v>111.17400000000001</v>
      </c>
      <c r="D385">
        <v>9.17</v>
      </c>
      <c r="E385">
        <v>102.004</v>
      </c>
    </row>
    <row r="386" spans="1:5">
      <c r="A386" t="s">
        <v>63</v>
      </c>
      <c r="B386" s="36">
        <v>43083</v>
      </c>
      <c r="C386">
        <v>111.17400000000001</v>
      </c>
      <c r="D386">
        <v>9.26</v>
      </c>
      <c r="E386">
        <v>101.914</v>
      </c>
    </row>
    <row r="387" spans="1:5">
      <c r="A387" t="s">
        <v>63</v>
      </c>
      <c r="B387" s="36">
        <v>43130</v>
      </c>
      <c r="C387">
        <v>111.17400000000001</v>
      </c>
      <c r="D387">
        <v>9.25</v>
      </c>
      <c r="E387">
        <v>101.92400000000001</v>
      </c>
    </row>
    <row r="388" spans="1:5">
      <c r="A388" t="s">
        <v>63</v>
      </c>
      <c r="B388" s="36">
        <v>43152</v>
      </c>
      <c r="C388">
        <v>111.17400000000001</v>
      </c>
      <c r="D388">
        <v>9.3800000000000008</v>
      </c>
      <c r="E388">
        <v>101.794</v>
      </c>
    </row>
    <row r="389" spans="1:5">
      <c r="A389" t="s">
        <v>63</v>
      </c>
      <c r="B389" s="36">
        <v>43175</v>
      </c>
      <c r="C389">
        <v>111.17400000000001</v>
      </c>
      <c r="D389">
        <v>9.36</v>
      </c>
      <c r="E389">
        <v>101.81399999999999</v>
      </c>
    </row>
    <row r="390" spans="1:5">
      <c r="A390" t="s">
        <v>63</v>
      </c>
      <c r="B390" s="36">
        <v>43213</v>
      </c>
      <c r="C390">
        <v>111.17400000000001</v>
      </c>
      <c r="D390">
        <v>9.3000000000000007</v>
      </c>
      <c r="E390">
        <v>101.874</v>
      </c>
    </row>
    <row r="391" spans="1:5">
      <c r="A391" t="s">
        <v>63</v>
      </c>
      <c r="B391" s="36">
        <v>43242</v>
      </c>
      <c r="C391">
        <v>111.17400000000001</v>
      </c>
      <c r="D391">
        <v>9.24</v>
      </c>
      <c r="E391">
        <v>101.934</v>
      </c>
    </row>
    <row r="392" spans="1:5">
      <c r="A392" t="s">
        <v>63</v>
      </c>
      <c r="B392" s="36">
        <v>43264</v>
      </c>
      <c r="C392">
        <v>111.17400000000001</v>
      </c>
      <c r="D392">
        <v>9.18</v>
      </c>
      <c r="E392">
        <v>101.994</v>
      </c>
    </row>
    <row r="393" spans="1:5">
      <c r="A393" t="s">
        <v>63</v>
      </c>
      <c r="B393" s="36">
        <v>43365</v>
      </c>
      <c r="C393">
        <v>111.17400000000001</v>
      </c>
      <c r="D393">
        <v>9.08</v>
      </c>
      <c r="E393">
        <v>102.09399999999999</v>
      </c>
    </row>
    <row r="394" spans="1:5">
      <c r="A394" t="s">
        <v>63</v>
      </c>
      <c r="B394" s="36">
        <v>43398</v>
      </c>
      <c r="C394">
        <v>111.17400000000001</v>
      </c>
      <c r="D394">
        <v>9.35</v>
      </c>
      <c r="E394">
        <v>101.824</v>
      </c>
    </row>
    <row r="395" spans="1:5">
      <c r="A395" t="s">
        <v>63</v>
      </c>
      <c r="B395" s="36">
        <v>43473</v>
      </c>
      <c r="C395">
        <v>111.17400000000001</v>
      </c>
      <c r="D395">
        <v>9.1</v>
      </c>
      <c r="E395">
        <v>102.074</v>
      </c>
    </row>
    <row r="396" spans="1:5">
      <c r="A396" t="s">
        <v>63</v>
      </c>
      <c r="B396" s="36">
        <v>43524</v>
      </c>
      <c r="C396">
        <v>111.17400000000001</v>
      </c>
      <c r="D396">
        <v>9.3000000000000007</v>
      </c>
      <c r="E396">
        <v>101.874</v>
      </c>
    </row>
    <row r="397" spans="1:5">
      <c r="A397" t="s">
        <v>63</v>
      </c>
      <c r="B397" s="36">
        <v>43549</v>
      </c>
      <c r="C397">
        <v>111.17400000000001</v>
      </c>
      <c r="D397">
        <v>9.8699999999999992</v>
      </c>
      <c r="E397">
        <v>101.304</v>
      </c>
    </row>
    <row r="398" spans="1:5">
      <c r="A398" t="s">
        <v>63</v>
      </c>
      <c r="B398" s="36">
        <v>43567</v>
      </c>
      <c r="C398">
        <v>111.17400000000001</v>
      </c>
      <c r="D398">
        <v>9.6999999999999993</v>
      </c>
      <c r="E398">
        <v>101.474</v>
      </c>
    </row>
    <row r="399" spans="1:5">
      <c r="A399" t="s">
        <v>63</v>
      </c>
      <c r="B399" s="36">
        <v>43610</v>
      </c>
      <c r="C399">
        <v>111.17400000000001</v>
      </c>
      <c r="D399">
        <v>9.6999999999999993</v>
      </c>
      <c r="E399">
        <v>101.474</v>
      </c>
    </row>
    <row r="400" spans="1:5">
      <c r="A400" t="s">
        <v>63</v>
      </c>
      <c r="B400" s="36">
        <v>43629</v>
      </c>
      <c r="C400">
        <v>111.17400000000001</v>
      </c>
      <c r="D400">
        <v>9.6999999999999993</v>
      </c>
      <c r="E400">
        <v>101.474</v>
      </c>
    </row>
    <row r="401" spans="1:5">
      <c r="A401" t="s">
        <v>63</v>
      </c>
      <c r="B401" s="36">
        <v>43721</v>
      </c>
      <c r="C401">
        <v>111.17400000000001</v>
      </c>
      <c r="D401">
        <v>9.6199999999999992</v>
      </c>
      <c r="E401">
        <v>101.554</v>
      </c>
    </row>
    <row r="402" spans="1:5">
      <c r="A402" t="s">
        <v>63</v>
      </c>
      <c r="B402" s="36">
        <v>43753</v>
      </c>
      <c r="C402">
        <v>111.17400000000001</v>
      </c>
      <c r="D402">
        <v>9.8000000000000007</v>
      </c>
      <c r="E402">
        <v>101.374</v>
      </c>
    </row>
    <row r="403" spans="1:5">
      <c r="A403" t="s">
        <v>63</v>
      </c>
      <c r="B403" s="36">
        <v>43830</v>
      </c>
      <c r="C403">
        <v>111.17400000000001</v>
      </c>
      <c r="D403">
        <v>8.8000000000000007</v>
      </c>
      <c r="E403">
        <v>102.374</v>
      </c>
    </row>
    <row r="404" spans="1:5">
      <c r="A404" t="s">
        <v>65</v>
      </c>
      <c r="B404" s="33">
        <v>39814</v>
      </c>
      <c r="C404">
        <v>103.009</v>
      </c>
      <c r="D404">
        <v>3.7</v>
      </c>
      <c r="E404">
        <v>99.308999999999997</v>
      </c>
    </row>
    <row r="405" spans="1:5">
      <c r="A405" t="s">
        <v>65</v>
      </c>
      <c r="B405" s="33">
        <v>39845</v>
      </c>
      <c r="C405">
        <v>103.009</v>
      </c>
      <c r="D405">
        <v>3.6</v>
      </c>
      <c r="E405">
        <v>99.409000000000006</v>
      </c>
    </row>
    <row r="406" spans="1:5">
      <c r="A406" t="s">
        <v>65</v>
      </c>
      <c r="B406" s="33">
        <v>39873</v>
      </c>
      <c r="C406">
        <v>103.009</v>
      </c>
      <c r="D406">
        <v>3.75</v>
      </c>
      <c r="E406">
        <v>99.259</v>
      </c>
    </row>
    <row r="407" spans="1:5">
      <c r="A407" t="s">
        <v>65</v>
      </c>
      <c r="B407" s="33">
        <v>39904</v>
      </c>
      <c r="C407">
        <v>103.009</v>
      </c>
      <c r="D407">
        <v>3.9</v>
      </c>
      <c r="E407">
        <v>99.108999999999995</v>
      </c>
    </row>
    <row r="408" spans="1:5">
      <c r="A408" t="s">
        <v>65</v>
      </c>
      <c r="B408" s="33">
        <v>39934</v>
      </c>
      <c r="C408">
        <v>103.009</v>
      </c>
      <c r="D408">
        <v>3.5</v>
      </c>
      <c r="E408">
        <v>99.509</v>
      </c>
    </row>
    <row r="409" spans="1:5">
      <c r="A409" t="s">
        <v>65</v>
      </c>
      <c r="B409" s="33">
        <v>39965</v>
      </c>
      <c r="C409">
        <v>103.009</v>
      </c>
      <c r="D409">
        <v>3.5</v>
      </c>
      <c r="E409">
        <v>99.509</v>
      </c>
    </row>
    <row r="410" spans="1:5">
      <c r="A410" t="s">
        <v>65</v>
      </c>
      <c r="B410" s="33">
        <v>39995</v>
      </c>
      <c r="C410">
        <v>103.009</v>
      </c>
      <c r="D410">
        <v>3.1</v>
      </c>
      <c r="E410">
        <v>99.909000000000006</v>
      </c>
    </row>
    <row r="411" spans="1:5">
      <c r="A411" t="s">
        <v>65</v>
      </c>
      <c r="B411" s="33">
        <v>40026</v>
      </c>
      <c r="C411">
        <v>103.009</v>
      </c>
      <c r="D411">
        <v>3.1</v>
      </c>
      <c r="E411">
        <v>99.909000000000006</v>
      </c>
    </row>
    <row r="412" spans="1:5">
      <c r="A412" t="s">
        <v>65</v>
      </c>
      <c r="B412" s="33">
        <v>40057</v>
      </c>
      <c r="C412">
        <v>103.009</v>
      </c>
      <c r="D412">
        <v>3.4</v>
      </c>
      <c r="E412">
        <v>99.608999999999995</v>
      </c>
    </row>
    <row r="413" spans="1:5">
      <c r="A413" t="s">
        <v>65</v>
      </c>
      <c r="B413" s="33">
        <v>40087</v>
      </c>
      <c r="C413">
        <v>103.009</v>
      </c>
      <c r="D413">
        <v>3.8</v>
      </c>
      <c r="E413">
        <v>99.209000000000003</v>
      </c>
    </row>
    <row r="414" spans="1:5">
      <c r="A414" t="s">
        <v>65</v>
      </c>
      <c r="B414" s="33">
        <v>40118</v>
      </c>
      <c r="C414">
        <v>103.009</v>
      </c>
      <c r="D414">
        <v>3.8</v>
      </c>
      <c r="E414">
        <v>99.209000000000003</v>
      </c>
    </row>
    <row r="415" spans="1:5">
      <c r="A415" t="s">
        <v>65</v>
      </c>
      <c r="B415" s="33">
        <v>40148</v>
      </c>
      <c r="C415">
        <v>103.009</v>
      </c>
      <c r="D415">
        <v>3.8</v>
      </c>
      <c r="E415">
        <v>99.209000000000003</v>
      </c>
    </row>
    <row r="416" spans="1:5">
      <c r="A416" t="s">
        <v>65</v>
      </c>
      <c r="B416" s="33">
        <v>40271</v>
      </c>
      <c r="C416">
        <v>103.009</v>
      </c>
      <c r="D416">
        <v>3.5</v>
      </c>
      <c r="E416">
        <v>99.509</v>
      </c>
    </row>
    <row r="417" spans="1:5">
      <c r="A417" t="s">
        <v>65</v>
      </c>
      <c r="B417" s="33">
        <v>40362</v>
      </c>
      <c r="C417">
        <v>103.009</v>
      </c>
      <c r="D417">
        <v>3.3</v>
      </c>
      <c r="E417">
        <v>99.709000000000003</v>
      </c>
    </row>
    <row r="418" spans="1:5">
      <c r="A418" t="s">
        <v>65</v>
      </c>
      <c r="B418" s="33">
        <v>40393</v>
      </c>
      <c r="C418">
        <v>103.009</v>
      </c>
      <c r="D418">
        <v>3</v>
      </c>
      <c r="E418">
        <v>100.009</v>
      </c>
    </row>
    <row r="419" spans="1:5">
      <c r="A419" t="s">
        <v>65</v>
      </c>
      <c r="B419" s="33">
        <v>40424</v>
      </c>
      <c r="C419">
        <v>103.009</v>
      </c>
      <c r="D419">
        <v>3.2</v>
      </c>
      <c r="E419">
        <v>99.808999999999997</v>
      </c>
    </row>
    <row r="420" spans="1:5">
      <c r="A420" t="s">
        <v>65</v>
      </c>
      <c r="B420" s="33">
        <v>40461</v>
      </c>
      <c r="C420">
        <v>103.009</v>
      </c>
      <c r="D420">
        <v>3.5</v>
      </c>
      <c r="E420">
        <v>99.509</v>
      </c>
    </row>
    <row r="421" spans="1:5">
      <c r="A421" t="s">
        <v>65</v>
      </c>
      <c r="B421" s="33">
        <v>40483</v>
      </c>
      <c r="C421">
        <v>103.009</v>
      </c>
      <c r="D421">
        <v>3.2</v>
      </c>
      <c r="E421">
        <v>99.808999999999997</v>
      </c>
    </row>
    <row r="422" spans="1:5">
      <c r="A422" t="s">
        <v>65</v>
      </c>
      <c r="B422" s="33">
        <v>40513</v>
      </c>
      <c r="C422">
        <v>103.009</v>
      </c>
      <c r="D422">
        <v>2.9</v>
      </c>
      <c r="E422">
        <v>100.10899999999999</v>
      </c>
    </row>
    <row r="423" spans="1:5">
      <c r="A423" t="s">
        <v>65</v>
      </c>
      <c r="B423" s="36">
        <v>40544</v>
      </c>
      <c r="C423">
        <v>103.009</v>
      </c>
      <c r="D423">
        <v>3.3</v>
      </c>
      <c r="E423">
        <v>99.709000000000003</v>
      </c>
    </row>
    <row r="424" spans="1:5">
      <c r="A424" t="s">
        <v>65</v>
      </c>
      <c r="B424" s="36">
        <v>40575</v>
      </c>
      <c r="C424">
        <v>103.009</v>
      </c>
      <c r="D424">
        <v>3.3</v>
      </c>
      <c r="E424">
        <v>99.709000000000003</v>
      </c>
    </row>
    <row r="425" spans="1:5">
      <c r="A425" t="s">
        <v>65</v>
      </c>
      <c r="B425" s="36">
        <v>40603</v>
      </c>
      <c r="C425">
        <v>103.009</v>
      </c>
      <c r="D425">
        <v>3.5</v>
      </c>
      <c r="E425">
        <v>99.509</v>
      </c>
    </row>
    <row r="426" spans="1:5">
      <c r="A426" t="s">
        <v>65</v>
      </c>
      <c r="B426" s="36">
        <v>40634</v>
      </c>
      <c r="C426">
        <v>103.009</v>
      </c>
      <c r="D426">
        <v>3.8</v>
      </c>
      <c r="E426">
        <v>99.209000000000003</v>
      </c>
    </row>
    <row r="427" spans="1:5">
      <c r="A427" t="s">
        <v>65</v>
      </c>
      <c r="B427" s="36">
        <v>40664</v>
      </c>
      <c r="C427">
        <v>103.009</v>
      </c>
      <c r="D427">
        <v>3.3</v>
      </c>
      <c r="E427">
        <v>99.709000000000003</v>
      </c>
    </row>
    <row r="428" spans="1:5">
      <c r="A428" t="s">
        <v>65</v>
      </c>
      <c r="B428" s="36">
        <v>40695</v>
      </c>
      <c r="C428">
        <v>103.009</v>
      </c>
      <c r="D428">
        <v>3.2</v>
      </c>
      <c r="E428">
        <v>99.808999999999997</v>
      </c>
    </row>
    <row r="429" spans="1:5">
      <c r="A429" t="s">
        <v>65</v>
      </c>
      <c r="B429" s="36">
        <v>40725</v>
      </c>
      <c r="C429">
        <v>103.009</v>
      </c>
      <c r="D429">
        <v>3.15</v>
      </c>
      <c r="E429">
        <v>99.858999999999995</v>
      </c>
    </row>
    <row r="430" spans="1:5">
      <c r="A430" t="s">
        <v>65</v>
      </c>
      <c r="B430" s="36">
        <v>40756</v>
      </c>
      <c r="C430">
        <v>103.009</v>
      </c>
      <c r="D430">
        <v>3</v>
      </c>
      <c r="E430">
        <v>100.009</v>
      </c>
    </row>
    <row r="431" spans="1:5">
      <c r="A431" t="s">
        <v>65</v>
      </c>
      <c r="B431" s="36">
        <v>40787</v>
      </c>
      <c r="C431">
        <v>103.009</v>
      </c>
      <c r="D431">
        <v>3.5</v>
      </c>
      <c r="E431">
        <v>99.509</v>
      </c>
    </row>
    <row r="432" spans="1:5">
      <c r="A432" t="s">
        <v>65</v>
      </c>
      <c r="B432" s="36">
        <v>40817</v>
      </c>
      <c r="C432">
        <v>103.009</v>
      </c>
      <c r="D432">
        <v>3.5</v>
      </c>
      <c r="E432">
        <v>99.509</v>
      </c>
    </row>
    <row r="433" spans="1:5">
      <c r="A433" t="s">
        <v>65</v>
      </c>
      <c r="B433" s="36">
        <v>40848</v>
      </c>
      <c r="C433">
        <v>103.009</v>
      </c>
      <c r="D433">
        <v>3.6</v>
      </c>
      <c r="E433">
        <v>99.409000000000006</v>
      </c>
    </row>
    <row r="434" spans="1:5">
      <c r="A434" t="s">
        <v>65</v>
      </c>
      <c r="B434" s="36">
        <v>40878</v>
      </c>
      <c r="C434">
        <v>103.009</v>
      </c>
      <c r="D434">
        <v>3.8</v>
      </c>
      <c r="E434">
        <v>99.209000000000003</v>
      </c>
    </row>
    <row r="435" spans="1:5">
      <c r="A435" t="s">
        <v>65</v>
      </c>
      <c r="B435" s="36">
        <v>40909</v>
      </c>
      <c r="C435">
        <v>103.009</v>
      </c>
      <c r="D435">
        <v>3.8</v>
      </c>
      <c r="E435">
        <v>99.209000000000003</v>
      </c>
    </row>
    <row r="436" spans="1:5">
      <c r="A436" t="s">
        <v>65</v>
      </c>
      <c r="B436" s="36">
        <v>40940</v>
      </c>
      <c r="C436">
        <v>103.009</v>
      </c>
      <c r="D436">
        <v>4.2</v>
      </c>
      <c r="E436">
        <v>98.808999999999997</v>
      </c>
    </row>
    <row r="437" spans="1:5">
      <c r="A437" t="s">
        <v>65</v>
      </c>
      <c r="B437" s="36">
        <v>40969</v>
      </c>
      <c r="C437">
        <v>103.009</v>
      </c>
      <c r="D437">
        <v>3.9</v>
      </c>
      <c r="E437">
        <v>99.108999999999995</v>
      </c>
    </row>
    <row r="438" spans="1:5">
      <c r="A438" t="s">
        <v>65</v>
      </c>
      <c r="B438" s="36">
        <v>41000</v>
      </c>
      <c r="C438">
        <v>103.009</v>
      </c>
      <c r="D438">
        <v>3.9</v>
      </c>
      <c r="E438">
        <v>99.108999999999995</v>
      </c>
    </row>
    <row r="439" spans="1:5">
      <c r="A439" t="s">
        <v>65</v>
      </c>
      <c r="B439" s="36">
        <v>41030</v>
      </c>
      <c r="C439">
        <v>103.009</v>
      </c>
      <c r="D439">
        <v>3.95</v>
      </c>
      <c r="E439">
        <v>99.058999999999997</v>
      </c>
    </row>
    <row r="440" spans="1:5">
      <c r="A440" t="s">
        <v>65</v>
      </c>
      <c r="B440" s="36">
        <v>41061</v>
      </c>
      <c r="C440">
        <v>103.009</v>
      </c>
      <c r="D440">
        <v>3.4</v>
      </c>
      <c r="E440">
        <v>99.608999999999995</v>
      </c>
    </row>
    <row r="441" spans="1:5">
      <c r="A441" t="s">
        <v>65</v>
      </c>
      <c r="B441" s="36">
        <v>41091</v>
      </c>
      <c r="C441">
        <v>103.009</v>
      </c>
      <c r="D441">
        <v>3.1</v>
      </c>
      <c r="E441">
        <v>99.909000000000006</v>
      </c>
    </row>
    <row r="442" spans="1:5">
      <c r="A442" t="s">
        <v>65</v>
      </c>
      <c r="B442" s="36">
        <v>41122</v>
      </c>
      <c r="C442">
        <v>103.009</v>
      </c>
      <c r="D442">
        <v>3</v>
      </c>
      <c r="E442">
        <v>100.009</v>
      </c>
    </row>
    <row r="443" spans="1:5">
      <c r="A443" t="s">
        <v>65</v>
      </c>
      <c r="B443" s="36">
        <v>41153</v>
      </c>
      <c r="C443">
        <v>103.009</v>
      </c>
      <c r="D443">
        <v>3.2</v>
      </c>
      <c r="E443">
        <v>99.808999999999997</v>
      </c>
    </row>
    <row r="444" spans="1:5">
      <c r="A444" t="s">
        <v>65</v>
      </c>
      <c r="B444" s="36">
        <v>41183</v>
      </c>
      <c r="C444">
        <v>103.009</v>
      </c>
      <c r="D444">
        <v>3.5</v>
      </c>
      <c r="E444">
        <v>99.509</v>
      </c>
    </row>
    <row r="445" spans="1:5">
      <c r="A445" t="s">
        <v>65</v>
      </c>
      <c r="B445" s="36">
        <v>41214</v>
      </c>
      <c r="C445">
        <v>103.009</v>
      </c>
      <c r="D445">
        <v>3.6</v>
      </c>
      <c r="E445">
        <v>99.409000000000006</v>
      </c>
    </row>
    <row r="446" spans="1:5">
      <c r="A446" t="s">
        <v>65</v>
      </c>
      <c r="B446" s="36">
        <v>41259</v>
      </c>
      <c r="C446">
        <v>103.009</v>
      </c>
      <c r="D446">
        <v>3.7</v>
      </c>
      <c r="E446">
        <v>99.308999999999997</v>
      </c>
    </row>
    <row r="447" spans="1:5">
      <c r="A447" t="s">
        <v>65</v>
      </c>
      <c r="B447" s="36">
        <v>41285</v>
      </c>
      <c r="C447">
        <v>103.009</v>
      </c>
      <c r="D447">
        <v>3.75</v>
      </c>
      <c r="E447">
        <v>99.259</v>
      </c>
    </row>
    <row r="448" spans="1:5">
      <c r="A448" t="s">
        <v>65</v>
      </c>
      <c r="B448" s="36">
        <v>41316</v>
      </c>
      <c r="C448">
        <v>103.009</v>
      </c>
      <c r="D448">
        <v>3.85</v>
      </c>
      <c r="E448">
        <v>99.159000000000006</v>
      </c>
    </row>
    <row r="449" spans="1:5">
      <c r="A449" t="s">
        <v>65</v>
      </c>
      <c r="B449" s="36">
        <v>41344</v>
      </c>
      <c r="C449">
        <v>103.009</v>
      </c>
      <c r="D449">
        <v>4</v>
      </c>
      <c r="E449">
        <v>99.009</v>
      </c>
    </row>
    <row r="450" spans="1:5">
      <c r="A450" t="s">
        <v>65</v>
      </c>
      <c r="B450" s="36">
        <v>41375</v>
      </c>
      <c r="C450">
        <v>103.009</v>
      </c>
      <c r="D450">
        <v>3.1</v>
      </c>
      <c r="E450">
        <v>99.909000000000006</v>
      </c>
    </row>
    <row r="451" spans="1:5">
      <c r="A451" t="s">
        <v>65</v>
      </c>
      <c r="B451" s="36">
        <v>41424</v>
      </c>
      <c r="C451">
        <v>103.009</v>
      </c>
      <c r="D451">
        <v>3.25</v>
      </c>
      <c r="E451">
        <v>99.759</v>
      </c>
    </row>
    <row r="452" spans="1:5">
      <c r="A452" t="s">
        <v>65</v>
      </c>
      <c r="B452" s="36">
        <v>41450</v>
      </c>
      <c r="C452">
        <v>103.009</v>
      </c>
      <c r="D452">
        <v>3</v>
      </c>
      <c r="E452">
        <v>100.009</v>
      </c>
    </row>
    <row r="453" spans="1:5">
      <c r="A453" t="s">
        <v>65</v>
      </c>
      <c r="B453" s="36">
        <v>41475</v>
      </c>
      <c r="C453">
        <v>103.009</v>
      </c>
      <c r="D453">
        <v>2.7</v>
      </c>
      <c r="E453">
        <v>100.309</v>
      </c>
    </row>
    <row r="454" spans="1:5">
      <c r="A454" t="s">
        <v>65</v>
      </c>
      <c r="B454" s="36">
        <v>41516</v>
      </c>
      <c r="C454">
        <v>103.009</v>
      </c>
      <c r="D454">
        <v>3.3</v>
      </c>
      <c r="E454">
        <v>99.709000000000003</v>
      </c>
    </row>
    <row r="455" spans="1:5">
      <c r="A455" t="s">
        <v>65</v>
      </c>
      <c r="B455" s="36">
        <v>41518</v>
      </c>
      <c r="C455">
        <v>103.009</v>
      </c>
      <c r="D455">
        <v>3.8</v>
      </c>
      <c r="E455">
        <v>99.209000000000003</v>
      </c>
    </row>
    <row r="456" spans="1:5">
      <c r="A456" t="s">
        <v>65</v>
      </c>
      <c r="B456" s="36">
        <v>41548</v>
      </c>
      <c r="C456">
        <v>103.009</v>
      </c>
      <c r="D456">
        <v>3.5</v>
      </c>
      <c r="E456">
        <v>99.509</v>
      </c>
    </row>
    <row r="457" spans="1:5">
      <c r="A457" t="s">
        <v>65</v>
      </c>
      <c r="B457" s="36">
        <v>41579</v>
      </c>
      <c r="C457">
        <v>103.009</v>
      </c>
      <c r="D457">
        <v>3.35</v>
      </c>
      <c r="E457">
        <v>99.659000000000006</v>
      </c>
    </row>
    <row r="458" spans="1:5">
      <c r="A458" t="s">
        <v>65</v>
      </c>
      <c r="B458" s="36">
        <v>41609</v>
      </c>
      <c r="C458">
        <v>103.009</v>
      </c>
      <c r="D458">
        <v>3.5</v>
      </c>
      <c r="E458">
        <v>99.509</v>
      </c>
    </row>
    <row r="459" spans="1:5">
      <c r="A459" t="s">
        <v>65</v>
      </c>
      <c r="B459" s="36">
        <v>41640</v>
      </c>
      <c r="C459">
        <v>103.009</v>
      </c>
      <c r="D459">
        <v>3.35</v>
      </c>
      <c r="E459">
        <v>99.659000000000006</v>
      </c>
    </row>
    <row r="460" spans="1:5">
      <c r="A460" t="s">
        <v>65</v>
      </c>
      <c r="B460" s="36">
        <v>41671</v>
      </c>
      <c r="C460">
        <v>103.009</v>
      </c>
      <c r="D460">
        <v>2.8</v>
      </c>
      <c r="E460">
        <v>100.209</v>
      </c>
    </row>
    <row r="461" spans="1:5">
      <c r="A461" t="s">
        <v>65</v>
      </c>
      <c r="B461" s="36">
        <v>41699</v>
      </c>
      <c r="C461">
        <v>103.009</v>
      </c>
      <c r="D461">
        <v>2.7</v>
      </c>
      <c r="E461">
        <v>100.309</v>
      </c>
    </row>
    <row r="462" spans="1:5">
      <c r="A462" t="s">
        <v>65</v>
      </c>
      <c r="B462" s="36">
        <v>41730</v>
      </c>
      <c r="C462">
        <v>103.009</v>
      </c>
      <c r="D462">
        <v>3.3</v>
      </c>
      <c r="E462">
        <v>99.709000000000003</v>
      </c>
    </row>
    <row r="463" spans="1:5">
      <c r="A463" t="s">
        <v>65</v>
      </c>
      <c r="B463" s="36">
        <v>41760</v>
      </c>
      <c r="C463">
        <v>103.009</v>
      </c>
      <c r="D463">
        <v>3.4</v>
      </c>
      <c r="E463">
        <v>99.608999999999995</v>
      </c>
    </row>
    <row r="464" spans="1:5">
      <c r="A464" t="s">
        <v>65</v>
      </c>
      <c r="B464" s="36">
        <v>41791</v>
      </c>
      <c r="C464">
        <v>103.009</v>
      </c>
      <c r="D464">
        <v>3.2</v>
      </c>
      <c r="E464">
        <v>99.808999999999997</v>
      </c>
    </row>
    <row r="465" spans="1:5">
      <c r="A465" t="s">
        <v>65</v>
      </c>
      <c r="B465" s="36">
        <v>41821</v>
      </c>
      <c r="C465">
        <v>103.009</v>
      </c>
      <c r="D465">
        <v>3.6</v>
      </c>
      <c r="E465">
        <v>99.409000000000006</v>
      </c>
    </row>
    <row r="466" spans="1:5">
      <c r="A466" t="s">
        <v>65</v>
      </c>
      <c r="B466" s="36">
        <v>41852</v>
      </c>
      <c r="C466">
        <v>103.009</v>
      </c>
      <c r="D466">
        <v>3</v>
      </c>
      <c r="E466">
        <v>100.009</v>
      </c>
    </row>
    <row r="467" spans="1:5">
      <c r="A467" t="s">
        <v>65</v>
      </c>
      <c r="B467" s="36">
        <v>41883</v>
      </c>
      <c r="C467">
        <v>103.009</v>
      </c>
      <c r="D467">
        <v>3.3</v>
      </c>
      <c r="E467">
        <v>99.709000000000003</v>
      </c>
    </row>
    <row r="468" spans="1:5">
      <c r="A468" t="s">
        <v>65</v>
      </c>
      <c r="B468" s="36">
        <v>41913</v>
      </c>
      <c r="C468">
        <v>103.009</v>
      </c>
      <c r="D468">
        <v>3.5</v>
      </c>
      <c r="E468">
        <v>99.509</v>
      </c>
    </row>
    <row r="469" spans="1:5">
      <c r="A469" t="s">
        <v>65</v>
      </c>
      <c r="B469" s="36">
        <v>41944</v>
      </c>
      <c r="C469">
        <v>103.009</v>
      </c>
      <c r="D469">
        <v>2.5499999999999998</v>
      </c>
      <c r="E469">
        <v>100.459</v>
      </c>
    </row>
    <row r="470" spans="1:5">
      <c r="A470" t="s">
        <v>65</v>
      </c>
      <c r="B470" s="36">
        <v>41974</v>
      </c>
      <c r="C470">
        <v>103.009</v>
      </c>
      <c r="D470">
        <v>3.05</v>
      </c>
      <c r="E470">
        <v>99.959000000000003</v>
      </c>
    </row>
    <row r="471" spans="1:5">
      <c r="A471" t="s">
        <v>65</v>
      </c>
      <c r="B471" s="36">
        <v>42023</v>
      </c>
      <c r="C471">
        <v>103.009</v>
      </c>
      <c r="D471">
        <v>3.4</v>
      </c>
      <c r="E471">
        <v>99.608999999999995</v>
      </c>
    </row>
    <row r="472" spans="1:5">
      <c r="A472" t="s">
        <v>65</v>
      </c>
      <c r="B472" s="36">
        <v>42046</v>
      </c>
      <c r="C472">
        <v>103.009</v>
      </c>
      <c r="D472">
        <v>3.5</v>
      </c>
      <c r="E472">
        <v>99.509</v>
      </c>
    </row>
    <row r="473" spans="1:5">
      <c r="A473" t="s">
        <v>65</v>
      </c>
      <c r="B473" s="36">
        <v>42082</v>
      </c>
      <c r="C473">
        <v>103.009</v>
      </c>
      <c r="D473">
        <v>3.3</v>
      </c>
      <c r="E473">
        <v>99.709000000000003</v>
      </c>
    </row>
    <row r="474" spans="1:5">
      <c r="A474" t="s">
        <v>65</v>
      </c>
      <c r="B474" s="36">
        <v>42109</v>
      </c>
      <c r="C474">
        <v>103.009</v>
      </c>
      <c r="D474">
        <v>3.5</v>
      </c>
      <c r="E474">
        <v>99.509</v>
      </c>
    </row>
    <row r="475" spans="1:5">
      <c r="A475" t="s">
        <v>65</v>
      </c>
      <c r="B475" s="36">
        <v>42138</v>
      </c>
      <c r="C475">
        <v>103.009</v>
      </c>
      <c r="D475">
        <v>3.5</v>
      </c>
      <c r="E475">
        <v>99.509</v>
      </c>
    </row>
    <row r="476" spans="1:5">
      <c r="A476" t="s">
        <v>65</v>
      </c>
      <c r="B476" s="36">
        <v>42174</v>
      </c>
      <c r="C476">
        <v>103.009</v>
      </c>
      <c r="D476">
        <v>3.3</v>
      </c>
      <c r="E476">
        <v>99.709000000000003</v>
      </c>
    </row>
    <row r="477" spans="1:5">
      <c r="A477" t="s">
        <v>65</v>
      </c>
      <c r="B477" s="36">
        <v>42186</v>
      </c>
      <c r="C477">
        <v>103.009</v>
      </c>
      <c r="D477">
        <v>2.9</v>
      </c>
      <c r="E477">
        <v>100.10899999999999</v>
      </c>
    </row>
    <row r="478" spans="1:5">
      <c r="A478" t="s">
        <v>65</v>
      </c>
      <c r="B478" s="36">
        <v>42217</v>
      </c>
      <c r="C478">
        <v>103.009</v>
      </c>
      <c r="D478">
        <v>3</v>
      </c>
      <c r="E478">
        <v>100.009</v>
      </c>
    </row>
    <row r="479" spans="1:5">
      <c r="A479" t="s">
        <v>65</v>
      </c>
      <c r="B479" s="36">
        <v>42248</v>
      </c>
      <c r="C479">
        <v>103.009</v>
      </c>
      <c r="D479">
        <v>3.15</v>
      </c>
      <c r="E479">
        <v>99.858999999999995</v>
      </c>
    </row>
    <row r="480" spans="1:5">
      <c r="A480" t="s">
        <v>65</v>
      </c>
      <c r="B480" s="36">
        <v>42298</v>
      </c>
      <c r="C480">
        <v>103.009</v>
      </c>
      <c r="D480">
        <v>3.2</v>
      </c>
      <c r="E480">
        <v>99.808999999999997</v>
      </c>
    </row>
    <row r="481" spans="1:5">
      <c r="A481" t="s">
        <v>65</v>
      </c>
      <c r="B481" s="36">
        <v>42326</v>
      </c>
      <c r="C481">
        <v>103.009</v>
      </c>
      <c r="D481">
        <v>3.6</v>
      </c>
      <c r="E481">
        <v>99.409000000000006</v>
      </c>
    </row>
    <row r="482" spans="1:5">
      <c r="A482" t="s">
        <v>65</v>
      </c>
      <c r="B482" s="36">
        <v>42339</v>
      </c>
      <c r="C482">
        <v>103.009</v>
      </c>
      <c r="D482">
        <v>3.6</v>
      </c>
      <c r="E482">
        <v>99.409000000000006</v>
      </c>
    </row>
    <row r="483" spans="1:5">
      <c r="A483" t="s">
        <v>65</v>
      </c>
      <c r="B483" s="36">
        <v>42370</v>
      </c>
      <c r="C483">
        <v>103.009</v>
      </c>
      <c r="D483">
        <v>3.6</v>
      </c>
      <c r="E483">
        <v>99.409000000000006</v>
      </c>
    </row>
    <row r="484" spans="1:5">
      <c r="A484" t="s">
        <v>65</v>
      </c>
      <c r="B484" s="36">
        <v>42401</v>
      </c>
      <c r="C484">
        <v>103.009</v>
      </c>
      <c r="D484">
        <v>3.5</v>
      </c>
      <c r="E484">
        <v>99.509</v>
      </c>
    </row>
    <row r="485" spans="1:5">
      <c r="A485" t="s">
        <v>65</v>
      </c>
      <c r="B485" s="36">
        <v>42430</v>
      </c>
      <c r="C485">
        <v>103.009</v>
      </c>
      <c r="D485">
        <v>3.5</v>
      </c>
      <c r="E485">
        <v>99.509</v>
      </c>
    </row>
    <row r="486" spans="1:5">
      <c r="A486" t="s">
        <v>65</v>
      </c>
      <c r="B486" s="36">
        <v>42491</v>
      </c>
      <c r="C486">
        <v>103.009</v>
      </c>
      <c r="D486">
        <v>3.77</v>
      </c>
      <c r="E486">
        <v>99.239000000000004</v>
      </c>
    </row>
    <row r="487" spans="1:5">
      <c r="A487" t="s">
        <v>65</v>
      </c>
      <c r="B487" s="36">
        <v>42522</v>
      </c>
      <c r="C487">
        <v>103.009</v>
      </c>
      <c r="D487">
        <v>3.1</v>
      </c>
      <c r="E487">
        <v>99.909000000000006</v>
      </c>
    </row>
    <row r="488" spans="1:5">
      <c r="A488" t="s">
        <v>65</v>
      </c>
      <c r="B488" s="36">
        <v>42552</v>
      </c>
      <c r="C488">
        <v>103.009</v>
      </c>
      <c r="D488">
        <v>3</v>
      </c>
      <c r="E488">
        <v>100.009</v>
      </c>
    </row>
    <row r="489" spans="1:5">
      <c r="A489" t="s">
        <v>65</v>
      </c>
      <c r="B489" s="36">
        <v>42583</v>
      </c>
      <c r="C489">
        <v>103.009</v>
      </c>
      <c r="D489">
        <v>3.1</v>
      </c>
      <c r="E489">
        <v>99.909000000000006</v>
      </c>
    </row>
    <row r="490" spans="1:5">
      <c r="A490" t="s">
        <v>65</v>
      </c>
      <c r="B490" s="36">
        <v>42614</v>
      </c>
      <c r="C490">
        <v>103.009</v>
      </c>
      <c r="D490">
        <v>3.3</v>
      </c>
      <c r="E490">
        <v>99.709000000000003</v>
      </c>
    </row>
    <row r="491" spans="1:5">
      <c r="A491" t="s">
        <v>65</v>
      </c>
      <c r="B491" s="36">
        <v>42675</v>
      </c>
      <c r="C491">
        <v>103.009</v>
      </c>
      <c r="D491">
        <v>3.35</v>
      </c>
      <c r="E491">
        <v>99.659000000000006</v>
      </c>
    </row>
    <row r="492" spans="1:5">
      <c r="A492" t="s">
        <v>65</v>
      </c>
      <c r="B492" s="36">
        <v>42815</v>
      </c>
      <c r="C492">
        <v>103.009</v>
      </c>
      <c r="D492">
        <v>3.84</v>
      </c>
      <c r="E492">
        <v>99.168999999999997</v>
      </c>
    </row>
    <row r="493" spans="1:5">
      <c r="A493" t="s">
        <v>65</v>
      </c>
      <c r="B493" s="36">
        <v>42854</v>
      </c>
      <c r="C493">
        <v>103.009</v>
      </c>
      <c r="D493">
        <v>3.9</v>
      </c>
      <c r="E493">
        <v>99.108999999999995</v>
      </c>
    </row>
    <row r="494" spans="1:5">
      <c r="A494" t="s">
        <v>65</v>
      </c>
      <c r="B494" s="36">
        <v>42871</v>
      </c>
      <c r="C494">
        <v>103.009</v>
      </c>
      <c r="D494">
        <v>3.82</v>
      </c>
      <c r="E494">
        <v>99.188999999999993</v>
      </c>
    </row>
    <row r="495" spans="1:5">
      <c r="A495" t="s">
        <v>65</v>
      </c>
      <c r="B495" s="36">
        <v>42899</v>
      </c>
      <c r="C495">
        <v>103.009</v>
      </c>
      <c r="D495">
        <v>3.22</v>
      </c>
      <c r="E495">
        <v>99.789000000000001</v>
      </c>
    </row>
    <row r="496" spans="1:5">
      <c r="A496" t="s">
        <v>65</v>
      </c>
      <c r="B496" s="36">
        <v>42937</v>
      </c>
      <c r="C496">
        <v>103.009</v>
      </c>
      <c r="D496">
        <v>3.26</v>
      </c>
      <c r="E496">
        <v>99.748999999999995</v>
      </c>
    </row>
    <row r="497" spans="1:5">
      <c r="A497" t="s">
        <v>65</v>
      </c>
      <c r="B497" s="36">
        <v>42983</v>
      </c>
      <c r="C497">
        <v>103.009</v>
      </c>
      <c r="D497">
        <v>3.37</v>
      </c>
      <c r="E497">
        <v>99.638999999999996</v>
      </c>
    </row>
    <row r="498" spans="1:5">
      <c r="A498" t="s">
        <v>65</v>
      </c>
      <c r="B498" s="36">
        <v>43020</v>
      </c>
      <c r="C498">
        <v>103.009</v>
      </c>
      <c r="D498">
        <v>3.45</v>
      </c>
      <c r="E498">
        <v>99.558999999999997</v>
      </c>
    </row>
    <row r="499" spans="1:5">
      <c r="A499" t="s">
        <v>65</v>
      </c>
      <c r="B499" s="36">
        <v>43049</v>
      </c>
      <c r="C499">
        <v>103.009</v>
      </c>
      <c r="D499">
        <v>3.94</v>
      </c>
      <c r="E499">
        <v>99.069000000000003</v>
      </c>
    </row>
    <row r="500" spans="1:5">
      <c r="A500" t="s">
        <v>65</v>
      </c>
      <c r="B500" s="36">
        <v>43080</v>
      </c>
      <c r="C500">
        <v>103.009</v>
      </c>
      <c r="D500">
        <v>4.0199999999999996</v>
      </c>
      <c r="E500">
        <v>98.989000000000004</v>
      </c>
    </row>
    <row r="501" spans="1:5">
      <c r="A501" t="s">
        <v>65</v>
      </c>
      <c r="B501" s="36">
        <v>43125</v>
      </c>
      <c r="C501">
        <v>103.009</v>
      </c>
      <c r="D501">
        <v>3.98</v>
      </c>
      <c r="E501">
        <v>99.028999999999996</v>
      </c>
    </row>
    <row r="502" spans="1:5">
      <c r="A502" t="s">
        <v>65</v>
      </c>
      <c r="B502" s="36">
        <v>43152</v>
      </c>
      <c r="C502">
        <v>103.009</v>
      </c>
      <c r="D502">
        <v>3.88</v>
      </c>
      <c r="E502">
        <v>99.129000000000005</v>
      </c>
    </row>
    <row r="503" spans="1:5">
      <c r="A503" t="s">
        <v>65</v>
      </c>
      <c r="B503" s="36">
        <v>43168</v>
      </c>
      <c r="C503">
        <v>103.009</v>
      </c>
      <c r="D503">
        <v>3.94</v>
      </c>
      <c r="E503">
        <v>99.069000000000003</v>
      </c>
    </row>
    <row r="504" spans="1:5">
      <c r="A504" t="s">
        <v>65</v>
      </c>
      <c r="B504" s="36">
        <v>43213</v>
      </c>
      <c r="C504">
        <v>103.009</v>
      </c>
      <c r="D504">
        <v>3.72</v>
      </c>
      <c r="E504">
        <v>99.289000000000001</v>
      </c>
    </row>
    <row r="505" spans="1:5">
      <c r="A505" t="s">
        <v>65</v>
      </c>
      <c r="B505" s="36">
        <v>43242</v>
      </c>
      <c r="C505">
        <v>103.009</v>
      </c>
      <c r="D505">
        <v>3.84</v>
      </c>
      <c r="E505">
        <v>99.168999999999997</v>
      </c>
    </row>
    <row r="506" spans="1:5">
      <c r="A506" t="s">
        <v>65</v>
      </c>
      <c r="B506" s="36">
        <v>43356</v>
      </c>
      <c r="C506">
        <v>103.009</v>
      </c>
      <c r="D506">
        <v>3.42</v>
      </c>
      <c r="E506">
        <v>99.588999999999999</v>
      </c>
    </row>
    <row r="507" spans="1:5">
      <c r="A507" t="s">
        <v>65</v>
      </c>
      <c r="B507" s="36">
        <v>43398</v>
      </c>
      <c r="C507">
        <v>103.009</v>
      </c>
      <c r="D507">
        <v>3.94</v>
      </c>
      <c r="E507">
        <v>99.069000000000003</v>
      </c>
    </row>
    <row r="508" spans="1:5">
      <c r="A508" t="s">
        <v>65</v>
      </c>
      <c r="B508" s="36">
        <v>43546</v>
      </c>
      <c r="C508">
        <v>103.009</v>
      </c>
      <c r="D508">
        <v>4.03</v>
      </c>
      <c r="E508">
        <v>98.978999999999999</v>
      </c>
    </row>
    <row r="509" spans="1:5">
      <c r="A509" t="s">
        <v>65</v>
      </c>
      <c r="B509" s="36">
        <v>43567</v>
      </c>
      <c r="C509">
        <v>103.009</v>
      </c>
      <c r="D509">
        <v>4.12</v>
      </c>
      <c r="E509">
        <v>98.888999999999996</v>
      </c>
    </row>
    <row r="510" spans="1:5">
      <c r="A510" t="s">
        <v>65</v>
      </c>
      <c r="B510" s="36">
        <v>43610</v>
      </c>
      <c r="C510">
        <v>103.009</v>
      </c>
      <c r="D510">
        <v>4.0999999999999996</v>
      </c>
      <c r="E510">
        <v>98.909000000000006</v>
      </c>
    </row>
    <row r="511" spans="1:5">
      <c r="A511" t="s">
        <v>65</v>
      </c>
      <c r="B511" s="36">
        <v>43627</v>
      </c>
      <c r="C511">
        <v>103.009</v>
      </c>
      <c r="D511">
        <v>4.0999999999999996</v>
      </c>
      <c r="E511">
        <v>98.909000000000006</v>
      </c>
    </row>
    <row r="512" spans="1:5">
      <c r="A512" t="s">
        <v>65</v>
      </c>
      <c r="B512" s="36">
        <v>43719</v>
      </c>
      <c r="C512">
        <v>103.009</v>
      </c>
      <c r="D512">
        <v>3.34</v>
      </c>
      <c r="E512">
        <v>99.668999999999997</v>
      </c>
    </row>
    <row r="513" spans="1:5">
      <c r="A513" t="s">
        <v>65</v>
      </c>
      <c r="B513" s="36">
        <v>43754</v>
      </c>
      <c r="C513">
        <v>103.009</v>
      </c>
      <c r="D513">
        <v>3.57</v>
      </c>
      <c r="E513">
        <v>99.438999999999993</v>
      </c>
    </row>
    <row r="514" spans="1:5">
      <c r="A514" t="s">
        <v>65</v>
      </c>
      <c r="B514" s="36">
        <v>43787</v>
      </c>
      <c r="C514">
        <v>103.009</v>
      </c>
      <c r="D514">
        <v>3.3</v>
      </c>
      <c r="E514">
        <v>99.709000000000003</v>
      </c>
    </row>
    <row r="515" spans="1:5">
      <c r="A515" t="s">
        <v>65</v>
      </c>
      <c r="B515" s="36">
        <v>43826</v>
      </c>
      <c r="C515">
        <v>103.009</v>
      </c>
      <c r="D515">
        <v>2.94</v>
      </c>
      <c r="E515">
        <v>100.069</v>
      </c>
    </row>
    <row r="516" spans="1:5">
      <c r="A516" t="s">
        <v>67</v>
      </c>
      <c r="B516" s="33">
        <v>39814</v>
      </c>
      <c r="C516">
        <v>115.102</v>
      </c>
      <c r="D516">
        <v>6.1</v>
      </c>
      <c r="E516">
        <v>109.002</v>
      </c>
    </row>
    <row r="517" spans="1:5">
      <c r="A517" t="s">
        <v>67</v>
      </c>
      <c r="B517" s="33">
        <v>39845</v>
      </c>
      <c r="C517">
        <v>115.102</v>
      </c>
      <c r="D517">
        <v>6</v>
      </c>
      <c r="E517">
        <v>109.102</v>
      </c>
    </row>
    <row r="518" spans="1:5">
      <c r="A518" t="s">
        <v>67</v>
      </c>
      <c r="B518" s="33">
        <v>39873</v>
      </c>
      <c r="C518">
        <v>115.102</v>
      </c>
      <c r="D518">
        <v>6.25</v>
      </c>
      <c r="E518">
        <v>108.852</v>
      </c>
    </row>
    <row r="519" spans="1:5">
      <c r="A519" t="s">
        <v>67</v>
      </c>
      <c r="B519" s="33">
        <v>39904</v>
      </c>
      <c r="C519">
        <v>115.102</v>
      </c>
      <c r="D519">
        <v>6.2</v>
      </c>
      <c r="E519">
        <v>108.902</v>
      </c>
    </row>
    <row r="520" spans="1:5">
      <c r="A520" t="s">
        <v>67</v>
      </c>
      <c r="B520" s="33">
        <v>39934</v>
      </c>
      <c r="C520">
        <v>115.102</v>
      </c>
      <c r="D520">
        <v>6.25</v>
      </c>
      <c r="E520">
        <v>108.852</v>
      </c>
    </row>
    <row r="521" spans="1:5">
      <c r="A521" t="s">
        <v>67</v>
      </c>
      <c r="B521" s="33">
        <v>39965</v>
      </c>
      <c r="C521">
        <v>115.102</v>
      </c>
      <c r="D521">
        <v>6.2</v>
      </c>
      <c r="E521">
        <v>108.902</v>
      </c>
    </row>
    <row r="522" spans="1:5">
      <c r="A522" t="s">
        <v>67</v>
      </c>
      <c r="B522" s="33">
        <v>39995</v>
      </c>
      <c r="C522">
        <v>115.102</v>
      </c>
      <c r="D522">
        <v>5.9</v>
      </c>
      <c r="E522">
        <v>109.202</v>
      </c>
    </row>
    <row r="523" spans="1:5">
      <c r="A523" t="s">
        <v>67</v>
      </c>
      <c r="B523" s="33">
        <v>40026</v>
      </c>
      <c r="C523">
        <v>115.102</v>
      </c>
      <c r="D523">
        <v>6</v>
      </c>
      <c r="E523">
        <v>109.102</v>
      </c>
    </row>
    <row r="524" spans="1:5">
      <c r="A524" t="s">
        <v>67</v>
      </c>
      <c r="B524" s="33">
        <v>40057</v>
      </c>
      <c r="C524">
        <v>115.102</v>
      </c>
      <c r="D524">
        <v>5.9</v>
      </c>
      <c r="E524">
        <v>109.202</v>
      </c>
    </row>
    <row r="525" spans="1:5">
      <c r="A525" t="s">
        <v>67</v>
      </c>
      <c r="B525" s="33">
        <v>40087</v>
      </c>
      <c r="C525">
        <v>115.102</v>
      </c>
      <c r="D525">
        <v>6.25</v>
      </c>
      <c r="E525">
        <v>108.852</v>
      </c>
    </row>
    <row r="526" spans="1:5">
      <c r="A526" t="s">
        <v>67</v>
      </c>
      <c r="B526" s="33">
        <v>40118</v>
      </c>
      <c r="C526">
        <v>115.102</v>
      </c>
      <c r="D526">
        <v>6.35</v>
      </c>
      <c r="E526">
        <v>108.752</v>
      </c>
    </row>
    <row r="527" spans="1:5">
      <c r="A527" t="s">
        <v>67</v>
      </c>
      <c r="B527" s="33">
        <v>40148</v>
      </c>
      <c r="C527">
        <v>115.102</v>
      </c>
      <c r="D527">
        <v>6.5</v>
      </c>
      <c r="E527">
        <v>108.602</v>
      </c>
    </row>
    <row r="528" spans="1:5">
      <c r="A528" t="s">
        <v>67</v>
      </c>
      <c r="B528" s="33">
        <v>40271</v>
      </c>
      <c r="C528">
        <v>115.102</v>
      </c>
      <c r="D528">
        <v>6.3</v>
      </c>
      <c r="E528">
        <v>108.80200000000001</v>
      </c>
    </row>
    <row r="529" spans="1:5">
      <c r="A529" t="s">
        <v>67</v>
      </c>
      <c r="B529" s="33">
        <v>40362</v>
      </c>
      <c r="C529">
        <v>115.102</v>
      </c>
      <c r="D529">
        <v>6.2</v>
      </c>
      <c r="E529">
        <v>108.902</v>
      </c>
    </row>
    <row r="530" spans="1:5">
      <c r="A530" t="s">
        <v>67</v>
      </c>
      <c r="B530" s="33">
        <v>40393</v>
      </c>
      <c r="C530">
        <v>115.102</v>
      </c>
      <c r="D530">
        <v>5.6</v>
      </c>
      <c r="E530">
        <v>109.502</v>
      </c>
    </row>
    <row r="531" spans="1:5">
      <c r="A531" t="s">
        <v>67</v>
      </c>
      <c r="B531" s="33">
        <v>40424</v>
      </c>
      <c r="C531">
        <v>115.102</v>
      </c>
      <c r="D531">
        <v>6</v>
      </c>
      <c r="E531">
        <v>109.102</v>
      </c>
    </row>
    <row r="532" spans="1:5">
      <c r="A532" t="s">
        <v>67</v>
      </c>
      <c r="B532" s="33">
        <v>40461</v>
      </c>
      <c r="C532">
        <v>115.102</v>
      </c>
      <c r="D532">
        <v>5.9</v>
      </c>
      <c r="E532">
        <v>109.202</v>
      </c>
    </row>
    <row r="533" spans="1:5">
      <c r="A533" t="s">
        <v>67</v>
      </c>
      <c r="B533" s="33">
        <v>40483</v>
      </c>
      <c r="C533">
        <v>115.102</v>
      </c>
      <c r="D533">
        <v>5.75</v>
      </c>
      <c r="E533">
        <v>109.352</v>
      </c>
    </row>
    <row r="534" spans="1:5">
      <c r="A534" t="s">
        <v>67</v>
      </c>
      <c r="B534" s="33">
        <v>40513</v>
      </c>
      <c r="C534">
        <v>115.102</v>
      </c>
      <c r="D534">
        <v>5.6</v>
      </c>
      <c r="E534">
        <v>109.502</v>
      </c>
    </row>
    <row r="535" spans="1:5">
      <c r="A535" t="s">
        <v>67</v>
      </c>
      <c r="B535" s="36">
        <v>40544</v>
      </c>
      <c r="C535">
        <v>115.102</v>
      </c>
      <c r="D535">
        <v>5.75</v>
      </c>
      <c r="E535">
        <v>109.352</v>
      </c>
    </row>
    <row r="536" spans="1:5">
      <c r="A536" t="s">
        <v>67</v>
      </c>
      <c r="B536" s="36">
        <v>40603</v>
      </c>
      <c r="C536">
        <v>115.102</v>
      </c>
      <c r="D536">
        <v>6.15</v>
      </c>
      <c r="E536">
        <v>108.952</v>
      </c>
    </row>
    <row r="537" spans="1:5">
      <c r="A537" t="s">
        <v>67</v>
      </c>
      <c r="B537" s="36">
        <v>40634</v>
      </c>
      <c r="C537">
        <v>115.102</v>
      </c>
      <c r="D537">
        <v>6.1</v>
      </c>
      <c r="E537">
        <v>109.002</v>
      </c>
    </row>
    <row r="538" spans="1:5">
      <c r="A538" t="s">
        <v>67</v>
      </c>
      <c r="B538" s="36">
        <v>40664</v>
      </c>
      <c r="C538">
        <v>115.102</v>
      </c>
      <c r="D538">
        <v>6</v>
      </c>
      <c r="E538">
        <v>109.102</v>
      </c>
    </row>
    <row r="539" spans="1:5">
      <c r="A539" t="s">
        <v>67</v>
      </c>
      <c r="B539" s="36">
        <v>40695</v>
      </c>
      <c r="C539">
        <v>115.102</v>
      </c>
      <c r="D539">
        <v>5.85</v>
      </c>
      <c r="E539">
        <v>109.252</v>
      </c>
    </row>
    <row r="540" spans="1:5">
      <c r="A540" t="s">
        <v>67</v>
      </c>
      <c r="B540" s="36">
        <v>40725</v>
      </c>
      <c r="C540">
        <v>115.102</v>
      </c>
      <c r="D540">
        <v>6</v>
      </c>
      <c r="E540">
        <v>109.102</v>
      </c>
    </row>
    <row r="541" spans="1:5">
      <c r="A541" t="s">
        <v>67</v>
      </c>
      <c r="B541" s="36">
        <v>40756</v>
      </c>
      <c r="C541">
        <v>115.102</v>
      </c>
      <c r="D541">
        <v>6</v>
      </c>
      <c r="E541">
        <v>109.102</v>
      </c>
    </row>
    <row r="542" spans="1:5">
      <c r="A542" t="s">
        <v>67</v>
      </c>
      <c r="B542" s="36">
        <v>40787</v>
      </c>
      <c r="C542">
        <v>115.102</v>
      </c>
      <c r="D542">
        <v>5.75</v>
      </c>
      <c r="E542">
        <v>109.352</v>
      </c>
    </row>
    <row r="543" spans="1:5">
      <c r="A543" t="s">
        <v>67</v>
      </c>
      <c r="B543" s="36">
        <v>40817</v>
      </c>
      <c r="C543">
        <v>115.102</v>
      </c>
      <c r="D543">
        <v>6.3</v>
      </c>
      <c r="E543">
        <v>108.80200000000001</v>
      </c>
    </row>
    <row r="544" spans="1:5">
      <c r="A544" t="s">
        <v>67</v>
      </c>
      <c r="B544" s="36">
        <v>40848</v>
      </c>
      <c r="C544">
        <v>115.102</v>
      </c>
      <c r="D544">
        <v>6.1</v>
      </c>
      <c r="E544">
        <v>109.002</v>
      </c>
    </row>
    <row r="545" spans="1:5">
      <c r="A545" t="s">
        <v>67</v>
      </c>
      <c r="B545" s="36">
        <v>40878</v>
      </c>
      <c r="C545">
        <v>115.102</v>
      </c>
      <c r="D545">
        <v>6</v>
      </c>
      <c r="E545">
        <v>109.102</v>
      </c>
    </row>
    <row r="546" spans="1:5">
      <c r="A546" t="s">
        <v>67</v>
      </c>
      <c r="B546" s="36">
        <v>40909</v>
      </c>
      <c r="C546">
        <v>115.102</v>
      </c>
      <c r="D546">
        <v>6.45</v>
      </c>
      <c r="E546">
        <v>108.652</v>
      </c>
    </row>
    <row r="547" spans="1:5">
      <c r="A547" t="s">
        <v>67</v>
      </c>
      <c r="B547" s="36">
        <v>40940</v>
      </c>
      <c r="C547">
        <v>115.102</v>
      </c>
      <c r="D547">
        <v>6.6</v>
      </c>
      <c r="E547">
        <v>108.502</v>
      </c>
    </row>
    <row r="548" spans="1:5">
      <c r="A548" t="s">
        <v>67</v>
      </c>
      <c r="B548" s="36">
        <v>41000</v>
      </c>
      <c r="C548">
        <v>115.102</v>
      </c>
      <c r="D548">
        <v>6.5</v>
      </c>
      <c r="E548">
        <v>108.602</v>
      </c>
    </row>
    <row r="549" spans="1:5">
      <c r="A549" t="s">
        <v>67</v>
      </c>
      <c r="B549" s="36">
        <v>41030</v>
      </c>
      <c r="C549">
        <v>115.102</v>
      </c>
      <c r="D549">
        <v>6.2</v>
      </c>
      <c r="E549">
        <v>108.902</v>
      </c>
    </row>
    <row r="550" spans="1:5">
      <c r="A550" t="s">
        <v>67</v>
      </c>
      <c r="B550" s="36">
        <v>41061</v>
      </c>
      <c r="C550">
        <v>115.102</v>
      </c>
      <c r="D550">
        <v>6.1</v>
      </c>
      <c r="E550">
        <v>109.002</v>
      </c>
    </row>
    <row r="551" spans="1:5">
      <c r="A551" t="s">
        <v>67</v>
      </c>
      <c r="B551" s="36">
        <v>41091</v>
      </c>
      <c r="C551">
        <v>115.102</v>
      </c>
      <c r="D551">
        <v>6.1</v>
      </c>
      <c r="E551">
        <v>109.002</v>
      </c>
    </row>
    <row r="552" spans="1:5">
      <c r="A552" t="s">
        <v>67</v>
      </c>
      <c r="B552" s="36">
        <v>41122</v>
      </c>
      <c r="C552">
        <v>115.102</v>
      </c>
      <c r="D552">
        <v>6</v>
      </c>
      <c r="E552">
        <v>109.102</v>
      </c>
    </row>
    <row r="553" spans="1:5">
      <c r="A553" t="s">
        <v>67</v>
      </c>
      <c r="B553" s="36">
        <v>41153</v>
      </c>
      <c r="C553">
        <v>115.102</v>
      </c>
      <c r="D553">
        <v>6.1</v>
      </c>
      <c r="E553">
        <v>109.002</v>
      </c>
    </row>
    <row r="554" spans="1:5">
      <c r="A554" t="s">
        <v>67</v>
      </c>
      <c r="B554" s="36">
        <v>41183</v>
      </c>
      <c r="C554">
        <v>115.102</v>
      </c>
      <c r="D554">
        <v>6.15</v>
      </c>
      <c r="E554">
        <v>108.952</v>
      </c>
    </row>
    <row r="555" spans="1:5">
      <c r="A555" t="s">
        <v>67</v>
      </c>
      <c r="B555" s="36">
        <v>41214</v>
      </c>
      <c r="C555">
        <v>115.102</v>
      </c>
      <c r="D555">
        <v>6.25</v>
      </c>
      <c r="E555">
        <v>108.852</v>
      </c>
    </row>
    <row r="556" spans="1:5">
      <c r="A556" t="s">
        <v>67</v>
      </c>
      <c r="B556" s="36">
        <v>41259</v>
      </c>
      <c r="C556">
        <v>115.102</v>
      </c>
      <c r="D556">
        <v>6.1</v>
      </c>
      <c r="E556">
        <v>109.002</v>
      </c>
    </row>
    <row r="557" spans="1:5">
      <c r="A557" t="s">
        <v>67</v>
      </c>
      <c r="B557" s="36">
        <v>41285</v>
      </c>
      <c r="C557">
        <v>115.102</v>
      </c>
      <c r="D557">
        <v>6.35</v>
      </c>
      <c r="E557">
        <v>108.752</v>
      </c>
    </row>
    <row r="558" spans="1:5">
      <c r="A558" t="s">
        <v>67</v>
      </c>
      <c r="B558" s="36">
        <v>41316</v>
      </c>
      <c r="C558">
        <v>115.102</v>
      </c>
      <c r="D558">
        <v>6.2</v>
      </c>
      <c r="E558">
        <v>108.902</v>
      </c>
    </row>
    <row r="559" spans="1:5">
      <c r="A559" t="s">
        <v>67</v>
      </c>
      <c r="B559" s="36">
        <v>41344</v>
      </c>
      <c r="C559">
        <v>115.102</v>
      </c>
      <c r="D559">
        <v>5.7</v>
      </c>
      <c r="E559">
        <v>109.402</v>
      </c>
    </row>
    <row r="560" spans="1:5">
      <c r="A560" t="s">
        <v>67</v>
      </c>
      <c r="B560" s="36">
        <v>41375</v>
      </c>
      <c r="C560">
        <v>115.102</v>
      </c>
      <c r="D560">
        <v>6</v>
      </c>
      <c r="E560">
        <v>109.102</v>
      </c>
    </row>
    <row r="561" spans="1:5">
      <c r="A561" t="s">
        <v>67</v>
      </c>
      <c r="B561" s="36">
        <v>41424</v>
      </c>
      <c r="C561">
        <v>115.102</v>
      </c>
      <c r="D561">
        <v>5.7</v>
      </c>
      <c r="E561">
        <v>109.402</v>
      </c>
    </row>
    <row r="562" spans="1:5">
      <c r="A562" t="s">
        <v>67</v>
      </c>
      <c r="B562" s="36">
        <v>41450</v>
      </c>
      <c r="C562">
        <v>115.102</v>
      </c>
      <c r="D562">
        <v>6</v>
      </c>
      <c r="E562">
        <v>109.102</v>
      </c>
    </row>
    <row r="563" spans="1:5">
      <c r="A563" t="s">
        <v>67</v>
      </c>
      <c r="B563" s="36">
        <v>41475</v>
      </c>
      <c r="C563">
        <v>115.102</v>
      </c>
      <c r="D563">
        <v>5.6</v>
      </c>
      <c r="E563">
        <v>109.502</v>
      </c>
    </row>
    <row r="564" spans="1:5">
      <c r="A564" t="s">
        <v>67</v>
      </c>
      <c r="B564" s="36">
        <v>41516</v>
      </c>
      <c r="C564">
        <v>115.102</v>
      </c>
      <c r="D564">
        <v>5.6</v>
      </c>
      <c r="E564">
        <v>109.502</v>
      </c>
    </row>
    <row r="565" spans="1:5">
      <c r="A565" t="s">
        <v>67</v>
      </c>
      <c r="B565" s="36">
        <v>41518</v>
      </c>
      <c r="C565">
        <v>115.102</v>
      </c>
      <c r="D565">
        <v>5.6</v>
      </c>
      <c r="E565">
        <v>109.502</v>
      </c>
    </row>
    <row r="566" spans="1:5">
      <c r="A566" t="s">
        <v>67</v>
      </c>
      <c r="B566" s="36">
        <v>41548</v>
      </c>
      <c r="C566">
        <v>115.102</v>
      </c>
      <c r="D566">
        <v>6.1</v>
      </c>
      <c r="E566">
        <v>109.002</v>
      </c>
    </row>
    <row r="567" spans="1:5">
      <c r="A567" t="s">
        <v>67</v>
      </c>
      <c r="B567" s="36">
        <v>41579</v>
      </c>
      <c r="C567">
        <v>115.102</v>
      </c>
      <c r="D567">
        <v>6.35</v>
      </c>
      <c r="E567">
        <v>108.752</v>
      </c>
    </row>
    <row r="568" spans="1:5">
      <c r="A568" t="s">
        <v>67</v>
      </c>
      <c r="B568" s="36">
        <v>41609</v>
      </c>
      <c r="C568">
        <v>115.102</v>
      </c>
      <c r="D568">
        <v>5.8</v>
      </c>
      <c r="E568">
        <v>109.30200000000001</v>
      </c>
    </row>
    <row r="569" spans="1:5">
      <c r="A569" t="s">
        <v>67</v>
      </c>
      <c r="B569" s="36">
        <v>41640</v>
      </c>
      <c r="C569">
        <v>115.102</v>
      </c>
      <c r="D569">
        <v>5.5</v>
      </c>
      <c r="E569">
        <v>109.602</v>
      </c>
    </row>
    <row r="570" spans="1:5">
      <c r="A570" t="s">
        <v>67</v>
      </c>
      <c r="B570" s="36">
        <v>41671</v>
      </c>
      <c r="C570">
        <v>115.102</v>
      </c>
      <c r="D570">
        <v>6</v>
      </c>
      <c r="E570">
        <v>109.102</v>
      </c>
    </row>
    <row r="571" spans="1:5">
      <c r="A571" t="s">
        <v>67</v>
      </c>
      <c r="B571" s="36">
        <v>41699</v>
      </c>
      <c r="C571">
        <v>115.102</v>
      </c>
      <c r="D571">
        <v>5.6</v>
      </c>
      <c r="E571">
        <v>109.502</v>
      </c>
    </row>
    <row r="572" spans="1:5">
      <c r="A572" t="s">
        <v>67</v>
      </c>
      <c r="B572" s="36">
        <v>41730</v>
      </c>
      <c r="C572">
        <v>115.102</v>
      </c>
      <c r="D572">
        <v>5.9</v>
      </c>
      <c r="E572">
        <v>109.202</v>
      </c>
    </row>
    <row r="573" spans="1:5">
      <c r="A573" t="s">
        <v>67</v>
      </c>
      <c r="B573" s="36">
        <v>41760</v>
      </c>
      <c r="C573">
        <v>115.102</v>
      </c>
      <c r="D573">
        <v>6.05</v>
      </c>
      <c r="E573">
        <v>109.05200000000001</v>
      </c>
    </row>
    <row r="574" spans="1:5">
      <c r="A574" t="s">
        <v>67</v>
      </c>
      <c r="B574" s="36">
        <v>41791</v>
      </c>
      <c r="C574">
        <v>115.102</v>
      </c>
      <c r="D574">
        <v>5.8</v>
      </c>
      <c r="E574">
        <v>109.30200000000001</v>
      </c>
    </row>
    <row r="575" spans="1:5">
      <c r="A575" t="s">
        <v>67</v>
      </c>
      <c r="B575" s="36">
        <v>41821</v>
      </c>
      <c r="C575">
        <v>115.102</v>
      </c>
      <c r="D575">
        <v>5.75</v>
      </c>
      <c r="E575">
        <v>109.352</v>
      </c>
    </row>
    <row r="576" spans="1:5">
      <c r="A576" t="s">
        <v>67</v>
      </c>
      <c r="B576" s="36">
        <v>41852</v>
      </c>
      <c r="C576">
        <v>115.102</v>
      </c>
      <c r="D576">
        <v>5.7</v>
      </c>
      <c r="E576">
        <v>109.402</v>
      </c>
    </row>
    <row r="577" spans="1:5">
      <c r="A577" t="s">
        <v>67</v>
      </c>
      <c r="B577" s="36">
        <v>41883</v>
      </c>
      <c r="C577">
        <v>115.102</v>
      </c>
      <c r="D577">
        <v>6</v>
      </c>
      <c r="E577">
        <v>109.102</v>
      </c>
    </row>
    <row r="578" spans="1:5">
      <c r="A578" t="s">
        <v>67</v>
      </c>
      <c r="B578" s="36">
        <v>41913</v>
      </c>
      <c r="C578">
        <v>115.102</v>
      </c>
      <c r="D578">
        <v>6.9</v>
      </c>
      <c r="E578">
        <v>108.202</v>
      </c>
    </row>
    <row r="579" spans="1:5">
      <c r="A579" t="s">
        <v>67</v>
      </c>
      <c r="B579" s="36">
        <v>41944</v>
      </c>
      <c r="C579">
        <v>115.102</v>
      </c>
      <c r="D579">
        <v>5.8</v>
      </c>
      <c r="E579">
        <v>109.30200000000001</v>
      </c>
    </row>
    <row r="580" spans="1:5">
      <c r="A580" t="s">
        <v>67</v>
      </c>
      <c r="B580" s="36">
        <v>41974</v>
      </c>
      <c r="C580">
        <v>115.102</v>
      </c>
      <c r="D580">
        <v>5.8</v>
      </c>
      <c r="E580">
        <v>109.30200000000001</v>
      </c>
    </row>
    <row r="581" spans="1:5">
      <c r="A581" t="s">
        <v>67</v>
      </c>
      <c r="B581" s="36">
        <v>42025</v>
      </c>
      <c r="C581">
        <v>115.102</v>
      </c>
      <c r="D581">
        <v>6.25</v>
      </c>
      <c r="E581">
        <v>108.852</v>
      </c>
    </row>
    <row r="582" spans="1:5">
      <c r="A582" t="s">
        <v>67</v>
      </c>
      <c r="B582" s="36">
        <v>42054</v>
      </c>
      <c r="C582">
        <v>115.102</v>
      </c>
      <c r="D582">
        <v>6.25</v>
      </c>
      <c r="E582">
        <v>108.852</v>
      </c>
    </row>
    <row r="583" spans="1:5">
      <c r="A583" t="s">
        <v>67</v>
      </c>
      <c r="B583" s="36">
        <v>42081</v>
      </c>
      <c r="C583">
        <v>115.102</v>
      </c>
      <c r="D583">
        <v>6.1</v>
      </c>
      <c r="E583">
        <v>109.002</v>
      </c>
    </row>
    <row r="584" spans="1:5">
      <c r="A584" t="s">
        <v>67</v>
      </c>
      <c r="B584" s="36">
        <v>42114</v>
      </c>
      <c r="C584">
        <v>115.102</v>
      </c>
      <c r="D584">
        <v>5.8</v>
      </c>
      <c r="E584">
        <v>109.30200000000001</v>
      </c>
    </row>
    <row r="585" spans="1:5">
      <c r="A585" t="s">
        <v>67</v>
      </c>
      <c r="B585" s="36">
        <v>42149</v>
      </c>
      <c r="C585">
        <v>115.102</v>
      </c>
      <c r="D585">
        <v>5.6</v>
      </c>
      <c r="E585">
        <v>109.502</v>
      </c>
    </row>
    <row r="586" spans="1:5">
      <c r="A586" t="s">
        <v>67</v>
      </c>
      <c r="B586" s="36">
        <v>42173</v>
      </c>
      <c r="C586">
        <v>115.102</v>
      </c>
      <c r="D586">
        <v>6.1</v>
      </c>
      <c r="E586">
        <v>109.002</v>
      </c>
    </row>
    <row r="587" spans="1:5">
      <c r="A587" t="s">
        <v>67</v>
      </c>
      <c r="B587" s="36">
        <v>42186</v>
      </c>
      <c r="C587">
        <v>115.102</v>
      </c>
      <c r="D587">
        <v>5.9</v>
      </c>
      <c r="E587">
        <v>109.202</v>
      </c>
    </row>
    <row r="588" spans="1:5">
      <c r="A588" t="s">
        <v>67</v>
      </c>
      <c r="B588" s="36">
        <v>42217</v>
      </c>
      <c r="C588">
        <v>115.102</v>
      </c>
      <c r="D588">
        <v>5.0999999999999996</v>
      </c>
      <c r="E588">
        <v>110.002</v>
      </c>
    </row>
    <row r="589" spans="1:5">
      <c r="A589" t="s">
        <v>67</v>
      </c>
      <c r="B589" s="36">
        <v>42248</v>
      </c>
      <c r="C589">
        <v>115.102</v>
      </c>
      <c r="D589">
        <v>5.8</v>
      </c>
      <c r="E589">
        <v>109.30200000000001</v>
      </c>
    </row>
    <row r="590" spans="1:5">
      <c r="A590" t="s">
        <v>67</v>
      </c>
      <c r="B590" s="36">
        <v>42305</v>
      </c>
      <c r="C590">
        <v>115.102</v>
      </c>
      <c r="D590">
        <v>5.4</v>
      </c>
      <c r="E590">
        <v>109.702</v>
      </c>
    </row>
    <row r="591" spans="1:5">
      <c r="A591" t="s">
        <v>67</v>
      </c>
      <c r="B591" s="36">
        <v>42333</v>
      </c>
      <c r="C591">
        <v>115.102</v>
      </c>
      <c r="D591">
        <v>6</v>
      </c>
      <c r="E591">
        <v>109.102</v>
      </c>
    </row>
    <row r="592" spans="1:5">
      <c r="A592" t="s">
        <v>67</v>
      </c>
      <c r="B592" s="36">
        <v>42339</v>
      </c>
      <c r="C592">
        <v>115.102</v>
      </c>
      <c r="D592">
        <v>6.1</v>
      </c>
      <c r="E592">
        <v>109.002</v>
      </c>
    </row>
    <row r="593" spans="1:5">
      <c r="A593" t="s">
        <v>67</v>
      </c>
      <c r="B593" s="36">
        <v>42370</v>
      </c>
      <c r="C593">
        <v>115.102</v>
      </c>
      <c r="D593">
        <v>6.15</v>
      </c>
      <c r="E593">
        <v>108.952</v>
      </c>
    </row>
    <row r="594" spans="1:5">
      <c r="A594" t="s">
        <v>67</v>
      </c>
      <c r="B594" s="36">
        <v>42401</v>
      </c>
      <c r="C594">
        <v>115.102</v>
      </c>
      <c r="D594">
        <v>6.6</v>
      </c>
      <c r="E594">
        <v>108.502</v>
      </c>
    </row>
    <row r="595" spans="1:5">
      <c r="A595" t="s">
        <v>67</v>
      </c>
      <c r="B595" s="36">
        <v>42430</v>
      </c>
      <c r="C595">
        <v>115.102</v>
      </c>
      <c r="D595">
        <v>6.45</v>
      </c>
      <c r="E595">
        <v>108.652</v>
      </c>
    </row>
    <row r="596" spans="1:5">
      <c r="A596" t="s">
        <v>67</v>
      </c>
      <c r="B596" s="36">
        <v>42473</v>
      </c>
      <c r="C596">
        <v>115.102</v>
      </c>
      <c r="D596">
        <v>6.7</v>
      </c>
      <c r="E596">
        <v>108.402</v>
      </c>
    </row>
    <row r="597" spans="1:5">
      <c r="A597" t="s">
        <v>67</v>
      </c>
      <c r="B597" s="36">
        <v>42491</v>
      </c>
      <c r="C597">
        <v>115.102</v>
      </c>
      <c r="D597">
        <v>5.95</v>
      </c>
      <c r="E597">
        <v>109.152</v>
      </c>
    </row>
    <row r="598" spans="1:5">
      <c r="A598" t="s">
        <v>67</v>
      </c>
      <c r="B598" s="36">
        <v>42522</v>
      </c>
      <c r="C598">
        <v>115.102</v>
      </c>
      <c r="D598">
        <v>5.85</v>
      </c>
      <c r="E598">
        <v>109.252</v>
      </c>
    </row>
    <row r="599" spans="1:5">
      <c r="A599" t="s">
        <v>67</v>
      </c>
      <c r="B599" s="36">
        <v>42552</v>
      </c>
      <c r="C599">
        <v>115.102</v>
      </c>
      <c r="D599">
        <v>5.7</v>
      </c>
      <c r="E599">
        <v>109.402</v>
      </c>
    </row>
    <row r="600" spans="1:5">
      <c r="A600" t="s">
        <v>67</v>
      </c>
      <c r="B600" s="36">
        <v>42583</v>
      </c>
      <c r="C600">
        <v>115.102</v>
      </c>
      <c r="D600">
        <v>6</v>
      </c>
      <c r="E600">
        <v>109.102</v>
      </c>
    </row>
    <row r="601" spans="1:5">
      <c r="A601" t="s">
        <v>67</v>
      </c>
      <c r="B601" s="36">
        <v>42614</v>
      </c>
      <c r="C601">
        <v>115.102</v>
      </c>
      <c r="D601">
        <v>6.05</v>
      </c>
      <c r="E601">
        <v>109.05200000000001</v>
      </c>
    </row>
    <row r="602" spans="1:5">
      <c r="A602" t="s">
        <v>67</v>
      </c>
      <c r="B602" s="36">
        <v>42675</v>
      </c>
      <c r="C602">
        <v>115.102</v>
      </c>
      <c r="D602">
        <v>6.4</v>
      </c>
      <c r="E602">
        <v>108.702</v>
      </c>
    </row>
    <row r="603" spans="1:5">
      <c r="A603" t="s">
        <v>67</v>
      </c>
      <c r="B603" s="36">
        <v>42814</v>
      </c>
      <c r="C603">
        <v>115.102</v>
      </c>
      <c r="D603">
        <v>6.73</v>
      </c>
      <c r="E603">
        <v>108.372</v>
      </c>
    </row>
    <row r="604" spans="1:5">
      <c r="A604" t="s">
        <v>67</v>
      </c>
      <c r="B604" s="36">
        <v>42854</v>
      </c>
      <c r="C604">
        <v>115.102</v>
      </c>
      <c r="D604">
        <v>6.32</v>
      </c>
      <c r="E604">
        <v>108.782</v>
      </c>
    </row>
    <row r="605" spans="1:5">
      <c r="A605" t="s">
        <v>67</v>
      </c>
      <c r="B605" s="36">
        <v>42874</v>
      </c>
      <c r="C605">
        <v>115.102</v>
      </c>
      <c r="D605">
        <v>6.22</v>
      </c>
      <c r="E605">
        <v>108.88200000000001</v>
      </c>
    </row>
    <row r="606" spans="1:5">
      <c r="A606" t="s">
        <v>67</v>
      </c>
      <c r="B606" s="36">
        <v>42905</v>
      </c>
      <c r="C606">
        <v>115.102</v>
      </c>
      <c r="D606">
        <v>6.45</v>
      </c>
      <c r="E606">
        <v>108.652</v>
      </c>
    </row>
    <row r="607" spans="1:5">
      <c r="A607" t="s">
        <v>67</v>
      </c>
      <c r="B607" s="36">
        <v>42937</v>
      </c>
      <c r="C607">
        <v>115.102</v>
      </c>
      <c r="D607">
        <v>6.52</v>
      </c>
      <c r="E607">
        <v>108.58199999999999</v>
      </c>
    </row>
    <row r="608" spans="1:5">
      <c r="A608" t="s">
        <v>67</v>
      </c>
      <c r="B608" s="36">
        <v>42984</v>
      </c>
      <c r="C608">
        <v>115.102</v>
      </c>
      <c r="D608">
        <v>7.03</v>
      </c>
      <c r="E608">
        <v>108.072</v>
      </c>
    </row>
    <row r="609" spans="1:5">
      <c r="A609" t="s">
        <v>67</v>
      </c>
      <c r="B609" s="36">
        <v>43020</v>
      </c>
      <c r="C609">
        <v>115.102</v>
      </c>
      <c r="D609">
        <v>7.15</v>
      </c>
      <c r="E609">
        <v>107.952</v>
      </c>
    </row>
    <row r="610" spans="1:5">
      <c r="A610" t="s">
        <v>67</v>
      </c>
      <c r="B610" s="36">
        <v>43049</v>
      </c>
      <c r="C610">
        <v>115.102</v>
      </c>
      <c r="D610">
        <v>6.47</v>
      </c>
      <c r="E610">
        <v>108.63200000000001</v>
      </c>
    </row>
    <row r="611" spans="1:5">
      <c r="A611" t="s">
        <v>67</v>
      </c>
      <c r="B611" s="36">
        <v>43083</v>
      </c>
      <c r="C611">
        <v>115.102</v>
      </c>
      <c r="D611">
        <v>6.52</v>
      </c>
      <c r="E611">
        <v>108.58199999999999</v>
      </c>
    </row>
    <row r="612" spans="1:5">
      <c r="A612" t="s">
        <v>67</v>
      </c>
      <c r="B612" s="36">
        <v>43131</v>
      </c>
      <c r="C612">
        <v>115.102</v>
      </c>
      <c r="D612">
        <v>6.8</v>
      </c>
      <c r="E612">
        <v>108.30200000000001</v>
      </c>
    </row>
    <row r="613" spans="1:5">
      <c r="A613" t="s">
        <v>67</v>
      </c>
      <c r="B613" s="36">
        <v>43152</v>
      </c>
      <c r="C613">
        <v>115.102</v>
      </c>
      <c r="D613">
        <v>6.92</v>
      </c>
      <c r="E613">
        <v>108.182</v>
      </c>
    </row>
    <row r="614" spans="1:5">
      <c r="A614" t="s">
        <v>67</v>
      </c>
      <c r="B614" s="36">
        <v>43173</v>
      </c>
      <c r="C614">
        <v>115.102</v>
      </c>
      <c r="D614">
        <v>6.94</v>
      </c>
      <c r="E614">
        <v>108.16200000000001</v>
      </c>
    </row>
    <row r="615" spans="1:5">
      <c r="A615" t="s">
        <v>67</v>
      </c>
      <c r="B615" s="36">
        <v>43213</v>
      </c>
      <c r="C615">
        <v>115.102</v>
      </c>
      <c r="D615">
        <v>6.6</v>
      </c>
      <c r="E615">
        <v>108.502</v>
      </c>
    </row>
    <row r="616" spans="1:5">
      <c r="A616" t="s">
        <v>67</v>
      </c>
      <c r="B616" s="36">
        <v>43242</v>
      </c>
      <c r="C616">
        <v>115.102</v>
      </c>
      <c r="D616">
        <v>6.86</v>
      </c>
      <c r="E616">
        <v>108.242</v>
      </c>
    </row>
    <row r="617" spans="1:5">
      <c r="A617" t="s">
        <v>67</v>
      </c>
      <c r="B617" s="36">
        <v>43266</v>
      </c>
      <c r="C617">
        <v>115.102</v>
      </c>
      <c r="D617">
        <v>6.78</v>
      </c>
      <c r="E617">
        <v>108.322</v>
      </c>
    </row>
    <row r="618" spans="1:5">
      <c r="A618" t="s">
        <v>67</v>
      </c>
      <c r="B618" s="36">
        <v>43356</v>
      </c>
      <c r="C618">
        <v>115.102</v>
      </c>
      <c r="D618">
        <v>6.68</v>
      </c>
      <c r="E618">
        <v>108.422</v>
      </c>
    </row>
    <row r="619" spans="1:5">
      <c r="A619" t="s">
        <v>67</v>
      </c>
      <c r="B619" s="36">
        <v>43398</v>
      </c>
      <c r="C619">
        <v>115.102</v>
      </c>
      <c r="D619">
        <v>6.94</v>
      </c>
      <c r="E619">
        <v>108.16200000000001</v>
      </c>
    </row>
    <row r="620" spans="1:5">
      <c r="A620" t="s">
        <v>67</v>
      </c>
      <c r="B620" s="36">
        <v>43473</v>
      </c>
      <c r="C620">
        <v>115.102</v>
      </c>
      <c r="D620">
        <v>6.92</v>
      </c>
      <c r="E620">
        <v>108.182</v>
      </c>
    </row>
    <row r="621" spans="1:5">
      <c r="A621" t="s">
        <v>67</v>
      </c>
      <c r="B621" s="36">
        <v>43524</v>
      </c>
      <c r="C621">
        <v>115.102</v>
      </c>
      <c r="D621">
        <v>6.98</v>
      </c>
      <c r="E621">
        <v>108.122</v>
      </c>
    </row>
    <row r="622" spans="1:5">
      <c r="A622" t="s">
        <v>67</v>
      </c>
      <c r="B622" s="36">
        <v>43549</v>
      </c>
      <c r="C622">
        <v>115.102</v>
      </c>
      <c r="D622">
        <v>7.45</v>
      </c>
      <c r="E622">
        <v>107.652</v>
      </c>
    </row>
    <row r="623" spans="1:5">
      <c r="A623" t="s">
        <v>67</v>
      </c>
      <c r="B623" s="36">
        <v>43567</v>
      </c>
      <c r="C623">
        <v>115.102</v>
      </c>
      <c r="D623">
        <v>7.3</v>
      </c>
      <c r="E623">
        <v>107.80200000000001</v>
      </c>
    </row>
    <row r="624" spans="1:5">
      <c r="A624" t="s">
        <v>67</v>
      </c>
      <c r="B624" s="36">
        <v>43610</v>
      </c>
      <c r="C624">
        <v>115.102</v>
      </c>
      <c r="D624">
        <v>6.78</v>
      </c>
      <c r="E624">
        <v>108.322</v>
      </c>
    </row>
    <row r="625" spans="1:5">
      <c r="A625" t="s">
        <v>67</v>
      </c>
      <c r="B625" s="36">
        <v>43629</v>
      </c>
      <c r="C625">
        <v>115.102</v>
      </c>
      <c r="D625">
        <v>6.78</v>
      </c>
      <c r="E625">
        <v>108.322</v>
      </c>
    </row>
    <row r="626" spans="1:5">
      <c r="A626" t="s">
        <v>67</v>
      </c>
      <c r="B626" s="36">
        <v>43664</v>
      </c>
      <c r="C626">
        <v>115.102</v>
      </c>
      <c r="D626">
        <v>6.5</v>
      </c>
      <c r="E626">
        <v>108.602</v>
      </c>
    </row>
    <row r="627" spans="1:5">
      <c r="A627" t="s">
        <v>67</v>
      </c>
      <c r="B627" s="36">
        <v>43721</v>
      </c>
      <c r="C627">
        <v>115.102</v>
      </c>
      <c r="D627">
        <v>6.42</v>
      </c>
      <c r="E627">
        <v>108.682</v>
      </c>
    </row>
    <row r="628" spans="1:5">
      <c r="A628" t="s">
        <v>67</v>
      </c>
      <c r="B628" s="36">
        <v>43753</v>
      </c>
      <c r="C628">
        <v>115.102</v>
      </c>
      <c r="D628">
        <v>6.53</v>
      </c>
      <c r="E628">
        <v>108.572</v>
      </c>
    </row>
    <row r="629" spans="1:5">
      <c r="A629" t="s">
        <v>67</v>
      </c>
      <c r="B629" s="36">
        <v>43784</v>
      </c>
      <c r="C629">
        <v>115.102</v>
      </c>
      <c r="D629">
        <v>5.54</v>
      </c>
      <c r="E629">
        <v>109.562</v>
      </c>
    </row>
    <row r="630" spans="1:5">
      <c r="A630" t="s">
        <v>67</v>
      </c>
      <c r="B630" s="36">
        <v>43830</v>
      </c>
      <c r="C630">
        <v>115.102</v>
      </c>
      <c r="D630">
        <v>6.6</v>
      </c>
      <c r="E630">
        <v>108.502</v>
      </c>
    </row>
    <row r="631" spans="1:5">
      <c r="A631" t="s">
        <v>69</v>
      </c>
      <c r="B631" s="36">
        <v>40909</v>
      </c>
      <c r="C631">
        <v>122.041</v>
      </c>
      <c r="D631">
        <v>4.3499999999999996</v>
      </c>
      <c r="E631">
        <v>117.691</v>
      </c>
    </row>
    <row r="632" spans="1:5">
      <c r="A632" t="s">
        <v>69</v>
      </c>
      <c r="B632" s="36">
        <v>40940</v>
      </c>
      <c r="C632">
        <v>122.041</v>
      </c>
      <c r="D632">
        <v>4.9000000000000004</v>
      </c>
      <c r="E632">
        <v>117.14100000000001</v>
      </c>
    </row>
    <row r="633" spans="1:5">
      <c r="A633" t="s">
        <v>69</v>
      </c>
      <c r="B633" s="36">
        <v>40969</v>
      </c>
      <c r="C633">
        <v>122.041</v>
      </c>
      <c r="D633">
        <v>5</v>
      </c>
      <c r="E633">
        <v>117.041</v>
      </c>
    </row>
    <row r="634" spans="1:5">
      <c r="A634" t="s">
        <v>69</v>
      </c>
      <c r="B634" s="36">
        <v>41000</v>
      </c>
      <c r="C634">
        <v>122.041</v>
      </c>
      <c r="D634">
        <v>5</v>
      </c>
      <c r="E634">
        <v>117.041</v>
      </c>
    </row>
    <row r="635" spans="1:5">
      <c r="A635" t="s">
        <v>69</v>
      </c>
      <c r="B635" s="36">
        <v>41030</v>
      </c>
      <c r="C635">
        <v>122.041</v>
      </c>
      <c r="D635">
        <v>2</v>
      </c>
      <c r="E635">
        <v>120.041</v>
      </c>
    </row>
    <row r="636" spans="1:5">
      <c r="A636" t="s">
        <v>69</v>
      </c>
      <c r="B636" s="36">
        <v>41171</v>
      </c>
      <c r="C636">
        <v>122.041</v>
      </c>
      <c r="D636">
        <v>2.65</v>
      </c>
      <c r="E636">
        <v>119.39100000000001</v>
      </c>
    </row>
    <row r="637" spans="1:5">
      <c r="A637" t="s">
        <v>69</v>
      </c>
      <c r="B637" s="36">
        <v>41201</v>
      </c>
      <c r="C637">
        <v>122.041</v>
      </c>
      <c r="D637">
        <v>2.7</v>
      </c>
      <c r="E637">
        <v>119.34099999999999</v>
      </c>
    </row>
    <row r="638" spans="1:5">
      <c r="A638" t="s">
        <v>69</v>
      </c>
      <c r="B638" s="36">
        <v>41232</v>
      </c>
      <c r="C638">
        <v>122.041</v>
      </c>
      <c r="D638">
        <v>3.1</v>
      </c>
      <c r="E638">
        <v>118.941</v>
      </c>
    </row>
    <row r="639" spans="1:5">
      <c r="A639" t="s">
        <v>69</v>
      </c>
      <c r="B639" s="36">
        <v>41259</v>
      </c>
      <c r="C639">
        <v>122.041</v>
      </c>
      <c r="D639">
        <v>3.1</v>
      </c>
      <c r="E639">
        <v>118.941</v>
      </c>
    </row>
    <row r="640" spans="1:5">
      <c r="A640" t="s">
        <v>69</v>
      </c>
      <c r="B640" s="36">
        <v>41285</v>
      </c>
      <c r="C640">
        <v>122.041</v>
      </c>
      <c r="D640">
        <v>3.8</v>
      </c>
      <c r="E640">
        <v>118.241</v>
      </c>
    </row>
    <row r="641" spans="1:5">
      <c r="A641" t="s">
        <v>69</v>
      </c>
      <c r="B641" s="36">
        <v>41316</v>
      </c>
      <c r="C641">
        <v>122.041</v>
      </c>
      <c r="D641">
        <v>4</v>
      </c>
      <c r="E641">
        <v>118.041</v>
      </c>
    </row>
    <row r="642" spans="1:5">
      <c r="A642" t="s">
        <v>69</v>
      </c>
      <c r="B642" s="36">
        <v>41344</v>
      </c>
      <c r="C642">
        <v>122.041</v>
      </c>
      <c r="D642">
        <v>3.5</v>
      </c>
      <c r="E642">
        <v>118.541</v>
      </c>
    </row>
    <row r="643" spans="1:5">
      <c r="A643" t="s">
        <v>69</v>
      </c>
      <c r="B643" s="36">
        <v>41375</v>
      </c>
      <c r="C643">
        <v>122.041</v>
      </c>
      <c r="D643">
        <v>3.1</v>
      </c>
      <c r="E643">
        <v>118.941</v>
      </c>
    </row>
    <row r="644" spans="1:5">
      <c r="A644" t="s">
        <v>69</v>
      </c>
      <c r="B644" s="36">
        <v>41424</v>
      </c>
      <c r="C644">
        <v>122.041</v>
      </c>
      <c r="D644">
        <v>2.7</v>
      </c>
      <c r="E644">
        <v>119.34099999999999</v>
      </c>
    </row>
    <row r="645" spans="1:5">
      <c r="A645" t="s">
        <v>69</v>
      </c>
      <c r="B645" s="36">
        <v>41450</v>
      </c>
      <c r="C645">
        <v>122.041</v>
      </c>
      <c r="D645">
        <v>2.2999999999999998</v>
      </c>
      <c r="E645">
        <v>119.741</v>
      </c>
    </row>
    <row r="646" spans="1:5">
      <c r="A646" t="s">
        <v>69</v>
      </c>
      <c r="B646" s="36">
        <v>41475</v>
      </c>
      <c r="C646">
        <v>122.041</v>
      </c>
      <c r="D646">
        <v>2.7</v>
      </c>
      <c r="E646">
        <v>119.34099999999999</v>
      </c>
    </row>
    <row r="647" spans="1:5">
      <c r="A647" t="s">
        <v>69</v>
      </c>
      <c r="B647" s="36">
        <v>41516</v>
      </c>
      <c r="C647">
        <v>122.041</v>
      </c>
      <c r="D647">
        <v>2.2000000000000002</v>
      </c>
      <c r="E647">
        <v>119.84099999999999</v>
      </c>
    </row>
    <row r="648" spans="1:5">
      <c r="A648" t="s">
        <v>69</v>
      </c>
      <c r="B648" s="36">
        <v>41518</v>
      </c>
      <c r="C648">
        <v>122.041</v>
      </c>
      <c r="D648">
        <v>2.35</v>
      </c>
      <c r="E648">
        <v>119.691</v>
      </c>
    </row>
    <row r="649" spans="1:5">
      <c r="A649" t="s">
        <v>69</v>
      </c>
      <c r="B649" s="36">
        <v>41548</v>
      </c>
      <c r="C649">
        <v>122.041</v>
      </c>
      <c r="D649">
        <v>3</v>
      </c>
      <c r="E649">
        <v>119.041</v>
      </c>
    </row>
    <row r="650" spans="1:5">
      <c r="A650" t="s">
        <v>69</v>
      </c>
      <c r="B650" s="36">
        <v>41579</v>
      </c>
      <c r="C650">
        <v>122.041</v>
      </c>
      <c r="D650">
        <v>3.6</v>
      </c>
      <c r="E650">
        <v>118.441</v>
      </c>
    </row>
    <row r="651" spans="1:5">
      <c r="A651" t="s">
        <v>69</v>
      </c>
      <c r="B651" s="36">
        <v>41609</v>
      </c>
      <c r="C651">
        <v>122.041</v>
      </c>
      <c r="D651">
        <v>3.1</v>
      </c>
      <c r="E651">
        <v>118.941</v>
      </c>
    </row>
    <row r="652" spans="1:5">
      <c r="A652" t="s">
        <v>69</v>
      </c>
      <c r="B652" s="36">
        <v>41640</v>
      </c>
      <c r="C652">
        <v>122.041</v>
      </c>
      <c r="D652">
        <v>2.1</v>
      </c>
      <c r="E652">
        <v>119.941</v>
      </c>
    </row>
    <row r="653" spans="1:5">
      <c r="A653" t="s">
        <v>69</v>
      </c>
      <c r="B653" s="36">
        <v>41671</v>
      </c>
      <c r="C653">
        <v>122.041</v>
      </c>
      <c r="D653">
        <v>2.4</v>
      </c>
      <c r="E653">
        <v>119.64100000000001</v>
      </c>
    </row>
    <row r="654" spans="1:5">
      <c r="A654" t="s">
        <v>69</v>
      </c>
      <c r="B654" s="36">
        <v>41699</v>
      </c>
      <c r="C654">
        <v>122.041</v>
      </c>
      <c r="D654">
        <v>3</v>
      </c>
      <c r="E654">
        <v>119.041</v>
      </c>
    </row>
    <row r="655" spans="1:5">
      <c r="A655" t="s">
        <v>69</v>
      </c>
      <c r="B655" s="36">
        <v>41730</v>
      </c>
      <c r="C655">
        <v>122.041</v>
      </c>
      <c r="D655">
        <v>3.5</v>
      </c>
      <c r="E655">
        <v>118.541</v>
      </c>
    </row>
    <row r="656" spans="1:5">
      <c r="A656" t="s">
        <v>69</v>
      </c>
      <c r="B656" s="36">
        <v>41760</v>
      </c>
      <c r="C656">
        <v>122.041</v>
      </c>
      <c r="D656">
        <v>2.8</v>
      </c>
      <c r="E656">
        <v>119.241</v>
      </c>
    </row>
    <row r="657" spans="1:5">
      <c r="A657" t="s">
        <v>69</v>
      </c>
      <c r="B657" s="36">
        <v>41791</v>
      </c>
      <c r="C657">
        <v>122.041</v>
      </c>
      <c r="D657">
        <v>2.8</v>
      </c>
      <c r="E657">
        <v>119.241</v>
      </c>
    </row>
    <row r="658" spans="1:5">
      <c r="A658" t="s">
        <v>69</v>
      </c>
      <c r="B658" s="36">
        <v>41821</v>
      </c>
      <c r="C658">
        <v>122.041</v>
      </c>
      <c r="D658">
        <v>2.2999999999999998</v>
      </c>
      <c r="E658">
        <v>119.741</v>
      </c>
    </row>
    <row r="659" spans="1:5">
      <c r="A659" t="s">
        <v>69</v>
      </c>
      <c r="B659" s="36">
        <v>41852</v>
      </c>
      <c r="C659">
        <v>122.041</v>
      </c>
      <c r="D659">
        <v>2.5</v>
      </c>
      <c r="E659">
        <v>119.541</v>
      </c>
    </row>
    <row r="660" spans="1:5">
      <c r="A660" t="s">
        <v>69</v>
      </c>
      <c r="B660" s="36">
        <v>41883</v>
      </c>
      <c r="C660">
        <v>122.041</v>
      </c>
      <c r="D660">
        <v>3.15</v>
      </c>
      <c r="E660">
        <v>118.89100000000001</v>
      </c>
    </row>
    <row r="661" spans="1:5">
      <c r="A661" t="s">
        <v>69</v>
      </c>
      <c r="B661" s="36">
        <v>41913</v>
      </c>
      <c r="C661">
        <v>122.041</v>
      </c>
      <c r="D661">
        <v>3.7</v>
      </c>
      <c r="E661">
        <v>118.34099999999999</v>
      </c>
    </row>
    <row r="662" spans="1:5">
      <c r="A662" t="s">
        <v>69</v>
      </c>
      <c r="B662" s="36">
        <v>41944</v>
      </c>
      <c r="C662">
        <v>122.041</v>
      </c>
      <c r="D662">
        <v>2.8</v>
      </c>
      <c r="E662">
        <v>119.241</v>
      </c>
    </row>
    <row r="663" spans="1:5">
      <c r="A663" t="s">
        <v>69</v>
      </c>
      <c r="B663" s="36">
        <v>41974</v>
      </c>
      <c r="C663">
        <v>122.041</v>
      </c>
      <c r="D663">
        <v>2.75</v>
      </c>
      <c r="E663">
        <v>119.291</v>
      </c>
    </row>
    <row r="664" spans="1:5">
      <c r="A664" t="s">
        <v>69</v>
      </c>
      <c r="B664" s="36">
        <v>42024</v>
      </c>
      <c r="C664">
        <v>122.041</v>
      </c>
      <c r="D664">
        <v>3.4</v>
      </c>
      <c r="E664">
        <v>118.64100000000001</v>
      </c>
    </row>
    <row r="665" spans="1:5">
      <c r="A665" t="s">
        <v>69</v>
      </c>
      <c r="B665" s="36">
        <v>42058</v>
      </c>
      <c r="C665">
        <v>122.041</v>
      </c>
      <c r="D665">
        <v>3.2</v>
      </c>
      <c r="E665">
        <v>118.84099999999999</v>
      </c>
    </row>
    <row r="666" spans="1:5">
      <c r="A666" t="s">
        <v>69</v>
      </c>
      <c r="B666" s="36">
        <v>42081</v>
      </c>
      <c r="C666">
        <v>122.041</v>
      </c>
      <c r="D666">
        <v>3.55</v>
      </c>
      <c r="E666">
        <v>118.491</v>
      </c>
    </row>
    <row r="667" spans="1:5">
      <c r="A667" t="s">
        <v>69</v>
      </c>
      <c r="B667" s="36">
        <v>42173</v>
      </c>
      <c r="C667">
        <v>122.041</v>
      </c>
      <c r="D667">
        <v>3.55</v>
      </c>
      <c r="E667">
        <v>118.491</v>
      </c>
    </row>
    <row r="668" spans="1:5">
      <c r="A668" t="s">
        <v>69</v>
      </c>
      <c r="B668" s="36">
        <v>42488</v>
      </c>
      <c r="C668">
        <v>122.041</v>
      </c>
      <c r="D668">
        <v>3.73</v>
      </c>
      <c r="E668">
        <v>118.31100000000001</v>
      </c>
    </row>
    <row r="669" spans="1:5">
      <c r="A669" t="s">
        <v>69</v>
      </c>
      <c r="B669" s="36">
        <v>42815</v>
      </c>
      <c r="C669">
        <v>122.041</v>
      </c>
      <c r="D669">
        <v>4.17</v>
      </c>
      <c r="E669">
        <v>117.871</v>
      </c>
    </row>
    <row r="670" spans="1:5">
      <c r="A670" t="s">
        <v>69</v>
      </c>
      <c r="B670" s="36">
        <v>42854</v>
      </c>
      <c r="C670">
        <v>122.041</v>
      </c>
      <c r="D670">
        <v>4.1399999999999997</v>
      </c>
      <c r="E670">
        <v>117.901</v>
      </c>
    </row>
    <row r="671" spans="1:5">
      <c r="A671" t="s">
        <v>69</v>
      </c>
      <c r="B671" s="36">
        <v>42874</v>
      </c>
      <c r="C671">
        <v>122.041</v>
      </c>
      <c r="D671">
        <v>4.0599999999999996</v>
      </c>
      <c r="E671">
        <v>117.98099999999999</v>
      </c>
    </row>
    <row r="672" spans="1:5">
      <c r="A672" t="s">
        <v>69</v>
      </c>
      <c r="B672" s="36">
        <v>42900</v>
      </c>
      <c r="C672">
        <v>122.041</v>
      </c>
      <c r="D672">
        <v>4.3099999999999996</v>
      </c>
      <c r="E672">
        <v>117.73099999999999</v>
      </c>
    </row>
    <row r="673" spans="1:5">
      <c r="A673" t="s">
        <v>69</v>
      </c>
      <c r="B673" s="36">
        <v>42937</v>
      </c>
      <c r="C673">
        <v>122.041</v>
      </c>
      <c r="D673">
        <v>3.13</v>
      </c>
      <c r="E673">
        <v>118.911</v>
      </c>
    </row>
    <row r="674" spans="1:5">
      <c r="A674" t="s">
        <v>69</v>
      </c>
      <c r="B674" s="36">
        <v>42985</v>
      </c>
      <c r="C674">
        <v>122.041</v>
      </c>
      <c r="D674">
        <v>3.13</v>
      </c>
      <c r="E674">
        <v>118.911</v>
      </c>
    </row>
    <row r="675" spans="1:5">
      <c r="A675" t="s">
        <v>69</v>
      </c>
      <c r="B675" s="36">
        <v>43020</v>
      </c>
      <c r="C675">
        <v>122.041</v>
      </c>
      <c r="D675">
        <v>3.18</v>
      </c>
      <c r="E675">
        <v>118.861</v>
      </c>
    </row>
    <row r="676" spans="1:5">
      <c r="A676" t="s">
        <v>69</v>
      </c>
      <c r="B676" s="36">
        <v>43049</v>
      </c>
      <c r="C676">
        <v>122.041</v>
      </c>
      <c r="D676">
        <v>3.56</v>
      </c>
      <c r="E676">
        <v>118.48099999999999</v>
      </c>
    </row>
    <row r="677" spans="1:5">
      <c r="A677" t="s">
        <v>69</v>
      </c>
      <c r="B677" s="36">
        <v>43082</v>
      </c>
      <c r="C677">
        <v>122.041</v>
      </c>
      <c r="D677">
        <v>4</v>
      </c>
      <c r="E677">
        <v>118.041</v>
      </c>
    </row>
    <row r="678" spans="1:5">
      <c r="A678" t="s">
        <v>69</v>
      </c>
      <c r="B678" s="36">
        <v>43130</v>
      </c>
      <c r="C678">
        <v>122.041</v>
      </c>
      <c r="D678">
        <v>3.9</v>
      </c>
      <c r="E678">
        <v>118.14100000000001</v>
      </c>
    </row>
    <row r="679" spans="1:5">
      <c r="A679" t="s">
        <v>69</v>
      </c>
      <c r="B679" s="36">
        <v>43152</v>
      </c>
      <c r="C679">
        <v>122.041</v>
      </c>
      <c r="D679">
        <v>4.0199999999999996</v>
      </c>
      <c r="E679">
        <v>118.021</v>
      </c>
    </row>
    <row r="680" spans="1:5">
      <c r="A680" t="s">
        <v>69</v>
      </c>
      <c r="B680" s="36">
        <v>43173</v>
      </c>
      <c r="C680">
        <v>122.041</v>
      </c>
      <c r="D680">
        <v>4</v>
      </c>
      <c r="E680">
        <v>118.041</v>
      </c>
    </row>
    <row r="681" spans="1:5">
      <c r="A681" t="s">
        <v>69</v>
      </c>
      <c r="B681" s="36">
        <v>43213</v>
      </c>
      <c r="C681">
        <v>122.041</v>
      </c>
      <c r="D681">
        <v>3.5</v>
      </c>
      <c r="E681">
        <v>118.541</v>
      </c>
    </row>
    <row r="682" spans="1:5">
      <c r="A682" t="s">
        <v>69</v>
      </c>
      <c r="B682" s="36">
        <v>43242</v>
      </c>
      <c r="C682">
        <v>122.041</v>
      </c>
      <c r="D682">
        <v>3.94</v>
      </c>
      <c r="E682">
        <v>118.101</v>
      </c>
    </row>
    <row r="683" spans="1:5">
      <c r="A683" t="s">
        <v>69</v>
      </c>
      <c r="B683" s="36">
        <v>43265</v>
      </c>
      <c r="C683">
        <v>122.041</v>
      </c>
      <c r="D683">
        <v>3.86</v>
      </c>
      <c r="E683">
        <v>118.181</v>
      </c>
    </row>
    <row r="684" spans="1:5">
      <c r="A684" t="s">
        <v>69</v>
      </c>
      <c r="B684" s="36">
        <v>43365</v>
      </c>
      <c r="C684">
        <v>122.041</v>
      </c>
      <c r="D684">
        <v>3.52</v>
      </c>
      <c r="E684">
        <v>118.521</v>
      </c>
    </row>
    <row r="685" spans="1:5">
      <c r="A685" t="s">
        <v>71</v>
      </c>
      <c r="B685" s="36">
        <v>40909</v>
      </c>
      <c r="C685">
        <v>135.68</v>
      </c>
      <c r="D685">
        <v>7.25</v>
      </c>
      <c r="E685">
        <v>128.43</v>
      </c>
    </row>
    <row r="686" spans="1:5">
      <c r="A686" t="s">
        <v>71</v>
      </c>
      <c r="B686" s="36">
        <v>40940</v>
      </c>
      <c r="C686">
        <v>135.68</v>
      </c>
      <c r="D686">
        <v>7.35</v>
      </c>
      <c r="E686">
        <v>128.33000000000001</v>
      </c>
    </row>
    <row r="687" spans="1:5">
      <c r="A687" t="s">
        <v>71</v>
      </c>
      <c r="B687" s="36">
        <v>40969</v>
      </c>
      <c r="C687">
        <v>135.68</v>
      </c>
      <c r="D687">
        <v>8.15</v>
      </c>
      <c r="E687">
        <v>127.53</v>
      </c>
    </row>
    <row r="688" spans="1:5">
      <c r="A688" t="s">
        <v>71</v>
      </c>
      <c r="B688" s="36">
        <v>41000</v>
      </c>
      <c r="C688">
        <v>135.68</v>
      </c>
      <c r="D688">
        <v>7.95</v>
      </c>
      <c r="E688">
        <v>127.73</v>
      </c>
    </row>
    <row r="689" spans="1:5">
      <c r="A689" t="s">
        <v>71</v>
      </c>
      <c r="B689" s="36">
        <v>41030</v>
      </c>
      <c r="C689">
        <v>135.68</v>
      </c>
      <c r="D689">
        <v>7.15</v>
      </c>
      <c r="E689">
        <v>128.53</v>
      </c>
    </row>
    <row r="690" spans="1:5">
      <c r="A690" t="s">
        <v>71</v>
      </c>
      <c r="B690" s="36">
        <v>41079</v>
      </c>
      <c r="C690">
        <v>135.68</v>
      </c>
      <c r="D690">
        <v>5.65</v>
      </c>
      <c r="E690">
        <v>130.03</v>
      </c>
    </row>
    <row r="691" spans="1:5">
      <c r="A691" t="s">
        <v>71</v>
      </c>
      <c r="B691" s="36">
        <v>41171</v>
      </c>
      <c r="C691">
        <v>135.68</v>
      </c>
      <c r="D691">
        <v>5.4</v>
      </c>
      <c r="E691">
        <v>130.28</v>
      </c>
    </row>
    <row r="692" spans="1:5">
      <c r="A692" t="s">
        <v>71</v>
      </c>
      <c r="B692" s="36">
        <v>41201</v>
      </c>
      <c r="C692">
        <v>135.68</v>
      </c>
      <c r="D692">
        <v>6.75</v>
      </c>
      <c r="E692">
        <v>128.93</v>
      </c>
    </row>
    <row r="693" spans="1:5">
      <c r="A693" t="s">
        <v>71</v>
      </c>
      <c r="B693" s="36">
        <v>41232</v>
      </c>
      <c r="C693">
        <v>135.68</v>
      </c>
      <c r="D693">
        <v>6.7</v>
      </c>
      <c r="E693">
        <v>128.97999999999999</v>
      </c>
    </row>
    <row r="694" spans="1:5">
      <c r="A694" t="s">
        <v>71</v>
      </c>
      <c r="B694" s="36">
        <v>41259</v>
      </c>
      <c r="C694">
        <v>135.68</v>
      </c>
      <c r="D694">
        <v>6.95</v>
      </c>
      <c r="E694">
        <v>128.72999999999999</v>
      </c>
    </row>
    <row r="695" spans="1:5">
      <c r="A695" t="s">
        <v>71</v>
      </c>
      <c r="B695" s="36">
        <v>41285</v>
      </c>
      <c r="C695">
        <v>135.68</v>
      </c>
      <c r="D695">
        <v>7.05</v>
      </c>
      <c r="E695">
        <v>128.63</v>
      </c>
    </row>
    <row r="696" spans="1:5">
      <c r="A696" t="s">
        <v>71</v>
      </c>
      <c r="B696" s="36">
        <v>41316</v>
      </c>
      <c r="C696">
        <v>135.68</v>
      </c>
      <c r="D696">
        <v>7.35</v>
      </c>
      <c r="E696">
        <v>128.33000000000001</v>
      </c>
    </row>
    <row r="697" spans="1:5">
      <c r="A697" t="s">
        <v>71</v>
      </c>
      <c r="B697" s="36">
        <v>41344</v>
      </c>
      <c r="C697">
        <v>135.68</v>
      </c>
      <c r="D697">
        <v>6.45</v>
      </c>
      <c r="E697">
        <v>129.22999999999999</v>
      </c>
    </row>
    <row r="698" spans="1:5">
      <c r="A698" t="s">
        <v>71</v>
      </c>
      <c r="B698" s="36">
        <v>41375</v>
      </c>
      <c r="C698">
        <v>135.68</v>
      </c>
      <c r="D698">
        <v>6.75</v>
      </c>
      <c r="E698">
        <v>128.93</v>
      </c>
    </row>
    <row r="699" spans="1:5">
      <c r="A699" t="s">
        <v>71</v>
      </c>
      <c r="B699" s="36">
        <v>41424</v>
      </c>
      <c r="C699">
        <v>135.68</v>
      </c>
      <c r="D699">
        <v>6.75</v>
      </c>
      <c r="E699">
        <v>128.93</v>
      </c>
    </row>
    <row r="700" spans="1:5">
      <c r="A700" t="s">
        <v>71</v>
      </c>
      <c r="B700" s="36">
        <v>41450</v>
      </c>
      <c r="C700">
        <v>135.68</v>
      </c>
      <c r="D700">
        <v>6.15</v>
      </c>
      <c r="E700">
        <v>129.53</v>
      </c>
    </row>
    <row r="701" spans="1:5">
      <c r="A701" t="s">
        <v>71</v>
      </c>
      <c r="B701" s="36">
        <v>41475</v>
      </c>
      <c r="C701">
        <v>135.68</v>
      </c>
      <c r="D701">
        <v>6</v>
      </c>
      <c r="E701">
        <v>129.68</v>
      </c>
    </row>
    <row r="702" spans="1:5">
      <c r="A702" t="s">
        <v>71</v>
      </c>
      <c r="B702" s="36">
        <v>41516</v>
      </c>
      <c r="C702">
        <v>135.68</v>
      </c>
      <c r="D702">
        <v>5.35</v>
      </c>
      <c r="E702">
        <v>130.33000000000001</v>
      </c>
    </row>
    <row r="703" spans="1:5">
      <c r="A703" t="s">
        <v>71</v>
      </c>
      <c r="B703" s="36">
        <v>41518</v>
      </c>
      <c r="C703">
        <v>135.68</v>
      </c>
      <c r="D703">
        <v>5.6</v>
      </c>
      <c r="E703">
        <v>130.08000000000001</v>
      </c>
    </row>
    <row r="704" spans="1:5">
      <c r="A704" t="s">
        <v>71</v>
      </c>
      <c r="B704" s="36">
        <v>41548</v>
      </c>
      <c r="C704">
        <v>135.68</v>
      </c>
      <c r="D704">
        <v>6.45</v>
      </c>
      <c r="E704">
        <v>129.22999999999999</v>
      </c>
    </row>
    <row r="705" spans="1:5">
      <c r="A705" t="s">
        <v>71</v>
      </c>
      <c r="B705" s="36">
        <v>41579</v>
      </c>
      <c r="C705">
        <v>135.68</v>
      </c>
      <c r="D705">
        <v>6.95</v>
      </c>
      <c r="E705">
        <v>128.72999999999999</v>
      </c>
    </row>
    <row r="706" spans="1:5">
      <c r="A706" t="s">
        <v>71</v>
      </c>
      <c r="B706" s="36">
        <v>41609</v>
      </c>
      <c r="C706">
        <v>135.68</v>
      </c>
      <c r="D706">
        <v>7.15</v>
      </c>
      <c r="E706">
        <v>128.53</v>
      </c>
    </row>
    <row r="707" spans="1:5">
      <c r="A707" t="s">
        <v>71</v>
      </c>
      <c r="B707" s="36">
        <v>41640</v>
      </c>
      <c r="C707">
        <v>135.68</v>
      </c>
      <c r="D707">
        <v>5.85</v>
      </c>
      <c r="E707">
        <v>129.83000000000001</v>
      </c>
    </row>
    <row r="708" spans="1:5">
      <c r="A708" t="s">
        <v>71</v>
      </c>
      <c r="B708" s="36">
        <v>41671</v>
      </c>
      <c r="C708">
        <v>135.68</v>
      </c>
      <c r="D708">
        <v>4.1500000000000004</v>
      </c>
      <c r="E708">
        <v>131.53</v>
      </c>
    </row>
    <row r="709" spans="1:5">
      <c r="A709" t="s">
        <v>71</v>
      </c>
      <c r="B709" s="36">
        <v>41699</v>
      </c>
      <c r="C709">
        <v>135.68</v>
      </c>
      <c r="D709">
        <v>4.45</v>
      </c>
      <c r="E709">
        <v>131.22999999999999</v>
      </c>
    </row>
    <row r="710" spans="1:5">
      <c r="A710" t="s">
        <v>71</v>
      </c>
      <c r="B710" s="36">
        <v>41730</v>
      </c>
      <c r="C710">
        <v>135.68</v>
      </c>
      <c r="D710">
        <v>5.45</v>
      </c>
      <c r="E710">
        <v>130.22999999999999</v>
      </c>
    </row>
    <row r="711" spans="1:5">
      <c r="A711" t="s">
        <v>71</v>
      </c>
      <c r="B711" s="36">
        <v>41760</v>
      </c>
      <c r="C711">
        <v>135.68</v>
      </c>
      <c r="D711">
        <v>5.85</v>
      </c>
      <c r="E711">
        <v>129.83000000000001</v>
      </c>
    </row>
    <row r="712" spans="1:5">
      <c r="A712" t="s">
        <v>71</v>
      </c>
      <c r="B712" s="36">
        <v>41791</v>
      </c>
      <c r="C712">
        <v>135.68</v>
      </c>
      <c r="D712">
        <v>5.15</v>
      </c>
      <c r="E712">
        <v>130.53</v>
      </c>
    </row>
    <row r="713" spans="1:5">
      <c r="A713" t="s">
        <v>71</v>
      </c>
      <c r="B713" s="36">
        <v>41821</v>
      </c>
      <c r="C713">
        <v>135.68</v>
      </c>
      <c r="D713">
        <v>5.35</v>
      </c>
      <c r="E713">
        <v>130.33000000000001</v>
      </c>
    </row>
    <row r="714" spans="1:5">
      <c r="A714" t="s">
        <v>71</v>
      </c>
      <c r="B714" s="36">
        <v>41852</v>
      </c>
      <c r="C714">
        <v>135.68</v>
      </c>
      <c r="D714">
        <v>4.6500000000000004</v>
      </c>
      <c r="E714">
        <v>131.03</v>
      </c>
    </row>
    <row r="715" spans="1:5">
      <c r="A715" t="s">
        <v>71</v>
      </c>
      <c r="B715" s="36">
        <v>41883</v>
      </c>
      <c r="C715">
        <v>135.68</v>
      </c>
      <c r="D715">
        <v>4.6500000000000004</v>
      </c>
      <c r="E715">
        <v>131.03</v>
      </c>
    </row>
    <row r="716" spans="1:5">
      <c r="A716" t="s">
        <v>71</v>
      </c>
      <c r="B716" s="36">
        <v>41913</v>
      </c>
      <c r="C716">
        <v>135.68</v>
      </c>
      <c r="D716">
        <v>5.65</v>
      </c>
      <c r="E716">
        <v>130.03</v>
      </c>
    </row>
    <row r="717" spans="1:5">
      <c r="A717" t="s">
        <v>71</v>
      </c>
      <c r="B717" s="36">
        <v>41944</v>
      </c>
      <c r="C717">
        <v>135.68</v>
      </c>
      <c r="D717">
        <v>4.3499999999999996</v>
      </c>
      <c r="E717">
        <v>131.33000000000001</v>
      </c>
    </row>
    <row r="718" spans="1:5">
      <c r="A718" t="s">
        <v>71</v>
      </c>
      <c r="B718" s="36">
        <v>41974</v>
      </c>
      <c r="C718">
        <v>135.68</v>
      </c>
      <c r="D718">
        <v>4.9000000000000004</v>
      </c>
      <c r="E718">
        <v>130.78</v>
      </c>
    </row>
    <row r="719" spans="1:5">
      <c r="A719" t="s">
        <v>71</v>
      </c>
      <c r="B719" s="36">
        <v>42026</v>
      </c>
      <c r="C719">
        <v>135.68</v>
      </c>
      <c r="D719">
        <v>5.45</v>
      </c>
      <c r="E719">
        <v>130.22999999999999</v>
      </c>
    </row>
    <row r="720" spans="1:5">
      <c r="A720" t="s">
        <v>71</v>
      </c>
      <c r="B720" s="36">
        <v>42061</v>
      </c>
      <c r="C720">
        <v>135.68</v>
      </c>
      <c r="D720">
        <v>5.25</v>
      </c>
      <c r="E720">
        <v>130.43</v>
      </c>
    </row>
    <row r="721" spans="1:5">
      <c r="A721" t="s">
        <v>71</v>
      </c>
      <c r="B721" s="36">
        <v>42088</v>
      </c>
      <c r="C721">
        <v>135.68</v>
      </c>
      <c r="D721">
        <v>5.65</v>
      </c>
      <c r="E721">
        <v>130.03</v>
      </c>
    </row>
    <row r="722" spans="1:5">
      <c r="A722" t="s">
        <v>71</v>
      </c>
      <c r="B722" s="36">
        <v>42115</v>
      </c>
      <c r="C722">
        <v>135.68</v>
      </c>
      <c r="D722">
        <v>6.2</v>
      </c>
      <c r="E722">
        <v>129.47999999999999</v>
      </c>
    </row>
    <row r="723" spans="1:5">
      <c r="A723" t="s">
        <v>71</v>
      </c>
      <c r="B723" s="36">
        <v>42145</v>
      </c>
      <c r="C723">
        <v>135.68</v>
      </c>
      <c r="D723">
        <v>5.65</v>
      </c>
      <c r="E723">
        <v>130.03</v>
      </c>
    </row>
    <row r="724" spans="1:5">
      <c r="A724" t="s">
        <v>71</v>
      </c>
      <c r="B724" s="36">
        <v>42180</v>
      </c>
      <c r="C724">
        <v>135.68</v>
      </c>
      <c r="D724">
        <v>5.65</v>
      </c>
      <c r="E724">
        <v>130.03</v>
      </c>
    </row>
    <row r="725" spans="1:5">
      <c r="A725" t="s">
        <v>71</v>
      </c>
      <c r="B725" s="36">
        <v>42186</v>
      </c>
      <c r="C725">
        <v>135.68</v>
      </c>
      <c r="D725">
        <v>5</v>
      </c>
      <c r="E725">
        <v>130.68</v>
      </c>
    </row>
    <row r="726" spans="1:5">
      <c r="A726" t="s">
        <v>71</v>
      </c>
      <c r="B726" s="36">
        <v>42217</v>
      </c>
      <c r="C726">
        <v>135.68</v>
      </c>
      <c r="D726">
        <v>5.35</v>
      </c>
      <c r="E726">
        <v>130.33000000000001</v>
      </c>
    </row>
    <row r="727" spans="1:5">
      <c r="A727" t="s">
        <v>71</v>
      </c>
      <c r="B727" s="36">
        <v>42248</v>
      </c>
      <c r="C727">
        <v>135.68</v>
      </c>
      <c r="D727">
        <v>5.45</v>
      </c>
      <c r="E727">
        <v>130.22999999999999</v>
      </c>
    </row>
    <row r="728" spans="1:5">
      <c r="A728" t="s">
        <v>71</v>
      </c>
      <c r="B728" s="36">
        <v>42300</v>
      </c>
      <c r="C728">
        <v>135.68</v>
      </c>
      <c r="D728">
        <v>5.65</v>
      </c>
      <c r="E728">
        <v>130.03</v>
      </c>
    </row>
    <row r="729" spans="1:5">
      <c r="A729" t="s">
        <v>71</v>
      </c>
      <c r="B729" s="36">
        <v>42331</v>
      </c>
      <c r="C729">
        <v>135.68</v>
      </c>
      <c r="D729">
        <v>6.1</v>
      </c>
      <c r="E729">
        <v>129.58000000000001</v>
      </c>
    </row>
    <row r="730" spans="1:5">
      <c r="A730" t="s">
        <v>71</v>
      </c>
      <c r="B730" s="36">
        <v>42339</v>
      </c>
      <c r="C730">
        <v>135.68</v>
      </c>
      <c r="D730">
        <v>6.35</v>
      </c>
      <c r="E730">
        <v>129.33000000000001</v>
      </c>
    </row>
    <row r="731" spans="1:5">
      <c r="A731" t="s">
        <v>71</v>
      </c>
      <c r="B731" s="36">
        <v>42370</v>
      </c>
      <c r="C731">
        <v>135.68</v>
      </c>
      <c r="D731">
        <v>7.25</v>
      </c>
      <c r="E731">
        <v>128.43</v>
      </c>
    </row>
    <row r="732" spans="1:5">
      <c r="A732" t="s">
        <v>71</v>
      </c>
      <c r="B732" s="36">
        <v>42401</v>
      </c>
      <c r="C732">
        <v>135.68</v>
      </c>
      <c r="D732">
        <v>7.55</v>
      </c>
      <c r="E732">
        <v>128.13</v>
      </c>
    </row>
    <row r="733" spans="1:5">
      <c r="A733" t="s">
        <v>71</v>
      </c>
      <c r="B733" s="36">
        <v>42430</v>
      </c>
      <c r="C733">
        <v>135.68</v>
      </c>
      <c r="D733">
        <v>6.75</v>
      </c>
      <c r="E733">
        <v>128.93</v>
      </c>
    </row>
    <row r="734" spans="1:5">
      <c r="A734" t="s">
        <v>71</v>
      </c>
      <c r="B734" s="36">
        <v>42491</v>
      </c>
      <c r="C734">
        <v>135.68</v>
      </c>
      <c r="D734">
        <v>6.6</v>
      </c>
      <c r="E734">
        <v>129.08000000000001</v>
      </c>
    </row>
    <row r="735" spans="1:5">
      <c r="A735" t="s">
        <v>71</v>
      </c>
      <c r="B735" s="36">
        <v>42463</v>
      </c>
      <c r="C735">
        <v>135.68</v>
      </c>
      <c r="D735">
        <v>4.45</v>
      </c>
      <c r="E735">
        <v>131.22999999999999</v>
      </c>
    </row>
    <row r="736" spans="1:5">
      <c r="A736" t="s">
        <v>71</v>
      </c>
      <c r="B736" s="36">
        <v>42522</v>
      </c>
      <c r="C736">
        <v>135.68</v>
      </c>
      <c r="D736">
        <v>6.25</v>
      </c>
      <c r="E736">
        <v>129.43</v>
      </c>
    </row>
    <row r="737" spans="1:5">
      <c r="A737" t="s">
        <v>71</v>
      </c>
      <c r="B737" s="36">
        <v>42552</v>
      </c>
      <c r="C737">
        <v>135.68</v>
      </c>
      <c r="D737">
        <v>5.95</v>
      </c>
      <c r="E737">
        <v>129.72999999999999</v>
      </c>
    </row>
    <row r="738" spans="1:5">
      <c r="A738" t="s">
        <v>71</v>
      </c>
      <c r="B738" s="36">
        <v>42583</v>
      </c>
      <c r="C738">
        <v>135.68</v>
      </c>
      <c r="D738">
        <v>5.6</v>
      </c>
      <c r="E738">
        <v>130.08000000000001</v>
      </c>
    </row>
    <row r="739" spans="1:5">
      <c r="A739" t="s">
        <v>71</v>
      </c>
      <c r="B739" s="36">
        <v>42614</v>
      </c>
      <c r="C739">
        <v>135.68</v>
      </c>
      <c r="D739">
        <v>5.45</v>
      </c>
      <c r="E739">
        <v>130.22999999999999</v>
      </c>
    </row>
    <row r="740" spans="1:5">
      <c r="A740" t="s">
        <v>71</v>
      </c>
      <c r="B740" s="36">
        <v>42675</v>
      </c>
      <c r="C740">
        <v>135.68</v>
      </c>
      <c r="D740">
        <v>6.45</v>
      </c>
      <c r="E740">
        <v>129.22999999999999</v>
      </c>
    </row>
    <row r="741" spans="1:5">
      <c r="A741" t="s">
        <v>71</v>
      </c>
      <c r="B741" s="36">
        <v>42815</v>
      </c>
      <c r="C741">
        <v>135.68</v>
      </c>
      <c r="D741">
        <v>6.02</v>
      </c>
      <c r="E741">
        <v>129.66</v>
      </c>
    </row>
    <row r="742" spans="1:5">
      <c r="A742" t="s">
        <v>71</v>
      </c>
      <c r="B742" s="36">
        <v>42854</v>
      </c>
      <c r="C742">
        <v>135.68</v>
      </c>
      <c r="D742">
        <v>6.1</v>
      </c>
      <c r="E742">
        <v>129.58000000000001</v>
      </c>
    </row>
    <row r="743" spans="1:5">
      <c r="A743" t="s">
        <v>71</v>
      </c>
      <c r="B743" s="36">
        <v>42874</v>
      </c>
      <c r="C743">
        <v>135.68</v>
      </c>
      <c r="D743">
        <v>5.74</v>
      </c>
      <c r="E743">
        <v>129.94</v>
      </c>
    </row>
    <row r="744" spans="1:5">
      <c r="A744" t="s">
        <v>71</v>
      </c>
      <c r="B744" s="36">
        <v>42900</v>
      </c>
      <c r="C744">
        <v>135.68</v>
      </c>
      <c r="D744">
        <v>6.22</v>
      </c>
      <c r="E744">
        <v>129.46</v>
      </c>
    </row>
    <row r="745" spans="1:5">
      <c r="A745" t="s">
        <v>71</v>
      </c>
      <c r="B745" s="36">
        <v>42937</v>
      </c>
      <c r="C745">
        <v>135.68</v>
      </c>
      <c r="D745">
        <v>6.28</v>
      </c>
      <c r="E745">
        <v>129.4</v>
      </c>
    </row>
    <row r="746" spans="1:5">
      <c r="A746" t="s">
        <v>71</v>
      </c>
      <c r="B746" s="36">
        <v>42985</v>
      </c>
      <c r="C746">
        <v>135.68</v>
      </c>
      <c r="D746">
        <v>6.37</v>
      </c>
      <c r="E746">
        <v>129.31</v>
      </c>
    </row>
    <row r="747" spans="1:5">
      <c r="A747" t="s">
        <v>71</v>
      </c>
      <c r="B747" s="36">
        <v>43020</v>
      </c>
      <c r="C747">
        <v>135.68</v>
      </c>
      <c r="D747">
        <v>6.44</v>
      </c>
      <c r="E747">
        <v>129.24</v>
      </c>
    </row>
    <row r="748" spans="1:5">
      <c r="A748" t="s">
        <v>71</v>
      </c>
      <c r="B748" s="36">
        <v>43049</v>
      </c>
      <c r="C748">
        <v>135.68</v>
      </c>
      <c r="D748">
        <v>4.96</v>
      </c>
      <c r="E748">
        <v>130.72</v>
      </c>
    </row>
    <row r="749" spans="1:5">
      <c r="A749" t="s">
        <v>71</v>
      </c>
      <c r="B749" s="36">
        <v>43082</v>
      </c>
      <c r="C749">
        <v>135.68</v>
      </c>
      <c r="D749">
        <v>6.87</v>
      </c>
      <c r="E749">
        <v>128.81</v>
      </c>
    </row>
    <row r="750" spans="1:5">
      <c r="A750" t="s">
        <v>71</v>
      </c>
      <c r="B750" s="36">
        <v>43131</v>
      </c>
      <c r="C750">
        <v>135.68</v>
      </c>
      <c r="D750">
        <v>6</v>
      </c>
      <c r="E750">
        <v>129.68</v>
      </c>
    </row>
    <row r="751" spans="1:5">
      <c r="A751" t="s">
        <v>71</v>
      </c>
      <c r="B751" s="36">
        <v>43152</v>
      </c>
      <c r="C751">
        <v>135.68</v>
      </c>
      <c r="D751">
        <v>6.76</v>
      </c>
      <c r="E751">
        <v>128.91999999999999</v>
      </c>
    </row>
    <row r="752" spans="1:5">
      <c r="A752" t="s">
        <v>71</v>
      </c>
      <c r="B752" s="36">
        <v>43173</v>
      </c>
      <c r="C752">
        <v>135.68</v>
      </c>
      <c r="D752">
        <v>6.74</v>
      </c>
      <c r="E752">
        <v>128.94</v>
      </c>
    </row>
    <row r="753" spans="1:5">
      <c r="A753" t="s">
        <v>71</v>
      </c>
      <c r="B753" s="36">
        <v>43213</v>
      </c>
      <c r="C753">
        <v>135.68</v>
      </c>
      <c r="D753">
        <v>6</v>
      </c>
      <c r="E753">
        <v>129.68</v>
      </c>
    </row>
    <row r="754" spans="1:5">
      <c r="A754" t="s">
        <v>71</v>
      </c>
      <c r="B754" s="36">
        <v>43242</v>
      </c>
      <c r="C754">
        <v>135.68</v>
      </c>
      <c r="D754">
        <v>6.52</v>
      </c>
      <c r="E754">
        <v>129.16</v>
      </c>
    </row>
    <row r="755" spans="1:5">
      <c r="A755" t="s">
        <v>71</v>
      </c>
      <c r="B755" s="36">
        <v>43265</v>
      </c>
      <c r="C755">
        <v>135.68</v>
      </c>
      <c r="D755">
        <v>5.6</v>
      </c>
      <c r="E755">
        <v>130.08000000000001</v>
      </c>
    </row>
    <row r="756" spans="1:5">
      <c r="A756" t="s">
        <v>71</v>
      </c>
      <c r="B756" s="36">
        <v>43365</v>
      </c>
      <c r="C756">
        <v>135.68</v>
      </c>
      <c r="D756">
        <v>4.5599999999999996</v>
      </c>
      <c r="E756">
        <v>131.12</v>
      </c>
    </row>
    <row r="757" spans="1:5">
      <c r="A757" t="s">
        <v>71</v>
      </c>
      <c r="B757" s="36">
        <v>43398</v>
      </c>
      <c r="C757">
        <v>135.68</v>
      </c>
      <c r="D757">
        <v>4.8499999999999996</v>
      </c>
      <c r="E757">
        <v>130.83000000000001</v>
      </c>
    </row>
    <row r="758" spans="1:5">
      <c r="A758" t="s">
        <v>71</v>
      </c>
      <c r="B758" s="36">
        <v>43493</v>
      </c>
      <c r="C758">
        <v>135.68</v>
      </c>
      <c r="D758">
        <v>5.95</v>
      </c>
      <c r="E758">
        <v>129.72999999999999</v>
      </c>
    </row>
    <row r="759" spans="1:5">
      <c r="A759" t="s">
        <v>71</v>
      </c>
      <c r="B759" s="36">
        <v>43549</v>
      </c>
      <c r="C759">
        <v>135.68</v>
      </c>
      <c r="D759">
        <v>6.56</v>
      </c>
      <c r="E759">
        <v>129.12</v>
      </c>
    </row>
    <row r="760" spans="1:5">
      <c r="A760" t="s">
        <v>71</v>
      </c>
      <c r="B760" s="36">
        <v>43567</v>
      </c>
      <c r="C760">
        <v>135.68</v>
      </c>
      <c r="D760">
        <v>6.6</v>
      </c>
      <c r="E760">
        <v>129.08000000000001</v>
      </c>
    </row>
    <row r="761" spans="1:5">
      <c r="A761" t="s">
        <v>71</v>
      </c>
      <c r="B761" s="36">
        <v>43610</v>
      </c>
      <c r="C761">
        <v>135.68</v>
      </c>
      <c r="D761">
        <v>6.11</v>
      </c>
      <c r="E761">
        <v>129.57</v>
      </c>
    </row>
    <row r="762" spans="1:5">
      <c r="A762" t="s">
        <v>71</v>
      </c>
      <c r="B762" s="36">
        <v>43627</v>
      </c>
      <c r="C762">
        <v>135.68</v>
      </c>
      <c r="D762">
        <v>6.11</v>
      </c>
      <c r="E762">
        <v>129.57</v>
      </c>
    </row>
    <row r="763" spans="1:5">
      <c r="A763" t="s">
        <v>71</v>
      </c>
      <c r="B763" s="36">
        <v>43664</v>
      </c>
      <c r="C763">
        <v>135.68</v>
      </c>
      <c r="D763">
        <v>5.15</v>
      </c>
      <c r="E763">
        <v>130.53</v>
      </c>
    </row>
    <row r="764" spans="1:5">
      <c r="A764" t="s">
        <v>71</v>
      </c>
      <c r="B764" s="36">
        <v>43720</v>
      </c>
      <c r="C764">
        <v>135.68</v>
      </c>
      <c r="D764">
        <v>7.6</v>
      </c>
      <c r="E764">
        <v>128.08000000000001</v>
      </c>
    </row>
    <row r="765" spans="1:5">
      <c r="A765" t="s">
        <v>71</v>
      </c>
      <c r="B765" s="36">
        <v>43754</v>
      </c>
      <c r="C765">
        <v>135.68</v>
      </c>
      <c r="D765">
        <v>3.65</v>
      </c>
      <c r="E765">
        <v>132.03</v>
      </c>
    </row>
    <row r="766" spans="1:5">
      <c r="A766" t="s">
        <v>71</v>
      </c>
      <c r="B766" s="36">
        <v>43787</v>
      </c>
      <c r="C766">
        <v>135.68</v>
      </c>
      <c r="D766">
        <v>5.2</v>
      </c>
      <c r="E766">
        <v>130.47999999999999</v>
      </c>
    </row>
    <row r="767" spans="1:5">
      <c r="A767" t="s">
        <v>71</v>
      </c>
      <c r="B767" s="36">
        <v>43829</v>
      </c>
      <c r="C767">
        <v>135.68</v>
      </c>
      <c r="D767">
        <v>4.7</v>
      </c>
      <c r="E767">
        <v>130.97999999999999</v>
      </c>
    </row>
    <row r="768" spans="1:5">
      <c r="A768" t="s">
        <v>84</v>
      </c>
      <c r="B768" s="36">
        <v>43299</v>
      </c>
      <c r="C768">
        <v>94.74</v>
      </c>
      <c r="D768">
        <v>2.94</v>
      </c>
      <c r="E768">
        <v>91.8</v>
      </c>
    </row>
    <row r="769" spans="1:5">
      <c r="A769" t="s">
        <v>84</v>
      </c>
      <c r="B769" s="36">
        <v>43335</v>
      </c>
      <c r="C769">
        <v>94.74</v>
      </c>
      <c r="D769">
        <v>2.97</v>
      </c>
      <c r="E769">
        <v>91.77</v>
      </c>
    </row>
    <row r="770" spans="1:5">
      <c r="A770" t="s">
        <v>84</v>
      </c>
      <c r="B770" s="36">
        <v>43369</v>
      </c>
      <c r="C770">
        <v>94.74</v>
      </c>
      <c r="D770">
        <v>3.23</v>
      </c>
      <c r="E770">
        <v>91.51</v>
      </c>
    </row>
    <row r="771" spans="1:5">
      <c r="A771" t="s">
        <v>84</v>
      </c>
      <c r="B771" s="36">
        <v>43399</v>
      </c>
      <c r="C771">
        <v>94.74</v>
      </c>
      <c r="D771">
        <v>3.3</v>
      </c>
      <c r="E771">
        <v>91.44</v>
      </c>
    </row>
    <row r="772" spans="1:5">
      <c r="A772" t="s">
        <v>84</v>
      </c>
      <c r="B772" s="36">
        <v>43425</v>
      </c>
      <c r="C772">
        <v>94.74</v>
      </c>
      <c r="D772">
        <v>3.03</v>
      </c>
      <c r="E772">
        <v>91.71</v>
      </c>
    </row>
    <row r="773" spans="1:5">
      <c r="A773" t="s">
        <v>84</v>
      </c>
      <c r="B773" s="36">
        <v>43447</v>
      </c>
      <c r="C773">
        <v>94.74</v>
      </c>
      <c r="D773">
        <v>3.1</v>
      </c>
      <c r="E773">
        <v>91.64</v>
      </c>
    </row>
    <row r="774" spans="1:5">
      <c r="A774" t="s">
        <v>84</v>
      </c>
      <c r="B774" s="36">
        <v>43511</v>
      </c>
      <c r="C774">
        <v>94.74</v>
      </c>
      <c r="D774">
        <v>3.22</v>
      </c>
      <c r="E774">
        <v>91.52</v>
      </c>
    </row>
    <row r="775" spans="1:5">
      <c r="A775" t="s">
        <v>84</v>
      </c>
      <c r="B775" s="36">
        <v>43537</v>
      </c>
      <c r="C775">
        <v>94.74</v>
      </c>
      <c r="D775">
        <v>3.36</v>
      </c>
      <c r="E775">
        <v>91.38</v>
      </c>
    </row>
    <row r="776" spans="1:5">
      <c r="A776" t="s">
        <v>84</v>
      </c>
      <c r="B776" s="36">
        <v>43574</v>
      </c>
      <c r="C776">
        <v>94.74</v>
      </c>
      <c r="D776">
        <v>3.11</v>
      </c>
      <c r="E776">
        <v>91.63</v>
      </c>
    </row>
    <row r="777" spans="1:5">
      <c r="A777" t="s">
        <v>84</v>
      </c>
      <c r="B777" s="36">
        <v>43599</v>
      </c>
      <c r="C777">
        <v>94.74</v>
      </c>
      <c r="D777">
        <v>2.95</v>
      </c>
      <c r="E777">
        <v>91.79</v>
      </c>
    </row>
    <row r="778" spans="1:5">
      <c r="A778" t="s">
        <v>84</v>
      </c>
      <c r="B778" s="36">
        <v>43621</v>
      </c>
      <c r="C778">
        <v>94.74</v>
      </c>
      <c r="D778">
        <v>2.91</v>
      </c>
      <c r="E778">
        <v>91.83</v>
      </c>
    </row>
    <row r="779" spans="1:5">
      <c r="A779" t="s">
        <v>84</v>
      </c>
      <c r="B779" s="36">
        <v>43664</v>
      </c>
      <c r="C779">
        <v>94.74</v>
      </c>
      <c r="D779">
        <v>3.34</v>
      </c>
      <c r="E779">
        <v>91.4</v>
      </c>
    </row>
    <row r="780" spans="1:5">
      <c r="A780" t="s">
        <v>84</v>
      </c>
      <c r="B780" s="36">
        <v>43706</v>
      </c>
      <c r="C780">
        <v>94.74</v>
      </c>
      <c r="D780">
        <v>3.49</v>
      </c>
      <c r="E780">
        <v>91.25</v>
      </c>
    </row>
    <row r="781" spans="1:5">
      <c r="A781" t="s">
        <v>84</v>
      </c>
      <c r="B781" s="36">
        <v>43721</v>
      </c>
      <c r="C781">
        <v>94.74</v>
      </c>
      <c r="D781">
        <v>3.32</v>
      </c>
      <c r="E781">
        <v>91.42</v>
      </c>
    </row>
    <row r="782" spans="1:5">
      <c r="A782" t="s">
        <v>84</v>
      </c>
      <c r="B782" s="36">
        <v>43767</v>
      </c>
      <c r="C782">
        <v>94.74</v>
      </c>
      <c r="D782">
        <v>3.26</v>
      </c>
      <c r="E782">
        <v>91.48</v>
      </c>
    </row>
    <row r="783" spans="1:5">
      <c r="A783" t="s">
        <v>84</v>
      </c>
      <c r="B783" s="36">
        <v>43789</v>
      </c>
      <c r="C783">
        <v>94.74</v>
      </c>
      <c r="D783">
        <v>2.82</v>
      </c>
      <c r="E783">
        <v>91.92</v>
      </c>
    </row>
    <row r="784" spans="1:5">
      <c r="A784" t="s">
        <v>84</v>
      </c>
      <c r="B784" s="36">
        <v>43809</v>
      </c>
      <c r="C784">
        <v>94.74</v>
      </c>
      <c r="D784">
        <v>3.17</v>
      </c>
      <c r="E784">
        <v>91.57</v>
      </c>
    </row>
    <row r="785" spans="1:5">
      <c r="A785" t="s">
        <v>93</v>
      </c>
      <c r="B785" s="36">
        <v>42129</v>
      </c>
      <c r="C785">
        <v>141.43100000000001</v>
      </c>
      <c r="D785">
        <v>5.45</v>
      </c>
      <c r="E785">
        <v>135.98099999999999</v>
      </c>
    </row>
    <row r="786" spans="1:5">
      <c r="A786" t="s">
        <v>93</v>
      </c>
      <c r="B786" s="36">
        <v>42257</v>
      </c>
      <c r="C786">
        <v>141.43100000000001</v>
      </c>
      <c r="D786">
        <v>4.7699999999999996</v>
      </c>
      <c r="E786">
        <v>136.661</v>
      </c>
    </row>
    <row r="787" spans="1:5">
      <c r="A787" t="s">
        <v>93</v>
      </c>
      <c r="B787" s="36">
        <v>42292</v>
      </c>
      <c r="C787">
        <v>141.43100000000001</v>
      </c>
      <c r="D787">
        <v>5.15</v>
      </c>
      <c r="E787">
        <v>136.28100000000001</v>
      </c>
    </row>
    <row r="788" spans="1:5">
      <c r="A788" t="s">
        <v>93</v>
      </c>
      <c r="B788" s="36">
        <v>42430</v>
      </c>
      <c r="C788">
        <v>141.43100000000001</v>
      </c>
      <c r="D788">
        <v>5.83</v>
      </c>
      <c r="E788">
        <v>135.601</v>
      </c>
    </row>
    <row r="789" spans="1:5">
      <c r="A789" t="s">
        <v>93</v>
      </c>
      <c r="B789" s="36">
        <v>42480</v>
      </c>
      <c r="C789">
        <v>141.43100000000001</v>
      </c>
      <c r="D789">
        <v>5.91</v>
      </c>
      <c r="E789">
        <v>135.52099999999999</v>
      </c>
    </row>
    <row r="790" spans="1:5">
      <c r="A790" t="s">
        <v>93</v>
      </c>
      <c r="B790" s="36">
        <v>42491</v>
      </c>
      <c r="C790">
        <v>141.43100000000001</v>
      </c>
      <c r="D790">
        <v>5.39</v>
      </c>
      <c r="E790">
        <v>136.041</v>
      </c>
    </row>
    <row r="791" spans="1:5">
      <c r="A791" t="s">
        <v>93</v>
      </c>
      <c r="B791" s="36">
        <v>42522</v>
      </c>
      <c r="C791">
        <v>141.43100000000001</v>
      </c>
      <c r="D791">
        <v>4.7699999999999996</v>
      </c>
      <c r="E791">
        <v>136.661</v>
      </c>
    </row>
    <row r="792" spans="1:5">
      <c r="A792" t="s">
        <v>93</v>
      </c>
      <c r="B792" s="36">
        <v>42583</v>
      </c>
      <c r="C792">
        <v>141.43100000000001</v>
      </c>
      <c r="D792">
        <v>4.87</v>
      </c>
      <c r="E792">
        <v>136.56100000000001</v>
      </c>
    </row>
    <row r="793" spans="1:5">
      <c r="A793" t="s">
        <v>93</v>
      </c>
      <c r="B793" s="36">
        <v>42643</v>
      </c>
      <c r="C793">
        <v>141.43100000000001</v>
      </c>
      <c r="D793">
        <v>5.22</v>
      </c>
      <c r="E793">
        <v>136.21100000000001</v>
      </c>
    </row>
    <row r="794" spans="1:5">
      <c r="A794" t="s">
        <v>93</v>
      </c>
      <c r="B794" s="36">
        <v>42662</v>
      </c>
      <c r="C794">
        <v>141.43100000000001</v>
      </c>
      <c r="D794">
        <v>5.35</v>
      </c>
      <c r="E794">
        <v>136.08099999999999</v>
      </c>
    </row>
    <row r="795" spans="1:5">
      <c r="A795" t="s">
        <v>93</v>
      </c>
      <c r="B795" s="36">
        <v>42675</v>
      </c>
      <c r="C795">
        <v>141.43100000000001</v>
      </c>
      <c r="D795">
        <v>5.59</v>
      </c>
      <c r="E795">
        <v>135.84100000000001</v>
      </c>
    </row>
    <row r="796" spans="1:5">
      <c r="A796" t="s">
        <v>93</v>
      </c>
      <c r="B796" s="36">
        <v>42705</v>
      </c>
      <c r="C796">
        <v>141.43100000000001</v>
      </c>
      <c r="D796">
        <v>6.59</v>
      </c>
      <c r="E796">
        <v>134.84100000000001</v>
      </c>
    </row>
    <row r="797" spans="1:5">
      <c r="A797" t="s">
        <v>93</v>
      </c>
      <c r="B797" s="36">
        <v>42736</v>
      </c>
      <c r="C797">
        <v>141.43100000000001</v>
      </c>
      <c r="D797">
        <v>6.27</v>
      </c>
      <c r="E797">
        <v>135.161</v>
      </c>
    </row>
    <row r="798" spans="1:5">
      <c r="A798" t="s">
        <v>93</v>
      </c>
      <c r="B798" s="36">
        <v>42767</v>
      </c>
      <c r="C798">
        <v>141.43100000000001</v>
      </c>
      <c r="D798">
        <v>6.43</v>
      </c>
      <c r="E798">
        <v>135.001</v>
      </c>
    </row>
    <row r="799" spans="1:5">
      <c r="A799" t="s">
        <v>93</v>
      </c>
      <c r="B799" s="36">
        <v>42795</v>
      </c>
      <c r="C799">
        <v>141.43100000000001</v>
      </c>
      <c r="D799">
        <v>6.35</v>
      </c>
      <c r="E799">
        <v>135.08099999999999</v>
      </c>
    </row>
    <row r="800" spans="1:5">
      <c r="A800" t="s">
        <v>93</v>
      </c>
      <c r="B800" s="36">
        <v>42838</v>
      </c>
      <c r="C800">
        <v>141.43100000000001</v>
      </c>
      <c r="D800">
        <v>6.35</v>
      </c>
      <c r="E800">
        <v>135.08099999999999</v>
      </c>
    </row>
    <row r="801" spans="1:5">
      <c r="A801" t="s">
        <v>93</v>
      </c>
      <c r="B801" s="36">
        <v>42856</v>
      </c>
      <c r="C801">
        <v>141.43100000000001</v>
      </c>
      <c r="D801">
        <v>6.38</v>
      </c>
      <c r="E801">
        <v>135.05099999999999</v>
      </c>
    </row>
    <row r="802" spans="1:5">
      <c r="A802" t="s">
        <v>93</v>
      </c>
      <c r="B802" s="36">
        <v>42887</v>
      </c>
      <c r="C802">
        <v>141.43100000000001</v>
      </c>
      <c r="D802">
        <v>5.25</v>
      </c>
      <c r="E802">
        <v>136.18100000000001</v>
      </c>
    </row>
    <row r="803" spans="1:5">
      <c r="A803" t="s">
        <v>93</v>
      </c>
      <c r="B803" s="36">
        <v>42917</v>
      </c>
      <c r="C803">
        <v>141.43100000000001</v>
      </c>
      <c r="D803">
        <v>4.8899999999999997</v>
      </c>
      <c r="E803">
        <v>136.541</v>
      </c>
    </row>
    <row r="804" spans="1:5">
      <c r="A804" t="s">
        <v>93</v>
      </c>
      <c r="B804" s="36">
        <v>42948</v>
      </c>
      <c r="C804">
        <v>141.43100000000001</v>
      </c>
      <c r="D804">
        <v>4.71</v>
      </c>
      <c r="E804">
        <v>136.721</v>
      </c>
    </row>
    <row r="805" spans="1:5">
      <c r="A805" t="s">
        <v>93</v>
      </c>
      <c r="B805" s="36">
        <v>42979</v>
      </c>
      <c r="C805">
        <v>141.43100000000001</v>
      </c>
      <c r="D805">
        <v>4.6900000000000004</v>
      </c>
      <c r="E805">
        <v>136.74100000000001</v>
      </c>
    </row>
    <row r="806" spans="1:5">
      <c r="A806" t="s">
        <v>93</v>
      </c>
      <c r="B806" s="36">
        <v>43009</v>
      </c>
      <c r="C806">
        <v>141.43100000000001</v>
      </c>
      <c r="D806">
        <v>4.95</v>
      </c>
      <c r="E806">
        <v>136.48099999999999</v>
      </c>
    </row>
    <row r="807" spans="1:5">
      <c r="A807" t="s">
        <v>93</v>
      </c>
      <c r="B807" s="36">
        <v>43040</v>
      </c>
      <c r="C807">
        <v>141.43100000000001</v>
      </c>
      <c r="D807">
        <v>5.95</v>
      </c>
      <c r="E807">
        <v>135.48099999999999</v>
      </c>
    </row>
    <row r="808" spans="1:5">
      <c r="A808" t="s">
        <v>93</v>
      </c>
      <c r="B808" s="36">
        <v>43070</v>
      </c>
      <c r="C808">
        <v>141.43100000000001</v>
      </c>
      <c r="D808">
        <v>6.34</v>
      </c>
      <c r="E808">
        <v>135.09100000000001</v>
      </c>
    </row>
    <row r="809" spans="1:5">
      <c r="A809" t="s">
        <v>93</v>
      </c>
      <c r="B809" s="36">
        <v>43101</v>
      </c>
      <c r="C809">
        <v>141.43100000000001</v>
      </c>
      <c r="D809">
        <v>6.9</v>
      </c>
      <c r="E809">
        <v>134.53100000000001</v>
      </c>
    </row>
    <row r="810" spans="1:5">
      <c r="A810" t="s">
        <v>93</v>
      </c>
      <c r="B810" s="36">
        <v>43132</v>
      </c>
      <c r="C810">
        <v>141.43100000000001</v>
      </c>
      <c r="D810">
        <v>6.84</v>
      </c>
      <c r="E810">
        <v>134.59100000000001</v>
      </c>
    </row>
    <row r="811" spans="1:5">
      <c r="A811" t="s">
        <v>93</v>
      </c>
      <c r="B811" s="36">
        <v>43160</v>
      </c>
      <c r="C811">
        <v>141.43100000000001</v>
      </c>
      <c r="D811">
        <v>6.75</v>
      </c>
      <c r="E811">
        <v>134.68100000000001</v>
      </c>
    </row>
    <row r="812" spans="1:5">
      <c r="A812" t="s">
        <v>93</v>
      </c>
      <c r="B812" s="36">
        <v>43191</v>
      </c>
      <c r="C812">
        <v>141.43100000000001</v>
      </c>
      <c r="D812">
        <v>6.57</v>
      </c>
      <c r="E812">
        <v>134.86099999999999</v>
      </c>
    </row>
    <row r="813" spans="1:5">
      <c r="A813" t="s">
        <v>93</v>
      </c>
      <c r="B813" s="36">
        <v>43221</v>
      </c>
      <c r="C813">
        <v>141.43100000000001</v>
      </c>
      <c r="D813">
        <v>6.62</v>
      </c>
      <c r="E813">
        <v>134.81100000000001</v>
      </c>
    </row>
    <row r="814" spans="1:5">
      <c r="A814" t="s">
        <v>93</v>
      </c>
      <c r="B814" s="36">
        <v>43252</v>
      </c>
      <c r="C814">
        <v>141.43100000000001</v>
      </c>
      <c r="D814">
        <v>6.84</v>
      </c>
      <c r="E814">
        <v>134.59100000000001</v>
      </c>
    </row>
    <row r="815" spans="1:5">
      <c r="A815" t="s">
        <v>93</v>
      </c>
      <c r="B815" s="36">
        <v>43282</v>
      </c>
      <c r="C815">
        <v>141.43100000000001</v>
      </c>
      <c r="D815">
        <v>6.73</v>
      </c>
      <c r="E815">
        <v>134.70099999999999</v>
      </c>
    </row>
    <row r="816" spans="1:5">
      <c r="A816" t="s">
        <v>93</v>
      </c>
      <c r="B816" s="36">
        <v>43313</v>
      </c>
      <c r="C816">
        <v>141.43100000000001</v>
      </c>
      <c r="D816">
        <v>6.8</v>
      </c>
      <c r="E816">
        <v>134.631</v>
      </c>
    </row>
    <row r="817" spans="1:5">
      <c r="A817" t="s">
        <v>93</v>
      </c>
      <c r="B817" s="36">
        <v>43344</v>
      </c>
      <c r="C817">
        <v>141.43100000000001</v>
      </c>
      <c r="D817">
        <v>6.88</v>
      </c>
      <c r="E817">
        <v>134.55099999999999</v>
      </c>
    </row>
    <row r="818" spans="1:5">
      <c r="A818" t="s">
        <v>93</v>
      </c>
      <c r="B818" s="36">
        <v>43374</v>
      </c>
      <c r="C818">
        <v>141.43100000000001</v>
      </c>
      <c r="D818">
        <v>6.78</v>
      </c>
      <c r="E818">
        <v>134.65100000000001</v>
      </c>
    </row>
    <row r="819" spans="1:5">
      <c r="A819" t="s">
        <v>93</v>
      </c>
      <c r="B819" s="36">
        <v>43405</v>
      </c>
      <c r="C819">
        <v>141.43100000000001</v>
      </c>
      <c r="D819">
        <v>6.81</v>
      </c>
      <c r="E819">
        <v>134.62100000000001</v>
      </c>
    </row>
    <row r="820" spans="1:5">
      <c r="A820" t="s">
        <v>93</v>
      </c>
      <c r="B820" s="36">
        <v>43435</v>
      </c>
      <c r="C820">
        <v>141.43100000000001</v>
      </c>
      <c r="D820">
        <v>6.83</v>
      </c>
      <c r="E820">
        <v>134.601</v>
      </c>
    </row>
    <row r="821" spans="1:5">
      <c r="A821" t="s">
        <v>93</v>
      </c>
      <c r="B821" s="36">
        <v>43565</v>
      </c>
      <c r="C821">
        <v>141.43100000000001</v>
      </c>
      <c r="D821">
        <v>7.28</v>
      </c>
      <c r="E821">
        <v>134.15100000000001</v>
      </c>
    </row>
    <row r="822" spans="1:5">
      <c r="A822" t="s">
        <v>97</v>
      </c>
      <c r="B822" s="33">
        <v>39828</v>
      </c>
      <c r="C822">
        <v>115.42</v>
      </c>
      <c r="D822">
        <v>2.48</v>
      </c>
      <c r="E822">
        <v>112.94</v>
      </c>
    </row>
    <row r="823" spans="1:5">
      <c r="A823" t="s">
        <v>97</v>
      </c>
      <c r="B823" s="33">
        <v>39859</v>
      </c>
      <c r="C823">
        <v>115.42</v>
      </c>
      <c r="D823">
        <v>2.42</v>
      </c>
      <c r="E823">
        <v>113</v>
      </c>
    </row>
    <row r="824" spans="1:5">
      <c r="A824" t="s">
        <v>97</v>
      </c>
      <c r="B824" s="33">
        <v>39887</v>
      </c>
      <c r="C824">
        <v>115.42</v>
      </c>
      <c r="D824">
        <v>2.56</v>
      </c>
      <c r="E824">
        <v>112.86</v>
      </c>
    </row>
    <row r="825" spans="1:5">
      <c r="A825" t="s">
        <v>97</v>
      </c>
      <c r="B825" s="33">
        <v>39918</v>
      </c>
      <c r="C825">
        <v>115.42</v>
      </c>
      <c r="D825">
        <v>3.05</v>
      </c>
      <c r="E825">
        <v>112.37</v>
      </c>
    </row>
    <row r="826" spans="1:5">
      <c r="A826" t="s">
        <v>97</v>
      </c>
      <c r="B826" s="33">
        <v>39948</v>
      </c>
      <c r="C826">
        <v>115.42</v>
      </c>
      <c r="D826">
        <v>2.66</v>
      </c>
      <c r="E826">
        <v>112.76</v>
      </c>
    </row>
    <row r="827" spans="1:5">
      <c r="A827" t="s">
        <v>97</v>
      </c>
      <c r="B827" s="33">
        <v>39979</v>
      </c>
      <c r="C827">
        <v>115.42</v>
      </c>
      <c r="D827">
        <v>2.56</v>
      </c>
      <c r="E827">
        <v>112.86</v>
      </c>
    </row>
    <row r="828" spans="1:5">
      <c r="A828" t="s">
        <v>97</v>
      </c>
      <c r="B828" s="33">
        <v>40009</v>
      </c>
      <c r="C828">
        <v>115.42</v>
      </c>
      <c r="D828">
        <v>2.42</v>
      </c>
      <c r="E828">
        <v>113</v>
      </c>
    </row>
    <row r="829" spans="1:5">
      <c r="A829" t="s">
        <v>97</v>
      </c>
      <c r="B829" s="33">
        <v>40071</v>
      </c>
      <c r="C829">
        <v>115.42</v>
      </c>
      <c r="D829">
        <v>2.3199999999999998</v>
      </c>
      <c r="E829">
        <v>113.1</v>
      </c>
    </row>
    <row r="830" spans="1:5">
      <c r="A830" t="s">
        <v>97</v>
      </c>
      <c r="B830" s="33">
        <v>40101</v>
      </c>
      <c r="C830">
        <v>115.42</v>
      </c>
      <c r="D830">
        <v>2.48</v>
      </c>
      <c r="E830">
        <v>112.94</v>
      </c>
    </row>
    <row r="831" spans="1:5">
      <c r="A831" t="s">
        <v>97</v>
      </c>
      <c r="B831" s="36">
        <v>40544</v>
      </c>
      <c r="C831">
        <v>115.42</v>
      </c>
      <c r="D831">
        <v>2.4900000000000002</v>
      </c>
      <c r="E831">
        <v>112.93</v>
      </c>
    </row>
    <row r="832" spans="1:5">
      <c r="A832" t="s">
        <v>97</v>
      </c>
      <c r="B832" s="36">
        <v>40575</v>
      </c>
      <c r="C832">
        <v>115.42</v>
      </c>
      <c r="D832">
        <v>2.4700000000000002</v>
      </c>
      <c r="E832">
        <v>112.95</v>
      </c>
    </row>
    <row r="833" spans="1:5">
      <c r="A833" t="s">
        <v>97</v>
      </c>
      <c r="B833" s="36">
        <v>40603</v>
      </c>
      <c r="C833">
        <v>115.42</v>
      </c>
      <c r="D833">
        <v>2.2200000000000002</v>
      </c>
      <c r="E833">
        <v>113.2</v>
      </c>
    </row>
    <row r="834" spans="1:5">
      <c r="A834" t="s">
        <v>97</v>
      </c>
      <c r="B834" s="36">
        <v>40644</v>
      </c>
      <c r="C834">
        <v>115.42</v>
      </c>
      <c r="D834">
        <v>2.16</v>
      </c>
      <c r="E834">
        <v>113.26</v>
      </c>
    </row>
    <row r="835" spans="1:5">
      <c r="A835" t="s">
        <v>97</v>
      </c>
      <c r="B835" s="36">
        <v>40674</v>
      </c>
      <c r="C835">
        <v>115.42</v>
      </c>
      <c r="D835">
        <v>2.39</v>
      </c>
      <c r="E835">
        <v>113.03</v>
      </c>
    </row>
    <row r="836" spans="1:5">
      <c r="A836" t="s">
        <v>97</v>
      </c>
      <c r="B836" s="36">
        <v>40705</v>
      </c>
      <c r="C836">
        <v>115.42</v>
      </c>
      <c r="D836">
        <v>2.2599999999999998</v>
      </c>
      <c r="E836">
        <v>113.16</v>
      </c>
    </row>
    <row r="837" spans="1:5">
      <c r="A837" t="s">
        <v>97</v>
      </c>
      <c r="B837" s="36">
        <v>40725</v>
      </c>
      <c r="C837">
        <v>115.42</v>
      </c>
      <c r="D837">
        <v>2.11</v>
      </c>
      <c r="E837">
        <v>113.31</v>
      </c>
    </row>
    <row r="838" spans="1:5">
      <c r="A838" t="s">
        <v>97</v>
      </c>
      <c r="B838" s="36">
        <v>40787</v>
      </c>
      <c r="C838">
        <v>115.42</v>
      </c>
      <c r="D838">
        <v>2.25</v>
      </c>
      <c r="E838">
        <v>113.17</v>
      </c>
    </row>
    <row r="839" spans="1:5">
      <c r="A839" t="s">
        <v>97</v>
      </c>
      <c r="B839" s="36">
        <v>40817</v>
      </c>
      <c r="C839">
        <v>115.42</v>
      </c>
      <c r="D839">
        <v>2.6</v>
      </c>
      <c r="E839">
        <v>112.82</v>
      </c>
    </row>
    <row r="840" spans="1:5">
      <c r="A840" t="s">
        <v>97</v>
      </c>
      <c r="B840" s="36">
        <v>40848</v>
      </c>
      <c r="C840">
        <v>115.42</v>
      </c>
      <c r="D840">
        <v>2.74</v>
      </c>
      <c r="E840">
        <v>112.68</v>
      </c>
    </row>
    <row r="841" spans="1:5">
      <c r="A841" t="s">
        <v>97</v>
      </c>
      <c r="B841" s="36">
        <v>40878</v>
      </c>
      <c r="C841">
        <v>115.42</v>
      </c>
      <c r="D841">
        <v>2.8</v>
      </c>
      <c r="E841">
        <v>112.62</v>
      </c>
    </row>
    <row r="842" spans="1:5">
      <c r="A842" t="s">
        <v>97</v>
      </c>
      <c r="B842" s="36">
        <v>40926</v>
      </c>
      <c r="C842">
        <v>115.42</v>
      </c>
      <c r="D842">
        <v>2.68</v>
      </c>
      <c r="E842">
        <v>112.74</v>
      </c>
    </row>
    <row r="843" spans="1:5">
      <c r="A843" t="s">
        <v>97</v>
      </c>
      <c r="B843" s="36">
        <v>40957</v>
      </c>
      <c r="C843">
        <v>115.42</v>
      </c>
      <c r="D843">
        <v>2.5299999999999998</v>
      </c>
      <c r="E843">
        <v>112.89</v>
      </c>
    </row>
    <row r="844" spans="1:5">
      <c r="A844" t="s">
        <v>97</v>
      </c>
      <c r="B844" s="36">
        <v>40986</v>
      </c>
      <c r="C844">
        <v>115.42</v>
      </c>
      <c r="D844">
        <v>3.18</v>
      </c>
      <c r="E844">
        <v>112.24</v>
      </c>
    </row>
    <row r="845" spans="1:5">
      <c r="A845" t="s">
        <v>97</v>
      </c>
      <c r="B845" s="36">
        <v>41017</v>
      </c>
      <c r="C845">
        <v>115.42</v>
      </c>
      <c r="D845">
        <v>2.76</v>
      </c>
      <c r="E845">
        <v>112.66</v>
      </c>
    </row>
    <row r="846" spans="1:5">
      <c r="A846" t="s">
        <v>97</v>
      </c>
      <c r="B846" s="36">
        <v>41047</v>
      </c>
      <c r="C846">
        <v>115.42</v>
      </c>
      <c r="D846">
        <v>2.4500000000000002</v>
      </c>
      <c r="E846">
        <v>112.97</v>
      </c>
    </row>
    <row r="847" spans="1:5">
      <c r="A847" t="s">
        <v>97</v>
      </c>
      <c r="B847" s="36">
        <v>41078</v>
      </c>
      <c r="C847">
        <v>115.42</v>
      </c>
      <c r="D847">
        <v>3.24</v>
      </c>
      <c r="E847">
        <v>112.18</v>
      </c>
    </row>
    <row r="848" spans="1:5">
      <c r="A848" t="s">
        <v>97</v>
      </c>
      <c r="B848" s="36">
        <v>41108</v>
      </c>
      <c r="C848">
        <v>115.42</v>
      </c>
      <c r="D848">
        <v>2.68</v>
      </c>
      <c r="E848">
        <v>112.74</v>
      </c>
    </row>
    <row r="849" spans="1:5">
      <c r="A849" t="s">
        <v>97</v>
      </c>
      <c r="B849" s="36">
        <v>41182</v>
      </c>
      <c r="C849">
        <v>115.42</v>
      </c>
      <c r="D849">
        <v>3.11</v>
      </c>
      <c r="E849">
        <v>112.31</v>
      </c>
    </row>
    <row r="850" spans="1:5">
      <c r="A850" t="s">
        <v>97</v>
      </c>
      <c r="B850" s="36">
        <v>41213</v>
      </c>
      <c r="C850">
        <v>115.42</v>
      </c>
      <c r="D850">
        <v>2.83</v>
      </c>
      <c r="E850">
        <v>112.59</v>
      </c>
    </row>
    <row r="851" spans="1:5">
      <c r="A851" t="s">
        <v>97</v>
      </c>
      <c r="B851" s="36">
        <v>41243</v>
      </c>
      <c r="C851">
        <v>115.42</v>
      </c>
      <c r="D851">
        <v>2.7</v>
      </c>
      <c r="E851">
        <v>112.72</v>
      </c>
    </row>
    <row r="852" spans="1:5">
      <c r="A852" t="s">
        <v>97</v>
      </c>
      <c r="B852" s="36">
        <v>41274</v>
      </c>
      <c r="C852">
        <v>115.42</v>
      </c>
      <c r="D852">
        <v>3.17</v>
      </c>
      <c r="E852">
        <v>112.25</v>
      </c>
    </row>
    <row r="853" spans="1:5">
      <c r="A853" t="s">
        <v>97</v>
      </c>
      <c r="B853" s="36">
        <v>41278</v>
      </c>
      <c r="C853">
        <v>115.42</v>
      </c>
      <c r="D853">
        <v>2.98</v>
      </c>
      <c r="E853">
        <v>112.44</v>
      </c>
    </row>
    <row r="854" spans="1:5">
      <c r="A854" t="s">
        <v>97</v>
      </c>
      <c r="B854" s="36">
        <v>41323</v>
      </c>
      <c r="C854">
        <v>115.42</v>
      </c>
      <c r="D854">
        <v>3.19</v>
      </c>
      <c r="E854">
        <v>112.23</v>
      </c>
    </row>
    <row r="855" spans="1:5">
      <c r="A855" t="s">
        <v>97</v>
      </c>
      <c r="B855" s="36">
        <v>41340</v>
      </c>
      <c r="C855">
        <v>115.42</v>
      </c>
      <c r="D855">
        <v>3.19</v>
      </c>
      <c r="E855">
        <v>112.23</v>
      </c>
    </row>
    <row r="856" spans="1:5">
      <c r="A856" t="s">
        <v>97</v>
      </c>
      <c r="B856" s="36">
        <v>41408</v>
      </c>
      <c r="C856">
        <v>115.42</v>
      </c>
      <c r="D856">
        <v>3.88</v>
      </c>
      <c r="E856">
        <v>111.54</v>
      </c>
    </row>
    <row r="857" spans="1:5">
      <c r="A857" t="s">
        <v>97</v>
      </c>
      <c r="B857" s="36">
        <v>41518</v>
      </c>
      <c r="C857">
        <v>115.42</v>
      </c>
      <c r="D857">
        <v>2.1800000000000002</v>
      </c>
      <c r="E857">
        <v>113.24</v>
      </c>
    </row>
    <row r="858" spans="1:5">
      <c r="A858" t="s">
        <v>97</v>
      </c>
      <c r="B858" s="36">
        <v>41548</v>
      </c>
      <c r="C858">
        <v>115.42</v>
      </c>
      <c r="D858">
        <v>2.34</v>
      </c>
      <c r="E858">
        <v>113.08</v>
      </c>
    </row>
    <row r="859" spans="1:5">
      <c r="A859" t="s">
        <v>97</v>
      </c>
      <c r="B859" s="36">
        <v>41579</v>
      </c>
      <c r="C859">
        <v>115.42</v>
      </c>
      <c r="D859">
        <v>2.91</v>
      </c>
      <c r="E859">
        <v>112.51</v>
      </c>
    </row>
    <row r="860" spans="1:5">
      <c r="A860" t="s">
        <v>97</v>
      </c>
      <c r="B860" s="36">
        <v>41654</v>
      </c>
      <c r="C860">
        <v>115.42</v>
      </c>
      <c r="D860">
        <v>2.76</v>
      </c>
      <c r="E860">
        <v>112.66</v>
      </c>
    </row>
    <row r="861" spans="1:5">
      <c r="A861" t="s">
        <v>97</v>
      </c>
      <c r="B861" s="36">
        <v>41685</v>
      </c>
      <c r="C861">
        <v>115.42</v>
      </c>
      <c r="D861">
        <v>2.7</v>
      </c>
      <c r="E861">
        <v>112.72</v>
      </c>
    </row>
    <row r="862" spans="1:5">
      <c r="A862" t="s">
        <v>97</v>
      </c>
      <c r="B862" s="36">
        <v>41713</v>
      </c>
      <c r="C862">
        <v>115.42</v>
      </c>
      <c r="D862">
        <v>2.96</v>
      </c>
      <c r="E862">
        <v>112.46</v>
      </c>
    </row>
    <row r="863" spans="1:5">
      <c r="A863" t="s">
        <v>97</v>
      </c>
      <c r="B863" s="36">
        <v>41744</v>
      </c>
      <c r="C863">
        <v>115.42</v>
      </c>
      <c r="D863">
        <v>3.08</v>
      </c>
      <c r="E863">
        <v>112.34</v>
      </c>
    </row>
    <row r="864" spans="1:5">
      <c r="A864" t="s">
        <v>97</v>
      </c>
      <c r="B864" s="36">
        <v>41774</v>
      </c>
      <c r="C864">
        <v>115.42</v>
      </c>
      <c r="D864">
        <v>2.94</v>
      </c>
      <c r="E864">
        <v>112.48</v>
      </c>
    </row>
    <row r="865" spans="1:5">
      <c r="A865" t="s">
        <v>97</v>
      </c>
      <c r="B865" s="36">
        <v>41805</v>
      </c>
      <c r="C865">
        <v>115.42</v>
      </c>
      <c r="D865">
        <v>2.16</v>
      </c>
      <c r="E865">
        <v>113.26</v>
      </c>
    </row>
    <row r="866" spans="1:5">
      <c r="A866" t="s">
        <v>97</v>
      </c>
      <c r="B866" s="36">
        <v>41821</v>
      </c>
      <c r="C866">
        <v>115.42</v>
      </c>
      <c r="D866">
        <v>3.04</v>
      </c>
      <c r="E866">
        <v>112.38</v>
      </c>
    </row>
    <row r="867" spans="1:5">
      <c r="A867" t="s">
        <v>97</v>
      </c>
      <c r="B867" s="36">
        <v>41883</v>
      </c>
      <c r="C867">
        <v>115.42</v>
      </c>
      <c r="D867">
        <v>2.2999999999999998</v>
      </c>
      <c r="E867">
        <v>113.12</v>
      </c>
    </row>
    <row r="868" spans="1:5">
      <c r="A868" t="s">
        <v>97</v>
      </c>
      <c r="B868" s="36">
        <v>41913</v>
      </c>
      <c r="C868">
        <v>115.42</v>
      </c>
      <c r="D868">
        <v>2.4700000000000002</v>
      </c>
      <c r="E868">
        <v>112.95</v>
      </c>
    </row>
    <row r="869" spans="1:5">
      <c r="A869" t="s">
        <v>97</v>
      </c>
      <c r="B869" s="36">
        <v>41944</v>
      </c>
      <c r="C869">
        <v>115.42</v>
      </c>
      <c r="D869">
        <v>2.23</v>
      </c>
      <c r="E869">
        <v>113.19</v>
      </c>
    </row>
    <row r="870" spans="1:5">
      <c r="A870" t="s">
        <v>97</v>
      </c>
      <c r="B870" s="36">
        <v>41974</v>
      </c>
      <c r="C870">
        <v>115.42</v>
      </c>
      <c r="D870">
        <v>2.88</v>
      </c>
      <c r="E870">
        <v>112.54</v>
      </c>
    </row>
    <row r="871" spans="1:5">
      <c r="A871" t="s">
        <v>97</v>
      </c>
      <c r="B871" s="36">
        <v>42005</v>
      </c>
      <c r="C871">
        <v>115.42</v>
      </c>
      <c r="D871">
        <v>2.99</v>
      </c>
      <c r="E871">
        <v>112.43</v>
      </c>
    </row>
    <row r="872" spans="1:5">
      <c r="A872" t="s">
        <v>97</v>
      </c>
      <c r="B872" s="36">
        <v>42036</v>
      </c>
      <c r="C872">
        <v>115.42</v>
      </c>
      <c r="D872">
        <v>3.32</v>
      </c>
      <c r="E872">
        <v>112.1</v>
      </c>
    </row>
    <row r="873" spans="1:5">
      <c r="A873" t="s">
        <v>97</v>
      </c>
      <c r="B873" s="36">
        <v>42064</v>
      </c>
      <c r="C873">
        <v>115.42</v>
      </c>
      <c r="D873">
        <v>3.47</v>
      </c>
      <c r="E873">
        <v>111.95</v>
      </c>
    </row>
    <row r="874" spans="1:5">
      <c r="A874" t="s">
        <v>97</v>
      </c>
      <c r="B874" s="36">
        <v>42095</v>
      </c>
      <c r="C874">
        <v>115.42</v>
      </c>
      <c r="D874">
        <v>3.15</v>
      </c>
      <c r="E874">
        <v>112.27</v>
      </c>
    </row>
    <row r="875" spans="1:5">
      <c r="A875" t="s">
        <v>97</v>
      </c>
      <c r="B875" s="36">
        <v>42125</v>
      </c>
      <c r="C875">
        <v>115.42</v>
      </c>
      <c r="D875">
        <v>3.22</v>
      </c>
      <c r="E875">
        <v>112.2</v>
      </c>
    </row>
    <row r="876" spans="1:5">
      <c r="A876" t="s">
        <v>97</v>
      </c>
      <c r="B876" s="36">
        <v>42156</v>
      </c>
      <c r="C876">
        <v>115.42</v>
      </c>
      <c r="D876">
        <v>2.59</v>
      </c>
      <c r="E876">
        <v>112.83</v>
      </c>
    </row>
    <row r="877" spans="1:5">
      <c r="A877" t="s">
        <v>97</v>
      </c>
      <c r="B877" s="36">
        <v>42217</v>
      </c>
      <c r="C877">
        <v>115.42</v>
      </c>
      <c r="D877">
        <v>1.9</v>
      </c>
      <c r="E877">
        <v>113.52</v>
      </c>
    </row>
    <row r="878" spans="1:5">
      <c r="A878" t="s">
        <v>97</v>
      </c>
      <c r="B878" s="36">
        <v>42248</v>
      </c>
      <c r="C878">
        <v>115.42</v>
      </c>
      <c r="D878">
        <v>1.92</v>
      </c>
      <c r="E878">
        <v>113.5</v>
      </c>
    </row>
    <row r="879" spans="1:5">
      <c r="A879" t="s">
        <v>97</v>
      </c>
      <c r="B879" s="36">
        <v>42278</v>
      </c>
      <c r="C879">
        <v>115.42</v>
      </c>
      <c r="D879">
        <v>2.12</v>
      </c>
      <c r="E879">
        <v>113.3</v>
      </c>
    </row>
    <row r="880" spans="1:5">
      <c r="A880" t="s">
        <v>97</v>
      </c>
      <c r="B880" s="36">
        <v>42309</v>
      </c>
      <c r="C880">
        <v>115.42</v>
      </c>
      <c r="D880">
        <v>2.34</v>
      </c>
      <c r="E880">
        <v>113.08</v>
      </c>
    </row>
    <row r="881" spans="1:5">
      <c r="A881" t="s">
        <v>97</v>
      </c>
      <c r="B881" s="36">
        <v>42339</v>
      </c>
      <c r="C881">
        <v>115.42</v>
      </c>
      <c r="D881">
        <v>2.2200000000000002</v>
      </c>
      <c r="E881">
        <v>113.2</v>
      </c>
    </row>
    <row r="882" spans="1:5">
      <c r="A882" t="s">
        <v>97</v>
      </c>
      <c r="B882" s="36">
        <v>42370</v>
      </c>
      <c r="C882">
        <v>115.42</v>
      </c>
      <c r="D882">
        <v>2.56</v>
      </c>
      <c r="E882">
        <v>112.86</v>
      </c>
    </row>
    <row r="883" spans="1:5">
      <c r="A883" t="s">
        <v>97</v>
      </c>
      <c r="B883" s="36">
        <v>42401</v>
      </c>
      <c r="C883">
        <v>115.42</v>
      </c>
      <c r="D883">
        <v>3.47</v>
      </c>
      <c r="E883">
        <v>111.95</v>
      </c>
    </row>
    <row r="884" spans="1:5">
      <c r="A884" t="s">
        <v>97</v>
      </c>
      <c r="B884" s="36">
        <v>42430</v>
      </c>
      <c r="C884">
        <v>115.42</v>
      </c>
      <c r="D884">
        <v>3.39</v>
      </c>
      <c r="E884">
        <v>112.03</v>
      </c>
    </row>
    <row r="885" spans="1:5">
      <c r="A885" t="s">
        <v>97</v>
      </c>
      <c r="B885" s="36">
        <v>42461</v>
      </c>
      <c r="C885">
        <v>115.42</v>
      </c>
      <c r="D885">
        <v>3.1</v>
      </c>
      <c r="E885">
        <v>112.32</v>
      </c>
    </row>
    <row r="886" spans="1:5">
      <c r="A886" t="s">
        <v>97</v>
      </c>
      <c r="B886" s="36">
        <v>42491</v>
      </c>
      <c r="C886">
        <v>115.42</v>
      </c>
      <c r="D886">
        <v>2.62</v>
      </c>
      <c r="E886">
        <v>112.8</v>
      </c>
    </row>
    <row r="887" spans="1:5">
      <c r="A887" t="s">
        <v>97</v>
      </c>
      <c r="B887" s="36">
        <v>42522</v>
      </c>
      <c r="C887">
        <v>115.42</v>
      </c>
      <c r="D887">
        <v>2.96</v>
      </c>
      <c r="E887">
        <v>112.46</v>
      </c>
    </row>
    <row r="888" spans="1:5">
      <c r="A888" t="s">
        <v>97</v>
      </c>
      <c r="B888" s="36">
        <v>42552</v>
      </c>
      <c r="C888">
        <v>115.42</v>
      </c>
      <c r="D888">
        <v>2.74</v>
      </c>
      <c r="E888">
        <v>112.68</v>
      </c>
    </row>
    <row r="889" spans="1:5">
      <c r="A889" t="s">
        <v>97</v>
      </c>
      <c r="B889" s="36">
        <v>42583</v>
      </c>
      <c r="C889">
        <v>115.42</v>
      </c>
      <c r="D889">
        <v>2.34</v>
      </c>
      <c r="E889">
        <v>113.08</v>
      </c>
    </row>
    <row r="890" spans="1:5">
      <c r="A890" t="s">
        <v>97</v>
      </c>
      <c r="B890" s="36">
        <v>42614</v>
      </c>
      <c r="C890">
        <v>115.42</v>
      </c>
      <c r="D890">
        <v>2.5</v>
      </c>
      <c r="E890">
        <v>112.92</v>
      </c>
    </row>
    <row r="891" spans="1:5">
      <c r="A891" t="s">
        <v>97</v>
      </c>
      <c r="B891" s="36">
        <v>42644</v>
      </c>
      <c r="C891">
        <v>115.42</v>
      </c>
      <c r="D891">
        <v>2.9</v>
      </c>
      <c r="E891">
        <v>112.52</v>
      </c>
    </row>
    <row r="892" spans="1:5">
      <c r="A892" t="s">
        <v>97</v>
      </c>
      <c r="B892" s="36">
        <v>42675</v>
      </c>
      <c r="C892">
        <v>115.42</v>
      </c>
      <c r="D892">
        <v>2.5499999999999998</v>
      </c>
      <c r="E892">
        <v>112.87</v>
      </c>
    </row>
    <row r="893" spans="1:5">
      <c r="A893" t="s">
        <v>97</v>
      </c>
      <c r="B893" s="36">
        <v>42705</v>
      </c>
      <c r="C893">
        <v>115.42</v>
      </c>
      <c r="D893">
        <v>2.91</v>
      </c>
      <c r="E893">
        <v>112.51</v>
      </c>
    </row>
    <row r="894" spans="1:5">
      <c r="A894" t="s">
        <v>97</v>
      </c>
      <c r="B894" s="36">
        <v>42736</v>
      </c>
      <c r="C894">
        <v>115.42</v>
      </c>
      <c r="D894">
        <v>2.95</v>
      </c>
      <c r="E894">
        <v>112.47</v>
      </c>
    </row>
    <row r="895" spans="1:5">
      <c r="A895" t="s">
        <v>97</v>
      </c>
      <c r="B895" s="36">
        <v>42767</v>
      </c>
      <c r="C895">
        <v>115.42</v>
      </c>
      <c r="D895">
        <v>3.06</v>
      </c>
      <c r="E895">
        <v>112.36</v>
      </c>
    </row>
    <row r="896" spans="1:5">
      <c r="A896" t="s">
        <v>97</v>
      </c>
      <c r="B896" s="36">
        <v>42795</v>
      </c>
      <c r="C896">
        <v>115.42</v>
      </c>
      <c r="D896">
        <v>3.67</v>
      </c>
      <c r="E896">
        <v>111.75</v>
      </c>
    </row>
    <row r="897" spans="1:5">
      <c r="A897" t="s">
        <v>97</v>
      </c>
      <c r="B897" s="36">
        <v>42826</v>
      </c>
      <c r="C897">
        <v>115.42</v>
      </c>
      <c r="D897">
        <v>3.67</v>
      </c>
      <c r="E897">
        <v>111.75</v>
      </c>
    </row>
    <row r="898" spans="1:5">
      <c r="A898" t="s">
        <v>97</v>
      </c>
      <c r="B898" s="36">
        <v>42856</v>
      </c>
      <c r="C898">
        <v>115.42</v>
      </c>
      <c r="D898">
        <v>3.9</v>
      </c>
      <c r="E898">
        <v>111.52</v>
      </c>
    </row>
    <row r="899" spans="1:5">
      <c r="A899" t="s">
        <v>97</v>
      </c>
      <c r="B899" s="36">
        <v>42917</v>
      </c>
      <c r="C899">
        <v>115.42</v>
      </c>
      <c r="D899">
        <v>3.82</v>
      </c>
      <c r="E899">
        <v>111.6</v>
      </c>
    </row>
    <row r="900" spans="1:5">
      <c r="A900" t="s">
        <v>97</v>
      </c>
      <c r="B900" s="36">
        <v>42948</v>
      </c>
      <c r="C900">
        <v>115.42</v>
      </c>
      <c r="D900">
        <v>3.4</v>
      </c>
      <c r="E900">
        <v>112.02</v>
      </c>
    </row>
    <row r="901" spans="1:5">
      <c r="A901" t="s">
        <v>97</v>
      </c>
      <c r="B901" s="36">
        <v>42979</v>
      </c>
      <c r="C901">
        <v>115.42</v>
      </c>
      <c r="D901">
        <v>3.4</v>
      </c>
      <c r="E901">
        <v>112.02</v>
      </c>
    </row>
    <row r="902" spans="1:5">
      <c r="A902" s="20" t="s">
        <v>97</v>
      </c>
      <c r="B902" s="46">
        <v>43009</v>
      </c>
      <c r="C902" s="20">
        <v>115.42</v>
      </c>
      <c r="D902" s="20">
        <v>3.51</v>
      </c>
      <c r="E902" s="20">
        <v>111.91</v>
      </c>
    </row>
    <row r="903" spans="1:5">
      <c r="A903" s="20" t="s">
        <v>97</v>
      </c>
      <c r="B903" s="46">
        <v>43040</v>
      </c>
      <c r="C903" s="20">
        <v>115.42</v>
      </c>
      <c r="D903" s="20">
        <v>3.66</v>
      </c>
      <c r="E903" s="20">
        <v>111.76</v>
      </c>
    </row>
    <row r="904" spans="1:5">
      <c r="A904" s="20" t="s">
        <v>97</v>
      </c>
      <c r="B904" s="46">
        <v>43070</v>
      </c>
      <c r="C904" s="20">
        <v>115.42</v>
      </c>
      <c r="D904" s="20">
        <v>3.92</v>
      </c>
      <c r="E904" s="20">
        <v>111.5</v>
      </c>
    </row>
    <row r="905" spans="1:5">
      <c r="A905" s="20" t="s">
        <v>97</v>
      </c>
      <c r="B905" s="46">
        <v>43132</v>
      </c>
      <c r="C905" s="20">
        <v>115.42</v>
      </c>
      <c r="D905" s="20">
        <v>3.56</v>
      </c>
      <c r="E905" s="20">
        <v>111.86</v>
      </c>
    </row>
    <row r="906" spans="1:5">
      <c r="A906" s="20" t="s">
        <v>97</v>
      </c>
      <c r="B906" s="46">
        <v>43221</v>
      </c>
      <c r="C906" s="20">
        <v>115.42</v>
      </c>
      <c r="D906" s="20">
        <v>3.98</v>
      </c>
      <c r="E906" s="20">
        <v>111.44</v>
      </c>
    </row>
    <row r="907" spans="1:5">
      <c r="A907" s="20" t="s">
        <v>97</v>
      </c>
      <c r="B907" s="46">
        <v>43252</v>
      </c>
      <c r="C907" s="20">
        <v>115.42</v>
      </c>
      <c r="D907" s="20">
        <v>2.09</v>
      </c>
      <c r="E907" s="20">
        <v>113.33</v>
      </c>
    </row>
    <row r="908" spans="1:5">
      <c r="A908" s="20" t="s">
        <v>97</v>
      </c>
      <c r="B908" s="46">
        <v>43282</v>
      </c>
      <c r="C908" s="20">
        <v>115.42</v>
      </c>
      <c r="D908" s="20">
        <v>2.1800000000000002</v>
      </c>
      <c r="E908" s="20">
        <v>113.24</v>
      </c>
    </row>
    <row r="909" spans="1:5">
      <c r="A909" s="20" t="s">
        <v>97</v>
      </c>
      <c r="B909" s="46">
        <v>43313</v>
      </c>
      <c r="C909" s="20">
        <v>115.42</v>
      </c>
      <c r="D909" s="20">
        <v>2.15</v>
      </c>
      <c r="E909" s="20">
        <v>113.27</v>
      </c>
    </row>
    <row r="910" spans="1:5">
      <c r="A910" s="20" t="s">
        <v>97</v>
      </c>
      <c r="B910" s="46">
        <v>43344</v>
      </c>
      <c r="C910" s="20">
        <v>115.42</v>
      </c>
      <c r="D910" s="20">
        <v>2.21</v>
      </c>
      <c r="E910" s="20">
        <v>113.21</v>
      </c>
    </row>
    <row r="911" spans="1:5">
      <c r="A911" s="20" t="s">
        <v>97</v>
      </c>
      <c r="B911" s="46">
        <v>43374</v>
      </c>
      <c r="C911" s="20">
        <v>115.42</v>
      </c>
      <c r="D911" s="20">
        <v>2.11</v>
      </c>
      <c r="E911" s="20">
        <v>113.31</v>
      </c>
    </row>
    <row r="912" spans="1:5">
      <c r="A912" s="20" t="s">
        <v>97</v>
      </c>
      <c r="B912" s="46">
        <v>43405</v>
      </c>
      <c r="C912" s="20">
        <v>115.42</v>
      </c>
      <c r="D912" s="20">
        <v>2.15</v>
      </c>
      <c r="E912" s="20">
        <v>113.27</v>
      </c>
    </row>
    <row r="913" spans="1:5">
      <c r="A913" s="20" t="s">
        <v>97</v>
      </c>
      <c r="B913" s="46">
        <v>43435</v>
      </c>
      <c r="C913" s="20">
        <v>115.42</v>
      </c>
      <c r="D913" s="20">
        <v>2.13</v>
      </c>
      <c r="E913" s="20">
        <v>113.29</v>
      </c>
    </row>
    <row r="914" spans="1:5">
      <c r="A914" s="20" t="s">
        <v>100</v>
      </c>
      <c r="B914" s="46">
        <v>42062</v>
      </c>
      <c r="C914" s="20">
        <v>110</v>
      </c>
      <c r="D914" s="20">
        <v>1.42</v>
      </c>
      <c r="E914" s="20">
        <v>108.58</v>
      </c>
    </row>
    <row r="915" spans="1:5">
      <c r="A915" s="20" t="s">
        <v>100</v>
      </c>
      <c r="B915" s="46">
        <v>42094</v>
      </c>
      <c r="C915" s="20">
        <v>110</v>
      </c>
      <c r="D915" s="20">
        <v>1.4</v>
      </c>
      <c r="E915" s="20">
        <v>108.6</v>
      </c>
    </row>
    <row r="916" spans="1:5">
      <c r="A916" s="20" t="s">
        <v>100</v>
      </c>
      <c r="B916" s="46">
        <v>42124</v>
      </c>
      <c r="C916" s="20">
        <v>110</v>
      </c>
      <c r="D916" s="20">
        <v>1.32</v>
      </c>
      <c r="E916" s="20">
        <v>108.68</v>
      </c>
    </row>
    <row r="917" spans="1:5">
      <c r="A917" s="20" t="s">
        <v>100</v>
      </c>
      <c r="B917" s="46">
        <v>42153</v>
      </c>
      <c r="C917" s="20">
        <v>110</v>
      </c>
      <c r="D917" s="20">
        <v>1.3</v>
      </c>
      <c r="E917" s="20">
        <v>108.7</v>
      </c>
    </row>
    <row r="918" spans="1:5">
      <c r="A918" s="20" t="s">
        <v>100</v>
      </c>
      <c r="B918" s="46">
        <v>42185</v>
      </c>
      <c r="C918" s="20">
        <v>110</v>
      </c>
      <c r="D918" s="20">
        <v>1.2</v>
      </c>
      <c r="E918" s="20">
        <v>108.8</v>
      </c>
    </row>
    <row r="919" spans="1:5">
      <c r="A919" s="20" t="s">
        <v>100</v>
      </c>
      <c r="B919" s="46">
        <v>42216</v>
      </c>
      <c r="C919" s="20">
        <v>110</v>
      </c>
      <c r="D919" s="20">
        <v>0.92</v>
      </c>
      <c r="E919" s="20">
        <v>109.08</v>
      </c>
    </row>
    <row r="920" spans="1:5">
      <c r="A920" s="20" t="s">
        <v>100</v>
      </c>
      <c r="B920" s="46">
        <v>42247</v>
      </c>
      <c r="C920" s="20">
        <v>110</v>
      </c>
      <c r="D920" s="20">
        <v>1.1000000000000001</v>
      </c>
      <c r="E920" s="20">
        <v>108.9</v>
      </c>
    </row>
    <row r="921" spans="1:5">
      <c r="A921" s="20" t="s">
        <v>100</v>
      </c>
      <c r="B921" s="46">
        <v>42277</v>
      </c>
      <c r="C921" s="20">
        <v>110</v>
      </c>
      <c r="D921" s="20">
        <v>1.25</v>
      </c>
      <c r="E921" s="20">
        <v>108.75</v>
      </c>
    </row>
    <row r="922" spans="1:5">
      <c r="A922" s="20" t="s">
        <v>100</v>
      </c>
      <c r="B922" s="46">
        <v>42308</v>
      </c>
      <c r="C922" s="20">
        <v>110</v>
      </c>
      <c r="D922" s="20">
        <v>1.38</v>
      </c>
      <c r="E922" s="20">
        <v>108.62</v>
      </c>
    </row>
    <row r="923" spans="1:5">
      <c r="A923" s="20" t="s">
        <v>100</v>
      </c>
      <c r="B923" s="46">
        <v>42338</v>
      </c>
      <c r="C923" s="20">
        <v>110</v>
      </c>
      <c r="D923" s="20">
        <v>1.4</v>
      </c>
      <c r="E923" s="20">
        <v>108.6</v>
      </c>
    </row>
    <row r="924" spans="1:5">
      <c r="A924" s="20" t="s">
        <v>100</v>
      </c>
      <c r="B924" s="46">
        <v>42369</v>
      </c>
      <c r="C924" s="20">
        <v>110</v>
      </c>
      <c r="D924" s="20">
        <v>1.4</v>
      </c>
      <c r="E924" s="20">
        <v>108.6</v>
      </c>
    </row>
    <row r="925" spans="1:5">
      <c r="A925" s="20" t="s">
        <v>100</v>
      </c>
      <c r="B925" s="46">
        <v>42370</v>
      </c>
      <c r="C925" s="20">
        <v>110</v>
      </c>
      <c r="D925" s="20">
        <v>1.21</v>
      </c>
      <c r="E925" s="20">
        <v>108.79</v>
      </c>
    </row>
    <row r="926" spans="1:5">
      <c r="A926" s="20" t="s">
        <v>100</v>
      </c>
      <c r="B926" s="46">
        <v>42401</v>
      </c>
      <c r="C926" s="20">
        <v>110</v>
      </c>
      <c r="D926" s="20">
        <v>1.37</v>
      </c>
      <c r="E926" s="20">
        <v>108.63</v>
      </c>
    </row>
    <row r="927" spans="1:5">
      <c r="A927" s="20" t="s">
        <v>100</v>
      </c>
      <c r="B927" s="46">
        <v>42430</v>
      </c>
      <c r="C927" s="20">
        <v>110</v>
      </c>
      <c r="D927" s="20">
        <v>1.35</v>
      </c>
      <c r="E927" s="20">
        <v>108.65</v>
      </c>
    </row>
    <row r="928" spans="1:5">
      <c r="A928" s="20" t="s">
        <v>100</v>
      </c>
      <c r="B928" s="46">
        <v>42461</v>
      </c>
      <c r="C928" s="20">
        <v>110</v>
      </c>
      <c r="D928" s="20">
        <v>1.32</v>
      </c>
      <c r="E928" s="20">
        <v>108.68</v>
      </c>
    </row>
    <row r="929" spans="1:5">
      <c r="A929" s="20" t="s">
        <v>100</v>
      </c>
      <c r="B929" s="46">
        <v>42491</v>
      </c>
      <c r="C929" s="20">
        <v>110</v>
      </c>
      <c r="D929" s="20">
        <v>1.0900000000000001</v>
      </c>
      <c r="E929" s="20">
        <v>108.91</v>
      </c>
    </row>
    <row r="930" spans="1:5">
      <c r="A930" s="20" t="s">
        <v>100</v>
      </c>
      <c r="B930" s="46">
        <v>42522</v>
      </c>
      <c r="C930" s="20">
        <v>110</v>
      </c>
      <c r="D930" s="20">
        <v>0.86</v>
      </c>
      <c r="E930" s="20">
        <v>109.14</v>
      </c>
    </row>
    <row r="931" spans="1:5">
      <c r="A931" s="20" t="s">
        <v>100</v>
      </c>
      <c r="B931" s="46">
        <v>42552</v>
      </c>
      <c r="C931" s="20">
        <v>110</v>
      </c>
      <c r="D931" s="20">
        <v>0.85</v>
      </c>
      <c r="E931" s="20">
        <v>109.15</v>
      </c>
    </row>
    <row r="932" spans="1:5">
      <c r="A932" s="20" t="s">
        <v>100</v>
      </c>
      <c r="B932" s="46">
        <v>42583</v>
      </c>
      <c r="C932" s="20">
        <v>110</v>
      </c>
      <c r="D932" s="20">
        <v>1.2</v>
      </c>
      <c r="E932" s="20">
        <v>108.8</v>
      </c>
    </row>
    <row r="933" spans="1:5">
      <c r="A933" s="20" t="s">
        <v>100</v>
      </c>
      <c r="B933" s="46">
        <v>42614</v>
      </c>
      <c r="C933" s="20">
        <v>110</v>
      </c>
      <c r="D933" s="20">
        <v>1.25</v>
      </c>
      <c r="E933" s="20">
        <v>108.75</v>
      </c>
    </row>
    <row r="934" spans="1:5">
      <c r="A934" s="20" t="s">
        <v>100</v>
      </c>
      <c r="B934" s="46">
        <v>42644</v>
      </c>
      <c r="C934" s="20">
        <v>110</v>
      </c>
      <c r="D934" s="20">
        <v>1.4</v>
      </c>
      <c r="E934" s="20">
        <v>108.6</v>
      </c>
    </row>
    <row r="935" spans="1:5">
      <c r="A935" s="20" t="s">
        <v>100</v>
      </c>
      <c r="B935" s="46">
        <v>42675</v>
      </c>
      <c r="C935" s="20">
        <v>110</v>
      </c>
      <c r="D935" s="20">
        <v>1.42</v>
      </c>
      <c r="E935" s="20">
        <v>108.58</v>
      </c>
    </row>
    <row r="936" spans="1:5">
      <c r="A936" s="20" t="s">
        <v>100</v>
      </c>
      <c r="B936" s="46">
        <v>42705</v>
      </c>
      <c r="C936" s="20">
        <v>110</v>
      </c>
      <c r="D936" s="20">
        <v>1.41</v>
      </c>
      <c r="E936" s="20">
        <v>108.59</v>
      </c>
    </row>
    <row r="937" spans="1:5">
      <c r="A937" s="20" t="s">
        <v>100</v>
      </c>
      <c r="B937" s="46">
        <v>42736</v>
      </c>
      <c r="C937" s="20">
        <v>110</v>
      </c>
      <c r="D937" s="20">
        <v>1.2</v>
      </c>
      <c r="E937" s="20">
        <v>108.8</v>
      </c>
    </row>
    <row r="938" spans="1:5">
      <c r="A938" s="20" t="s">
        <v>100</v>
      </c>
      <c r="B938" s="46">
        <v>42767</v>
      </c>
      <c r="C938" s="20">
        <v>110</v>
      </c>
      <c r="D938" s="20">
        <v>1.34</v>
      </c>
      <c r="E938" s="20">
        <v>108.66</v>
      </c>
    </row>
    <row r="939" spans="1:5">
      <c r="A939" s="20" t="s">
        <v>100</v>
      </c>
      <c r="B939" s="46">
        <v>42795</v>
      </c>
      <c r="C939" s="20">
        <v>110</v>
      </c>
      <c r="D939" s="20">
        <v>1.3</v>
      </c>
      <c r="E939" s="20">
        <v>108.7</v>
      </c>
    </row>
    <row r="940" spans="1:5">
      <c r="A940" s="20" t="s">
        <v>100</v>
      </c>
      <c r="B940" s="46">
        <v>42826</v>
      </c>
      <c r="C940" s="20">
        <v>110</v>
      </c>
      <c r="D940" s="20">
        <v>1.26</v>
      </c>
      <c r="E940" s="20">
        <v>108.74</v>
      </c>
    </row>
    <row r="941" spans="1:5">
      <c r="A941" s="20" t="s">
        <v>100</v>
      </c>
      <c r="B941" s="46">
        <v>42856</v>
      </c>
      <c r="C941" s="20">
        <v>110</v>
      </c>
      <c r="D941" s="20">
        <v>1.24</v>
      </c>
      <c r="E941" s="20">
        <v>108.76</v>
      </c>
    </row>
    <row r="942" spans="1:5">
      <c r="A942" s="20" t="s">
        <v>100</v>
      </c>
      <c r="B942" s="46">
        <v>42887</v>
      </c>
      <c r="C942" s="20">
        <v>110</v>
      </c>
      <c r="D942" s="20">
        <v>0.95</v>
      </c>
      <c r="E942" s="20">
        <v>109.05</v>
      </c>
    </row>
    <row r="943" spans="1:5">
      <c r="A943" s="20" t="s">
        <v>100</v>
      </c>
      <c r="B943" s="46">
        <v>42917</v>
      </c>
      <c r="C943" s="20">
        <v>110</v>
      </c>
      <c r="D943" s="20">
        <v>1.27</v>
      </c>
      <c r="E943" s="20">
        <v>108.73</v>
      </c>
    </row>
    <row r="944" spans="1:5">
      <c r="A944" s="20" t="s">
        <v>100</v>
      </c>
      <c r="B944" s="46">
        <v>42948</v>
      </c>
      <c r="C944" s="20">
        <v>110</v>
      </c>
      <c r="D944" s="20">
        <v>1.3</v>
      </c>
      <c r="E944" s="20">
        <v>108.7</v>
      </c>
    </row>
    <row r="945" spans="1:5">
      <c r="A945" s="20" t="s">
        <v>100</v>
      </c>
      <c r="B945" s="46">
        <v>42979</v>
      </c>
      <c r="C945" s="20">
        <v>110</v>
      </c>
      <c r="D945" s="20">
        <v>1.33</v>
      </c>
      <c r="E945" s="20">
        <v>108.67</v>
      </c>
    </row>
    <row r="946" spans="1:5">
      <c r="A946" s="20" t="s">
        <v>100</v>
      </c>
      <c r="B946" s="46">
        <v>43009</v>
      </c>
      <c r="C946" s="20">
        <v>110</v>
      </c>
      <c r="D946" s="20">
        <v>1.33</v>
      </c>
      <c r="E946" s="20">
        <v>108.67</v>
      </c>
    </row>
    <row r="947" spans="1:5">
      <c r="A947" s="20" t="s">
        <v>100</v>
      </c>
      <c r="B947" s="46">
        <v>43040</v>
      </c>
      <c r="C947" s="20">
        <v>110</v>
      </c>
      <c r="D947" s="20">
        <v>1.38</v>
      </c>
      <c r="E947" s="20">
        <v>108.62</v>
      </c>
    </row>
    <row r="948" spans="1:5">
      <c r="A948" s="20" t="s">
        <v>100</v>
      </c>
      <c r="B948" s="46">
        <v>43070</v>
      </c>
      <c r="C948" s="20">
        <v>110</v>
      </c>
      <c r="D948" s="20">
        <v>1.36</v>
      </c>
      <c r="E948" s="20">
        <v>108.64</v>
      </c>
    </row>
    <row r="949" spans="1:5">
      <c r="A949" s="20" t="s">
        <v>100</v>
      </c>
      <c r="B949" s="46">
        <v>43101</v>
      </c>
      <c r="C949" s="20">
        <v>110</v>
      </c>
      <c r="D949" s="20">
        <v>1.45</v>
      </c>
      <c r="E949" s="20">
        <v>108.55</v>
      </c>
    </row>
    <row r="950" spans="1:5">
      <c r="A950" s="20" t="s">
        <v>100</v>
      </c>
      <c r="B950" s="46">
        <v>43132</v>
      </c>
      <c r="C950" s="20">
        <v>110</v>
      </c>
      <c r="D950" s="20">
        <v>1.27</v>
      </c>
      <c r="E950" s="20">
        <v>108.73</v>
      </c>
    </row>
    <row r="951" spans="1:5">
      <c r="A951" s="20" t="s">
        <v>100</v>
      </c>
      <c r="B951" s="46">
        <v>43160</v>
      </c>
      <c r="C951" s="20">
        <v>110</v>
      </c>
      <c r="D951" s="20">
        <v>1.1499999999999999</v>
      </c>
      <c r="E951" s="20">
        <v>108.85</v>
      </c>
    </row>
    <row r="952" spans="1:5">
      <c r="A952" s="20" t="s">
        <v>100</v>
      </c>
      <c r="B952" s="46">
        <v>43191</v>
      </c>
      <c r="C952" s="20">
        <v>110</v>
      </c>
      <c r="D952" s="20">
        <v>1.04</v>
      </c>
      <c r="E952" s="20">
        <v>108.96</v>
      </c>
    </row>
    <row r="953" spans="1:5">
      <c r="A953" s="20" t="s">
        <v>100</v>
      </c>
      <c r="B953" s="46">
        <v>43221</v>
      </c>
      <c r="C953" s="20">
        <v>110</v>
      </c>
      <c r="D953" s="20">
        <v>1.06</v>
      </c>
      <c r="E953" s="20">
        <v>108.94</v>
      </c>
    </row>
    <row r="954" spans="1:5">
      <c r="A954" s="20" t="s">
        <v>100</v>
      </c>
      <c r="B954" s="46">
        <v>43252</v>
      </c>
      <c r="C954" s="20">
        <v>110</v>
      </c>
      <c r="D954" s="20">
        <v>1.1399999999999999</v>
      </c>
      <c r="E954" s="20">
        <v>108.86</v>
      </c>
    </row>
    <row r="955" spans="1:5">
      <c r="A955" s="20" t="s">
        <v>100</v>
      </c>
      <c r="B955" s="46">
        <v>43282</v>
      </c>
      <c r="C955" s="20">
        <v>110</v>
      </c>
      <c r="D955" s="20">
        <v>1.1399999999999999</v>
      </c>
      <c r="E955" s="20">
        <v>108.86</v>
      </c>
    </row>
    <row r="956" spans="1:5">
      <c r="A956" s="20" t="s">
        <v>100</v>
      </c>
      <c r="B956" s="46">
        <v>43313</v>
      </c>
      <c r="C956" s="20">
        <v>110</v>
      </c>
      <c r="D956" s="20">
        <v>0.96</v>
      </c>
      <c r="E956" s="20">
        <v>109.04</v>
      </c>
    </row>
    <row r="957" spans="1:5">
      <c r="A957" s="20" t="s">
        <v>100</v>
      </c>
      <c r="B957" s="46">
        <v>43344</v>
      </c>
      <c r="C957" s="20">
        <v>110</v>
      </c>
      <c r="D957" s="20">
        <v>1.26</v>
      </c>
      <c r="E957" s="20">
        <v>108.74</v>
      </c>
    </row>
    <row r="958" spans="1:5">
      <c r="A958" s="20" t="s">
        <v>100</v>
      </c>
      <c r="B958" s="46">
        <v>43374</v>
      </c>
      <c r="C958" s="20">
        <v>110</v>
      </c>
      <c r="D958" s="20">
        <v>1.59</v>
      </c>
      <c r="E958" s="20">
        <v>108.41</v>
      </c>
    </row>
    <row r="959" spans="1:5">
      <c r="A959" s="20" t="s">
        <v>100</v>
      </c>
      <c r="B959" s="46">
        <v>43405</v>
      </c>
      <c r="C959" s="20">
        <v>110</v>
      </c>
      <c r="D959" s="20">
        <v>1.29</v>
      </c>
      <c r="E959" s="20">
        <v>108.71</v>
      </c>
    </row>
    <row r="960" spans="1:5">
      <c r="A960" s="20" t="s">
        <v>100</v>
      </c>
      <c r="B960" s="46">
        <v>43435</v>
      </c>
      <c r="C960" s="20">
        <v>110</v>
      </c>
      <c r="D960" s="20">
        <v>1.39</v>
      </c>
      <c r="E960" s="20">
        <v>108.61</v>
      </c>
    </row>
    <row r="961" spans="1:5">
      <c r="A961" s="20" t="s">
        <v>100</v>
      </c>
      <c r="B961" s="46">
        <v>43466</v>
      </c>
      <c r="C961" s="20">
        <v>110</v>
      </c>
      <c r="D961" s="20">
        <v>1.45</v>
      </c>
      <c r="E961" s="20">
        <v>108.55</v>
      </c>
    </row>
    <row r="962" spans="1:5">
      <c r="A962" s="20" t="s">
        <v>100</v>
      </c>
      <c r="B962" s="46">
        <v>43525</v>
      </c>
      <c r="C962" s="20">
        <v>110</v>
      </c>
      <c r="D962" s="20">
        <v>1.69</v>
      </c>
      <c r="E962" s="20">
        <v>108.31</v>
      </c>
    </row>
    <row r="963" spans="1:5">
      <c r="A963" s="20" t="s">
        <v>100</v>
      </c>
      <c r="B963" s="46">
        <v>43556</v>
      </c>
      <c r="C963" s="20">
        <v>110</v>
      </c>
      <c r="D963" s="20">
        <v>1.55</v>
      </c>
      <c r="E963" s="20">
        <v>108.45</v>
      </c>
    </row>
    <row r="964" spans="1:5">
      <c r="A964" s="20" t="s">
        <v>100</v>
      </c>
      <c r="B964" s="46">
        <v>43586</v>
      </c>
      <c r="C964" s="20">
        <v>110</v>
      </c>
      <c r="D964" s="20">
        <v>1.45</v>
      </c>
      <c r="E964" s="20">
        <v>108.55</v>
      </c>
    </row>
    <row r="965" spans="1:5">
      <c r="A965" s="20" t="s">
        <v>100</v>
      </c>
      <c r="B965" s="46">
        <v>43617</v>
      </c>
      <c r="C965" s="20">
        <v>110</v>
      </c>
      <c r="D965" s="20">
        <v>1.26</v>
      </c>
      <c r="E965" s="20">
        <v>108.74</v>
      </c>
    </row>
    <row r="966" spans="1:5">
      <c r="A966" s="20" t="s">
        <v>100</v>
      </c>
      <c r="B966" s="46">
        <v>43647</v>
      </c>
      <c r="C966" s="20">
        <v>110</v>
      </c>
      <c r="D966" s="20">
        <v>1.18</v>
      </c>
      <c r="E966" s="20">
        <v>108.82</v>
      </c>
    </row>
    <row r="967" spans="1:5">
      <c r="A967" s="20" t="s">
        <v>100</v>
      </c>
      <c r="B967" s="46">
        <v>43678</v>
      </c>
      <c r="C967" s="20">
        <v>110</v>
      </c>
      <c r="D967" s="20">
        <v>1.47</v>
      </c>
      <c r="E967" s="20">
        <v>108.53</v>
      </c>
    </row>
    <row r="968" spans="1:5">
      <c r="A968" s="20" t="s">
        <v>100</v>
      </c>
      <c r="B968" s="46">
        <v>43709</v>
      </c>
      <c r="C968" s="20">
        <v>110</v>
      </c>
      <c r="D968" s="20">
        <v>1.71</v>
      </c>
      <c r="E968" s="20">
        <v>108.29</v>
      </c>
    </row>
    <row r="969" spans="1:5">
      <c r="A969" s="20" t="s">
        <v>100</v>
      </c>
      <c r="B969" s="46">
        <v>43739</v>
      </c>
      <c r="C969" s="20">
        <v>110</v>
      </c>
      <c r="D969" s="20">
        <v>1.57</v>
      </c>
      <c r="E969" s="20">
        <v>108.43</v>
      </c>
    </row>
    <row r="970" spans="1:5">
      <c r="A970" s="20" t="s">
        <v>100</v>
      </c>
      <c r="B970" s="46">
        <v>43770</v>
      </c>
      <c r="C970" s="20">
        <v>110</v>
      </c>
      <c r="D970" s="20">
        <v>1.1499999999999999</v>
      </c>
      <c r="E970" s="20">
        <v>108.85</v>
      </c>
    </row>
    <row r="971" spans="1:5">
      <c r="A971" s="20" t="s">
        <v>100</v>
      </c>
      <c r="B971" s="46">
        <v>43800</v>
      </c>
      <c r="C971" s="20">
        <v>110</v>
      </c>
      <c r="D971" s="20">
        <v>1.27</v>
      </c>
      <c r="E971" s="20">
        <v>108.73</v>
      </c>
    </row>
  </sheetData>
  <sortState xmlns:xlrd2="http://schemas.microsoft.com/office/spreadsheetml/2017/richdata2" ref="A2:E971">
    <sortCondition ref="A2:A971"/>
    <sortCondition ref="B2:B971"/>
  </sortState>
  <conditionalFormatting pivot="1">
    <cfRule type="cellIs" dxfId="1" priority="1" operator="greaterThan">
      <formula>1.5</formula>
    </cfRule>
  </conditionalFormatting>
  <pageMargins left="0.7" right="0.7" top="0.75" bottom="0.75" header="0.3" footer="0.3"/>
  <pageSetup paperSize="9" orientation="portrait" horizontalDpi="300" verticalDpi="30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7E06-C253-48A2-B79F-79F3D8C61401}">
  <dimension ref="A1:AG135"/>
  <sheetViews>
    <sheetView topLeftCell="R1" zoomScale="70" zoomScaleNormal="70" workbookViewId="0">
      <selection activeCell="AE3" sqref="AE3"/>
    </sheetView>
  </sheetViews>
  <sheetFormatPr defaultRowHeight="14.45"/>
  <cols>
    <col min="1" max="1" width="10.5703125" bestFit="1" customWidth="1"/>
    <col min="2" max="6" width="15.5703125" bestFit="1" customWidth="1"/>
    <col min="7" max="11" width="15.7109375" bestFit="1" customWidth="1"/>
    <col min="12" max="12" width="15.5703125" bestFit="1" customWidth="1"/>
    <col min="13" max="13" width="15.7109375" bestFit="1" customWidth="1"/>
    <col min="14" max="14" width="15.5703125" bestFit="1" customWidth="1"/>
    <col min="15" max="15" width="12.28515625" bestFit="1" customWidth="1"/>
    <col min="16" max="20" width="15.5703125" bestFit="1" customWidth="1"/>
    <col min="21" max="25" width="15.7109375" bestFit="1" customWidth="1"/>
    <col min="26" max="26" width="15.5703125" bestFit="1" customWidth="1"/>
    <col min="27" max="27" width="15.7109375" bestFit="1" customWidth="1"/>
    <col min="28" max="28" width="15.5703125" bestFit="1" customWidth="1"/>
    <col min="30" max="30" width="15.7109375" bestFit="1" customWidth="1"/>
    <col min="31" max="31" width="12.7109375" bestFit="1" customWidth="1"/>
  </cols>
  <sheetData>
    <row r="1" spans="1:33">
      <c r="B1" s="31" t="s">
        <v>27</v>
      </c>
      <c r="C1" s="31" t="s">
        <v>48</v>
      </c>
      <c r="D1" s="31" t="s">
        <v>51</v>
      </c>
      <c r="E1" s="31" t="s">
        <v>57</v>
      </c>
      <c r="F1" s="31" t="s">
        <v>63</v>
      </c>
      <c r="G1" s="31" t="s">
        <v>65</v>
      </c>
      <c r="H1" s="31" t="s">
        <v>67</v>
      </c>
      <c r="I1" s="31" t="s">
        <v>69</v>
      </c>
      <c r="J1" s="31" t="s">
        <v>71</v>
      </c>
      <c r="K1" s="31" t="s">
        <v>84</v>
      </c>
      <c r="L1" s="31" t="s">
        <v>93</v>
      </c>
      <c r="M1" s="31" t="s">
        <v>97</v>
      </c>
      <c r="N1" s="31" t="s">
        <v>100</v>
      </c>
      <c r="O1" s="37" t="s">
        <v>177</v>
      </c>
      <c r="P1" s="31" t="s">
        <v>27</v>
      </c>
      <c r="Q1" s="31" t="s">
        <v>48</v>
      </c>
      <c r="R1" s="31" t="s">
        <v>51</v>
      </c>
      <c r="S1" s="31" t="s">
        <v>57</v>
      </c>
      <c r="T1" s="31" t="s">
        <v>63</v>
      </c>
      <c r="U1" s="31" t="s">
        <v>65</v>
      </c>
      <c r="V1" s="31" t="s">
        <v>67</v>
      </c>
      <c r="W1" s="31" t="s">
        <v>69</v>
      </c>
      <c r="X1" s="31" t="s">
        <v>71</v>
      </c>
      <c r="Y1" s="31" t="s">
        <v>84</v>
      </c>
      <c r="Z1" s="31" t="s">
        <v>93</v>
      </c>
      <c r="AA1" s="31" t="s">
        <v>97</v>
      </c>
      <c r="AB1" s="31" t="s">
        <v>100</v>
      </c>
      <c r="AD1" s="38" t="s">
        <v>2</v>
      </c>
      <c r="AE1" s="39" t="s">
        <v>178</v>
      </c>
      <c r="AF1" s="39" t="s">
        <v>179</v>
      </c>
    </row>
    <row r="2" spans="1:33">
      <c r="B2" s="42">
        <v>1</v>
      </c>
      <c r="C2" s="42">
        <v>1</v>
      </c>
      <c r="D2" s="42">
        <v>1</v>
      </c>
      <c r="E2" s="42">
        <v>1</v>
      </c>
      <c r="F2" s="42">
        <v>1</v>
      </c>
      <c r="G2" s="42">
        <v>1</v>
      </c>
      <c r="H2" s="42">
        <v>1</v>
      </c>
      <c r="I2" s="42">
        <v>1</v>
      </c>
      <c r="J2" s="42">
        <v>1</v>
      </c>
      <c r="K2" s="42">
        <v>1</v>
      </c>
      <c r="L2" s="42">
        <v>1</v>
      </c>
      <c r="M2" s="42">
        <v>1</v>
      </c>
      <c r="N2" s="42">
        <v>1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D2" s="31" t="s">
        <v>27</v>
      </c>
      <c r="AE2" s="40">
        <f>1-(2*AG2/132)</f>
        <v>0.86363636363636365</v>
      </c>
      <c r="AF2" s="41">
        <f>+AE2*100</f>
        <v>86.36363636363636</v>
      </c>
      <c r="AG2">
        <v>9</v>
      </c>
    </row>
    <row r="3" spans="1:33">
      <c r="A3" s="36">
        <v>39814</v>
      </c>
      <c r="D3">
        <v>1</v>
      </c>
      <c r="G3">
        <v>1</v>
      </c>
      <c r="H3">
        <v>1</v>
      </c>
      <c r="M3">
        <v>1</v>
      </c>
      <c r="P3" s="44">
        <f>IF(B3=1,0,IF(B3=0,IF(B3=B2,0,1)))</f>
        <v>1</v>
      </c>
      <c r="Q3" s="44">
        <f t="shared" ref="Q3:AB3" si="0">IF(C3=1,0,IF(C3=0,IF(C3=C2,0,1)))</f>
        <v>1</v>
      </c>
      <c r="R3" s="44">
        <f t="shared" si="0"/>
        <v>0</v>
      </c>
      <c r="S3" s="44">
        <f t="shared" si="0"/>
        <v>1</v>
      </c>
      <c r="T3" s="44">
        <f t="shared" si="0"/>
        <v>1</v>
      </c>
      <c r="U3" s="44">
        <f t="shared" si="0"/>
        <v>0</v>
      </c>
      <c r="V3" s="44">
        <f t="shared" si="0"/>
        <v>0</v>
      </c>
      <c r="W3" s="44">
        <f t="shared" si="0"/>
        <v>1</v>
      </c>
      <c r="X3" s="44">
        <f t="shared" si="0"/>
        <v>1</v>
      </c>
      <c r="Y3" s="44">
        <f t="shared" si="0"/>
        <v>1</v>
      </c>
      <c r="Z3" s="44">
        <f t="shared" si="0"/>
        <v>1</v>
      </c>
      <c r="AA3" s="44">
        <f t="shared" si="0"/>
        <v>0</v>
      </c>
      <c r="AB3" s="44">
        <f t="shared" si="0"/>
        <v>1</v>
      </c>
      <c r="AD3" s="31" t="s">
        <v>48</v>
      </c>
      <c r="AE3" s="40">
        <f t="shared" ref="AE3:AE14" si="1">1-(2*AG3/132)</f>
        <v>0.75757575757575757</v>
      </c>
      <c r="AF3" s="41">
        <f t="shared" ref="AF3:AF14" si="2">+AE3*100</f>
        <v>75.757575757575751</v>
      </c>
      <c r="AG3">
        <v>16</v>
      </c>
    </row>
    <row r="4" spans="1:33">
      <c r="A4" s="36">
        <v>39845</v>
      </c>
      <c r="C4">
        <v>1</v>
      </c>
      <c r="D4">
        <v>1</v>
      </c>
      <c r="G4">
        <v>1</v>
      </c>
      <c r="H4">
        <v>1</v>
      </c>
      <c r="M4">
        <v>1</v>
      </c>
      <c r="P4" s="44">
        <f t="shared" ref="P4:P67" si="3">IF(B4=1,0,IF(B4=0,IF(B4=B3,0,1)))</f>
        <v>0</v>
      </c>
      <c r="Q4" s="44">
        <f t="shared" ref="Q4:Q67" si="4">IF(C4=1,0,IF(C4=0,IF(C4=C3,0,1)))</f>
        <v>0</v>
      </c>
      <c r="R4" s="44">
        <f t="shared" ref="R4:R67" si="5">IF(D4=1,0,IF(D4=0,IF(D4=D3,0,1)))</f>
        <v>0</v>
      </c>
      <c r="S4" s="44">
        <f t="shared" ref="S4:S67" si="6">IF(E4=1,0,IF(E4=0,IF(E4=E3,0,1)))</f>
        <v>0</v>
      </c>
      <c r="T4" s="44">
        <f t="shared" ref="T4:T67" si="7">IF(F4=1,0,IF(F4=0,IF(F4=F3,0,1)))</f>
        <v>0</v>
      </c>
      <c r="U4" s="44">
        <f t="shared" ref="U4:U67" si="8">IF(G4=1,0,IF(G4=0,IF(G4=G3,0,1)))</f>
        <v>0</v>
      </c>
      <c r="V4" s="44">
        <f t="shared" ref="V4:V67" si="9">IF(H4=1,0,IF(H4=0,IF(H4=H3,0,1)))</f>
        <v>0</v>
      </c>
      <c r="W4" s="44">
        <f t="shared" ref="W4:W67" si="10">IF(I4=1,0,IF(I4=0,IF(I4=I3,0,1)))</f>
        <v>0</v>
      </c>
      <c r="X4" s="44">
        <f t="shared" ref="X4:X67" si="11">IF(J4=1,0,IF(J4=0,IF(J4=J3,0,1)))</f>
        <v>0</v>
      </c>
      <c r="Y4" s="44">
        <f t="shared" ref="Y4:Y67" si="12">IF(K4=1,0,IF(K4=0,IF(K4=K3,0,1)))</f>
        <v>0</v>
      </c>
      <c r="Z4" s="44">
        <f t="shared" ref="Z4:Z67" si="13">IF(L4=1,0,IF(L4=0,IF(L4=L3,0,1)))</f>
        <v>0</v>
      </c>
      <c r="AA4" s="44">
        <f t="shared" ref="AA4:AA67" si="14">IF(M4=1,0,IF(M4=0,IF(M4=M3,0,1)))</f>
        <v>0</v>
      </c>
      <c r="AB4" s="44">
        <f t="shared" ref="AB4:AB67" si="15">IF(N4=1,0,IF(N4=0,IF(N4=N3,0,1)))</f>
        <v>0</v>
      </c>
      <c r="AD4" s="31" t="s">
        <v>51</v>
      </c>
      <c r="AE4" s="40">
        <f t="shared" si="1"/>
        <v>0.80303030303030298</v>
      </c>
      <c r="AF4" s="41">
        <f t="shared" si="2"/>
        <v>80.303030303030297</v>
      </c>
      <c r="AG4">
        <v>13</v>
      </c>
    </row>
    <row r="5" spans="1:33">
      <c r="A5" s="36">
        <v>39873</v>
      </c>
      <c r="C5">
        <v>1</v>
      </c>
      <c r="D5">
        <v>1</v>
      </c>
      <c r="G5">
        <v>1</v>
      </c>
      <c r="H5">
        <v>1</v>
      </c>
      <c r="M5">
        <v>1</v>
      </c>
      <c r="P5" s="44">
        <f t="shared" si="3"/>
        <v>0</v>
      </c>
      <c r="Q5" s="44">
        <f t="shared" si="4"/>
        <v>0</v>
      </c>
      <c r="R5" s="44">
        <f t="shared" si="5"/>
        <v>0</v>
      </c>
      <c r="S5" s="44">
        <f t="shared" si="6"/>
        <v>0</v>
      </c>
      <c r="T5" s="44">
        <f t="shared" si="7"/>
        <v>0</v>
      </c>
      <c r="U5" s="44">
        <f t="shared" si="8"/>
        <v>0</v>
      </c>
      <c r="V5" s="44">
        <f t="shared" si="9"/>
        <v>0</v>
      </c>
      <c r="W5" s="44">
        <f t="shared" si="10"/>
        <v>0</v>
      </c>
      <c r="X5" s="44">
        <f t="shared" si="11"/>
        <v>0</v>
      </c>
      <c r="Y5" s="44">
        <f t="shared" si="12"/>
        <v>0</v>
      </c>
      <c r="Z5" s="44">
        <f t="shared" si="13"/>
        <v>0</v>
      </c>
      <c r="AA5" s="44">
        <f t="shared" si="14"/>
        <v>0</v>
      </c>
      <c r="AB5" s="44">
        <f t="shared" si="15"/>
        <v>0</v>
      </c>
      <c r="AD5" s="31" t="s">
        <v>57</v>
      </c>
      <c r="AE5" s="40">
        <f t="shared" si="1"/>
        <v>0.96969696969696972</v>
      </c>
      <c r="AF5" s="41">
        <f t="shared" si="2"/>
        <v>96.969696969696969</v>
      </c>
      <c r="AG5">
        <v>2</v>
      </c>
    </row>
    <row r="6" spans="1:33">
      <c r="A6" s="36">
        <v>39904</v>
      </c>
      <c r="C6">
        <v>1</v>
      </c>
      <c r="D6">
        <v>1</v>
      </c>
      <c r="G6">
        <v>1</v>
      </c>
      <c r="H6">
        <v>1</v>
      </c>
      <c r="M6">
        <v>1</v>
      </c>
      <c r="P6" s="44">
        <f t="shared" si="3"/>
        <v>0</v>
      </c>
      <c r="Q6" s="44">
        <f t="shared" si="4"/>
        <v>0</v>
      </c>
      <c r="R6" s="44">
        <f t="shared" si="5"/>
        <v>0</v>
      </c>
      <c r="S6" s="44">
        <f t="shared" si="6"/>
        <v>0</v>
      </c>
      <c r="T6" s="44">
        <f t="shared" si="7"/>
        <v>0</v>
      </c>
      <c r="U6" s="44">
        <f t="shared" si="8"/>
        <v>0</v>
      </c>
      <c r="V6" s="44">
        <f t="shared" si="9"/>
        <v>0</v>
      </c>
      <c r="W6" s="44">
        <f t="shared" si="10"/>
        <v>0</v>
      </c>
      <c r="X6" s="44">
        <f t="shared" si="11"/>
        <v>0</v>
      </c>
      <c r="Y6" s="44">
        <f t="shared" si="12"/>
        <v>0</v>
      </c>
      <c r="Z6" s="44">
        <f t="shared" si="13"/>
        <v>0</v>
      </c>
      <c r="AA6" s="44">
        <f t="shared" si="14"/>
        <v>0</v>
      </c>
      <c r="AB6" s="44">
        <f t="shared" si="15"/>
        <v>0</v>
      </c>
      <c r="AD6" s="31" t="s">
        <v>63</v>
      </c>
      <c r="AE6" s="40">
        <f t="shared" si="1"/>
        <v>0.83333333333333337</v>
      </c>
      <c r="AF6" s="41">
        <f t="shared" si="2"/>
        <v>83.333333333333343</v>
      </c>
      <c r="AG6">
        <v>11</v>
      </c>
    </row>
    <row r="7" spans="1:33">
      <c r="A7" s="36">
        <v>39934</v>
      </c>
      <c r="C7">
        <v>1</v>
      </c>
      <c r="D7">
        <v>1</v>
      </c>
      <c r="G7">
        <v>1</v>
      </c>
      <c r="H7">
        <v>1</v>
      </c>
      <c r="M7">
        <v>1</v>
      </c>
      <c r="P7" s="44">
        <f t="shared" si="3"/>
        <v>0</v>
      </c>
      <c r="Q7" s="44">
        <f t="shared" si="4"/>
        <v>0</v>
      </c>
      <c r="R7" s="44">
        <f t="shared" si="5"/>
        <v>0</v>
      </c>
      <c r="S7" s="44">
        <f t="shared" si="6"/>
        <v>0</v>
      </c>
      <c r="T7" s="44">
        <f t="shared" si="7"/>
        <v>0</v>
      </c>
      <c r="U7" s="44">
        <f t="shared" si="8"/>
        <v>0</v>
      </c>
      <c r="V7" s="44">
        <f t="shared" si="9"/>
        <v>0</v>
      </c>
      <c r="W7" s="44">
        <f t="shared" si="10"/>
        <v>0</v>
      </c>
      <c r="X7" s="44">
        <f t="shared" si="11"/>
        <v>0</v>
      </c>
      <c r="Y7" s="44">
        <f t="shared" si="12"/>
        <v>0</v>
      </c>
      <c r="Z7" s="44">
        <f t="shared" si="13"/>
        <v>0</v>
      </c>
      <c r="AA7" s="44">
        <f t="shared" si="14"/>
        <v>0</v>
      </c>
      <c r="AB7" s="44">
        <f t="shared" si="15"/>
        <v>0</v>
      </c>
      <c r="AD7" s="31" t="s">
        <v>65</v>
      </c>
      <c r="AE7" s="40">
        <f t="shared" si="1"/>
        <v>0.86363636363636365</v>
      </c>
      <c r="AF7" s="41">
        <f t="shared" si="2"/>
        <v>86.36363636363636</v>
      </c>
      <c r="AG7">
        <v>9</v>
      </c>
    </row>
    <row r="8" spans="1:33">
      <c r="A8" s="36">
        <v>39965</v>
      </c>
      <c r="C8">
        <v>1</v>
      </c>
      <c r="D8">
        <v>1</v>
      </c>
      <c r="G8">
        <v>1</v>
      </c>
      <c r="H8">
        <v>1</v>
      </c>
      <c r="M8">
        <v>1</v>
      </c>
      <c r="P8" s="44">
        <f t="shared" si="3"/>
        <v>0</v>
      </c>
      <c r="Q8" s="44">
        <f t="shared" si="4"/>
        <v>0</v>
      </c>
      <c r="R8" s="44">
        <f t="shared" si="5"/>
        <v>0</v>
      </c>
      <c r="S8" s="44">
        <f t="shared" si="6"/>
        <v>0</v>
      </c>
      <c r="T8" s="44">
        <f t="shared" si="7"/>
        <v>0</v>
      </c>
      <c r="U8" s="44">
        <f t="shared" si="8"/>
        <v>0</v>
      </c>
      <c r="V8" s="44">
        <f t="shared" si="9"/>
        <v>0</v>
      </c>
      <c r="W8" s="44">
        <f t="shared" si="10"/>
        <v>0</v>
      </c>
      <c r="X8" s="44">
        <f t="shared" si="11"/>
        <v>0</v>
      </c>
      <c r="Y8" s="44">
        <f t="shared" si="12"/>
        <v>0</v>
      </c>
      <c r="Z8" s="44">
        <f t="shared" si="13"/>
        <v>0</v>
      </c>
      <c r="AA8" s="44">
        <f t="shared" si="14"/>
        <v>0</v>
      </c>
      <c r="AB8" s="44">
        <f t="shared" si="15"/>
        <v>0</v>
      </c>
      <c r="AD8" s="31" t="s">
        <v>67</v>
      </c>
      <c r="AE8" s="40">
        <f t="shared" si="1"/>
        <v>0.84848484848484851</v>
      </c>
      <c r="AF8" s="41">
        <f t="shared" si="2"/>
        <v>84.848484848484844</v>
      </c>
      <c r="AG8">
        <v>10</v>
      </c>
    </row>
    <row r="9" spans="1:33">
      <c r="A9" s="36">
        <v>39995</v>
      </c>
      <c r="C9">
        <v>1</v>
      </c>
      <c r="D9">
        <v>1</v>
      </c>
      <c r="G9">
        <v>1</v>
      </c>
      <c r="H9">
        <v>1</v>
      </c>
      <c r="M9">
        <v>1</v>
      </c>
      <c r="P9" s="44">
        <f t="shared" si="3"/>
        <v>0</v>
      </c>
      <c r="Q9" s="44">
        <f t="shared" si="4"/>
        <v>0</v>
      </c>
      <c r="R9" s="44">
        <f t="shared" si="5"/>
        <v>0</v>
      </c>
      <c r="S9" s="44">
        <f t="shared" si="6"/>
        <v>0</v>
      </c>
      <c r="T9" s="44">
        <f t="shared" si="7"/>
        <v>0</v>
      </c>
      <c r="U9" s="44">
        <f t="shared" si="8"/>
        <v>0</v>
      </c>
      <c r="V9" s="44">
        <f t="shared" si="9"/>
        <v>0</v>
      </c>
      <c r="W9" s="44">
        <f t="shared" si="10"/>
        <v>0</v>
      </c>
      <c r="X9" s="44">
        <f t="shared" si="11"/>
        <v>0</v>
      </c>
      <c r="Y9" s="44">
        <f t="shared" si="12"/>
        <v>0</v>
      </c>
      <c r="Z9" s="44">
        <f t="shared" si="13"/>
        <v>0</v>
      </c>
      <c r="AA9" s="44">
        <f t="shared" si="14"/>
        <v>0</v>
      </c>
      <c r="AB9" s="44">
        <f t="shared" si="15"/>
        <v>0</v>
      </c>
      <c r="AD9" s="31" t="s">
        <v>69</v>
      </c>
      <c r="AE9" s="40">
        <f t="shared" si="1"/>
        <v>0.87878787878787878</v>
      </c>
      <c r="AF9" s="41">
        <f t="shared" si="2"/>
        <v>87.878787878787875</v>
      </c>
      <c r="AG9">
        <v>8</v>
      </c>
    </row>
    <row r="10" spans="1:33">
      <c r="A10" s="36">
        <v>40026</v>
      </c>
      <c r="G10">
        <v>1</v>
      </c>
      <c r="H10">
        <v>1</v>
      </c>
      <c r="P10" s="44">
        <f t="shared" si="3"/>
        <v>0</v>
      </c>
      <c r="Q10" s="44">
        <f t="shared" si="4"/>
        <v>1</v>
      </c>
      <c r="R10" s="44">
        <f t="shared" si="5"/>
        <v>1</v>
      </c>
      <c r="S10" s="44">
        <f t="shared" si="6"/>
        <v>0</v>
      </c>
      <c r="T10" s="44">
        <f t="shared" si="7"/>
        <v>0</v>
      </c>
      <c r="U10" s="44">
        <f t="shared" si="8"/>
        <v>0</v>
      </c>
      <c r="V10" s="44">
        <f t="shared" si="9"/>
        <v>0</v>
      </c>
      <c r="W10" s="44">
        <f t="shared" si="10"/>
        <v>0</v>
      </c>
      <c r="X10" s="44">
        <f t="shared" si="11"/>
        <v>0</v>
      </c>
      <c r="Y10" s="44">
        <f t="shared" si="12"/>
        <v>0</v>
      </c>
      <c r="Z10" s="44">
        <f t="shared" si="13"/>
        <v>0</v>
      </c>
      <c r="AA10" s="44">
        <f t="shared" si="14"/>
        <v>1</v>
      </c>
      <c r="AB10" s="44">
        <f t="shared" si="15"/>
        <v>0</v>
      </c>
      <c r="AD10" s="31" t="s">
        <v>71</v>
      </c>
      <c r="AE10" s="40">
        <f t="shared" si="1"/>
        <v>0.86363636363636365</v>
      </c>
      <c r="AF10" s="41">
        <f t="shared" si="2"/>
        <v>86.36363636363636</v>
      </c>
      <c r="AG10">
        <v>9</v>
      </c>
    </row>
    <row r="11" spans="1:33">
      <c r="A11" s="36">
        <v>40057</v>
      </c>
      <c r="C11">
        <v>1</v>
      </c>
      <c r="D11">
        <v>1</v>
      </c>
      <c r="G11">
        <v>1</v>
      </c>
      <c r="H11">
        <v>1</v>
      </c>
      <c r="M11">
        <v>1</v>
      </c>
      <c r="P11" s="44">
        <f t="shared" si="3"/>
        <v>0</v>
      </c>
      <c r="Q11" s="44">
        <f t="shared" si="4"/>
        <v>0</v>
      </c>
      <c r="R11" s="44">
        <f t="shared" si="5"/>
        <v>0</v>
      </c>
      <c r="S11" s="44">
        <f t="shared" si="6"/>
        <v>0</v>
      </c>
      <c r="T11" s="44">
        <f t="shared" si="7"/>
        <v>0</v>
      </c>
      <c r="U11" s="44">
        <f t="shared" si="8"/>
        <v>0</v>
      </c>
      <c r="V11" s="44">
        <f t="shared" si="9"/>
        <v>0</v>
      </c>
      <c r="W11" s="44">
        <f t="shared" si="10"/>
        <v>0</v>
      </c>
      <c r="X11" s="44">
        <f t="shared" si="11"/>
        <v>0</v>
      </c>
      <c r="Y11" s="44">
        <f t="shared" si="12"/>
        <v>0</v>
      </c>
      <c r="Z11" s="44">
        <f t="shared" si="13"/>
        <v>0</v>
      </c>
      <c r="AA11" s="44">
        <f t="shared" si="14"/>
        <v>0</v>
      </c>
      <c r="AB11" s="44">
        <f t="shared" si="15"/>
        <v>0</v>
      </c>
      <c r="AD11" s="31" t="s">
        <v>84</v>
      </c>
      <c r="AE11" s="40">
        <f t="shared" si="1"/>
        <v>0.96969696969696972</v>
      </c>
      <c r="AF11" s="41">
        <f t="shared" si="2"/>
        <v>96.969696969696969</v>
      </c>
      <c r="AG11">
        <v>2</v>
      </c>
    </row>
    <row r="12" spans="1:33">
      <c r="A12" s="36">
        <v>40087</v>
      </c>
      <c r="C12">
        <v>1</v>
      </c>
      <c r="D12">
        <v>1</v>
      </c>
      <c r="G12">
        <v>1</v>
      </c>
      <c r="H12">
        <v>1</v>
      </c>
      <c r="M12">
        <v>1</v>
      </c>
      <c r="P12" s="44">
        <f t="shared" si="3"/>
        <v>0</v>
      </c>
      <c r="Q12" s="44">
        <f t="shared" si="4"/>
        <v>0</v>
      </c>
      <c r="R12" s="44">
        <f t="shared" si="5"/>
        <v>0</v>
      </c>
      <c r="S12" s="44">
        <f t="shared" si="6"/>
        <v>0</v>
      </c>
      <c r="T12" s="44">
        <f t="shared" si="7"/>
        <v>0</v>
      </c>
      <c r="U12" s="44">
        <f t="shared" si="8"/>
        <v>0</v>
      </c>
      <c r="V12" s="44">
        <f t="shared" si="9"/>
        <v>0</v>
      </c>
      <c r="W12" s="44">
        <f t="shared" si="10"/>
        <v>0</v>
      </c>
      <c r="X12" s="44">
        <f t="shared" si="11"/>
        <v>0</v>
      </c>
      <c r="Y12" s="44">
        <f t="shared" si="12"/>
        <v>0</v>
      </c>
      <c r="Z12" s="44">
        <f t="shared" si="13"/>
        <v>0</v>
      </c>
      <c r="AA12" s="44">
        <f t="shared" si="14"/>
        <v>0</v>
      </c>
      <c r="AB12" s="44">
        <f t="shared" si="15"/>
        <v>0</v>
      </c>
      <c r="AD12" s="31" t="s">
        <v>93</v>
      </c>
      <c r="AE12" s="40">
        <f t="shared" si="1"/>
        <v>0.90909090909090906</v>
      </c>
      <c r="AF12" s="41">
        <f t="shared" si="2"/>
        <v>90.909090909090907</v>
      </c>
      <c r="AG12">
        <v>6</v>
      </c>
    </row>
    <row r="13" spans="1:33">
      <c r="A13" s="36">
        <v>40118</v>
      </c>
      <c r="G13">
        <v>1</v>
      </c>
      <c r="H13">
        <v>1</v>
      </c>
      <c r="P13" s="44">
        <f t="shared" si="3"/>
        <v>0</v>
      </c>
      <c r="Q13" s="44">
        <f t="shared" si="4"/>
        <v>1</v>
      </c>
      <c r="R13" s="44">
        <f t="shared" si="5"/>
        <v>1</v>
      </c>
      <c r="S13" s="44">
        <f t="shared" si="6"/>
        <v>0</v>
      </c>
      <c r="T13" s="44">
        <f t="shared" si="7"/>
        <v>0</v>
      </c>
      <c r="U13" s="44">
        <f t="shared" si="8"/>
        <v>0</v>
      </c>
      <c r="V13" s="44">
        <f t="shared" si="9"/>
        <v>0</v>
      </c>
      <c r="W13" s="44">
        <f t="shared" si="10"/>
        <v>0</v>
      </c>
      <c r="X13" s="44">
        <f t="shared" si="11"/>
        <v>0</v>
      </c>
      <c r="Y13" s="44">
        <f t="shared" si="12"/>
        <v>0</v>
      </c>
      <c r="Z13" s="44">
        <f t="shared" si="13"/>
        <v>0</v>
      </c>
      <c r="AA13" s="44">
        <f t="shared" si="14"/>
        <v>1</v>
      </c>
      <c r="AB13" s="44">
        <f t="shared" si="15"/>
        <v>0</v>
      </c>
      <c r="AD13" s="31" t="s">
        <v>97</v>
      </c>
      <c r="AE13" s="40">
        <f t="shared" si="1"/>
        <v>0.80303030303030298</v>
      </c>
      <c r="AF13" s="41">
        <f t="shared" si="2"/>
        <v>80.303030303030297</v>
      </c>
      <c r="AG13">
        <v>13</v>
      </c>
    </row>
    <row r="14" spans="1:33">
      <c r="A14" s="36">
        <v>40148</v>
      </c>
      <c r="G14">
        <v>1</v>
      </c>
      <c r="H14">
        <v>1</v>
      </c>
      <c r="P14" s="44">
        <f t="shared" si="3"/>
        <v>0</v>
      </c>
      <c r="Q14" s="44">
        <f t="shared" si="4"/>
        <v>0</v>
      </c>
      <c r="R14" s="44">
        <f t="shared" si="5"/>
        <v>0</v>
      </c>
      <c r="S14" s="44">
        <f t="shared" si="6"/>
        <v>0</v>
      </c>
      <c r="T14" s="44">
        <f t="shared" si="7"/>
        <v>0</v>
      </c>
      <c r="U14" s="44">
        <f t="shared" si="8"/>
        <v>0</v>
      </c>
      <c r="V14" s="44">
        <f t="shared" si="9"/>
        <v>0</v>
      </c>
      <c r="W14" s="44">
        <f t="shared" si="10"/>
        <v>0</v>
      </c>
      <c r="X14" s="44">
        <f t="shared" si="11"/>
        <v>0</v>
      </c>
      <c r="Y14" s="44">
        <f t="shared" si="12"/>
        <v>0</v>
      </c>
      <c r="Z14" s="44">
        <f t="shared" si="13"/>
        <v>0</v>
      </c>
      <c r="AA14" s="44">
        <f t="shared" si="14"/>
        <v>0</v>
      </c>
      <c r="AB14" s="44">
        <f t="shared" si="15"/>
        <v>0</v>
      </c>
      <c r="AD14" s="31" t="s">
        <v>100</v>
      </c>
      <c r="AE14" s="40">
        <f t="shared" si="1"/>
        <v>0.96969696969696972</v>
      </c>
      <c r="AF14" s="41">
        <f t="shared" si="2"/>
        <v>96.969696969696969</v>
      </c>
      <c r="AG14">
        <v>2</v>
      </c>
    </row>
    <row r="15" spans="1:33">
      <c r="A15" s="36">
        <v>40179</v>
      </c>
      <c r="C15">
        <v>1</v>
      </c>
      <c r="D15">
        <v>1</v>
      </c>
      <c r="P15" s="44">
        <f t="shared" si="3"/>
        <v>0</v>
      </c>
      <c r="Q15" s="44">
        <f t="shared" si="4"/>
        <v>0</v>
      </c>
      <c r="R15" s="44">
        <f t="shared" si="5"/>
        <v>0</v>
      </c>
      <c r="S15" s="44">
        <f t="shared" si="6"/>
        <v>0</v>
      </c>
      <c r="T15" s="44">
        <f t="shared" si="7"/>
        <v>0</v>
      </c>
      <c r="U15" s="44">
        <f t="shared" si="8"/>
        <v>1</v>
      </c>
      <c r="V15" s="44">
        <f t="shared" si="9"/>
        <v>1</v>
      </c>
      <c r="W15" s="44">
        <f t="shared" si="10"/>
        <v>0</v>
      </c>
      <c r="X15" s="44">
        <f t="shared" si="11"/>
        <v>0</v>
      </c>
      <c r="Y15" s="44">
        <f t="shared" si="12"/>
        <v>0</v>
      </c>
      <c r="Z15" s="44">
        <f t="shared" si="13"/>
        <v>0</v>
      </c>
      <c r="AA15" s="44">
        <f t="shared" si="14"/>
        <v>0</v>
      </c>
      <c r="AB15" s="44">
        <f t="shared" si="15"/>
        <v>0</v>
      </c>
      <c r="AD15" s="38"/>
      <c r="AE15" s="40"/>
      <c r="AF15" s="41"/>
    </row>
    <row r="16" spans="1:33">
      <c r="A16" s="36">
        <v>40210</v>
      </c>
      <c r="D16">
        <v>1</v>
      </c>
      <c r="P16" s="44">
        <f t="shared" si="3"/>
        <v>0</v>
      </c>
      <c r="Q16" s="44">
        <f t="shared" si="4"/>
        <v>1</v>
      </c>
      <c r="R16" s="44">
        <f t="shared" si="5"/>
        <v>0</v>
      </c>
      <c r="S16" s="44">
        <f t="shared" si="6"/>
        <v>0</v>
      </c>
      <c r="T16" s="44">
        <f t="shared" si="7"/>
        <v>0</v>
      </c>
      <c r="U16" s="44">
        <f t="shared" si="8"/>
        <v>0</v>
      </c>
      <c r="V16" s="44">
        <f t="shared" si="9"/>
        <v>0</v>
      </c>
      <c r="W16" s="44">
        <f t="shared" si="10"/>
        <v>0</v>
      </c>
      <c r="X16" s="44">
        <f t="shared" si="11"/>
        <v>0</v>
      </c>
      <c r="Y16" s="44">
        <f t="shared" si="12"/>
        <v>0</v>
      </c>
      <c r="Z16" s="44">
        <f t="shared" si="13"/>
        <v>0</v>
      </c>
      <c r="AA16" s="44">
        <f t="shared" si="14"/>
        <v>0</v>
      </c>
      <c r="AB16" s="44">
        <f t="shared" si="15"/>
        <v>0</v>
      </c>
    </row>
    <row r="17" spans="1:28">
      <c r="A17" s="36">
        <v>40238</v>
      </c>
      <c r="C17">
        <v>1</v>
      </c>
      <c r="P17" s="44">
        <f t="shared" si="3"/>
        <v>0</v>
      </c>
      <c r="Q17" s="44">
        <f t="shared" si="4"/>
        <v>0</v>
      </c>
      <c r="R17" s="44">
        <f t="shared" si="5"/>
        <v>1</v>
      </c>
      <c r="S17" s="44">
        <f t="shared" si="6"/>
        <v>0</v>
      </c>
      <c r="T17" s="44">
        <f t="shared" si="7"/>
        <v>0</v>
      </c>
      <c r="U17" s="44">
        <f t="shared" si="8"/>
        <v>0</v>
      </c>
      <c r="V17" s="44">
        <f t="shared" si="9"/>
        <v>0</v>
      </c>
      <c r="W17" s="44">
        <f t="shared" si="10"/>
        <v>0</v>
      </c>
      <c r="X17" s="44">
        <f t="shared" si="11"/>
        <v>0</v>
      </c>
      <c r="Y17" s="44">
        <f t="shared" si="12"/>
        <v>0</v>
      </c>
      <c r="Z17" s="44">
        <f t="shared" si="13"/>
        <v>0</v>
      </c>
      <c r="AA17" s="44">
        <f t="shared" si="14"/>
        <v>0</v>
      </c>
      <c r="AB17" s="44">
        <f t="shared" si="15"/>
        <v>0</v>
      </c>
    </row>
    <row r="18" spans="1:28">
      <c r="A18" s="36">
        <v>40269</v>
      </c>
      <c r="C18">
        <v>1</v>
      </c>
      <c r="D18">
        <v>1</v>
      </c>
      <c r="G18">
        <v>1</v>
      </c>
      <c r="H18">
        <v>1</v>
      </c>
      <c r="P18" s="44">
        <f t="shared" si="3"/>
        <v>0</v>
      </c>
      <c r="Q18" s="44">
        <f t="shared" si="4"/>
        <v>0</v>
      </c>
      <c r="R18" s="44">
        <f t="shared" si="5"/>
        <v>0</v>
      </c>
      <c r="S18" s="44">
        <f t="shared" si="6"/>
        <v>0</v>
      </c>
      <c r="T18" s="44">
        <f t="shared" si="7"/>
        <v>0</v>
      </c>
      <c r="U18" s="44">
        <f t="shared" si="8"/>
        <v>0</v>
      </c>
      <c r="V18" s="44">
        <f t="shared" si="9"/>
        <v>0</v>
      </c>
      <c r="W18" s="44">
        <f t="shared" si="10"/>
        <v>0</v>
      </c>
      <c r="X18" s="44">
        <f t="shared" si="11"/>
        <v>0</v>
      </c>
      <c r="Y18" s="44">
        <f t="shared" si="12"/>
        <v>0</v>
      </c>
      <c r="Z18" s="44">
        <f t="shared" si="13"/>
        <v>0</v>
      </c>
      <c r="AA18" s="44">
        <f t="shared" si="14"/>
        <v>0</v>
      </c>
      <c r="AB18" s="44">
        <f t="shared" si="15"/>
        <v>0</v>
      </c>
    </row>
    <row r="19" spans="1:28">
      <c r="A19" s="36">
        <v>40299</v>
      </c>
      <c r="C19">
        <v>1</v>
      </c>
      <c r="D19">
        <v>1</v>
      </c>
      <c r="P19" s="44">
        <f t="shared" si="3"/>
        <v>0</v>
      </c>
      <c r="Q19" s="44">
        <f t="shared" si="4"/>
        <v>0</v>
      </c>
      <c r="R19" s="44">
        <f t="shared" si="5"/>
        <v>0</v>
      </c>
      <c r="S19" s="44">
        <f t="shared" si="6"/>
        <v>0</v>
      </c>
      <c r="T19" s="44">
        <f t="shared" si="7"/>
        <v>0</v>
      </c>
      <c r="U19" s="44">
        <f t="shared" si="8"/>
        <v>1</v>
      </c>
      <c r="V19" s="44">
        <f t="shared" si="9"/>
        <v>1</v>
      </c>
      <c r="W19" s="44">
        <f t="shared" si="10"/>
        <v>0</v>
      </c>
      <c r="X19" s="44">
        <f t="shared" si="11"/>
        <v>0</v>
      </c>
      <c r="Y19" s="44">
        <f t="shared" si="12"/>
        <v>0</v>
      </c>
      <c r="Z19" s="44">
        <f t="shared" si="13"/>
        <v>0</v>
      </c>
      <c r="AA19" s="44">
        <f t="shared" si="14"/>
        <v>0</v>
      </c>
      <c r="AB19" s="44">
        <f t="shared" si="15"/>
        <v>0</v>
      </c>
    </row>
    <row r="20" spans="1:28">
      <c r="A20" s="36">
        <v>40330</v>
      </c>
      <c r="C20">
        <v>1</v>
      </c>
      <c r="D20">
        <v>1</v>
      </c>
      <c r="P20" s="44">
        <f t="shared" si="3"/>
        <v>0</v>
      </c>
      <c r="Q20" s="44">
        <f t="shared" si="4"/>
        <v>0</v>
      </c>
      <c r="R20" s="44">
        <f t="shared" si="5"/>
        <v>0</v>
      </c>
      <c r="S20" s="44">
        <f t="shared" si="6"/>
        <v>0</v>
      </c>
      <c r="T20" s="44">
        <f t="shared" si="7"/>
        <v>0</v>
      </c>
      <c r="U20" s="44">
        <f t="shared" si="8"/>
        <v>0</v>
      </c>
      <c r="V20" s="44">
        <f t="shared" si="9"/>
        <v>0</v>
      </c>
      <c r="W20" s="44">
        <f t="shared" si="10"/>
        <v>0</v>
      </c>
      <c r="X20" s="44">
        <f t="shared" si="11"/>
        <v>0</v>
      </c>
      <c r="Y20" s="44">
        <f t="shared" si="12"/>
        <v>0</v>
      </c>
      <c r="Z20" s="44">
        <f t="shared" si="13"/>
        <v>0</v>
      </c>
      <c r="AA20" s="44">
        <f t="shared" si="14"/>
        <v>0</v>
      </c>
      <c r="AB20" s="44">
        <f t="shared" si="15"/>
        <v>0</v>
      </c>
    </row>
    <row r="21" spans="1:28">
      <c r="A21" s="36">
        <v>40360</v>
      </c>
      <c r="G21">
        <v>1</v>
      </c>
      <c r="H21">
        <v>1</v>
      </c>
      <c r="P21" s="44">
        <f t="shared" si="3"/>
        <v>0</v>
      </c>
      <c r="Q21" s="44">
        <f t="shared" si="4"/>
        <v>1</v>
      </c>
      <c r="R21" s="44">
        <f t="shared" si="5"/>
        <v>1</v>
      </c>
      <c r="S21" s="44">
        <f t="shared" si="6"/>
        <v>0</v>
      </c>
      <c r="T21" s="44">
        <f t="shared" si="7"/>
        <v>0</v>
      </c>
      <c r="U21" s="44">
        <f t="shared" si="8"/>
        <v>0</v>
      </c>
      <c r="V21" s="44">
        <f t="shared" si="9"/>
        <v>0</v>
      </c>
      <c r="W21" s="44">
        <f t="shared" si="10"/>
        <v>0</v>
      </c>
      <c r="X21" s="44">
        <f t="shared" si="11"/>
        <v>0</v>
      </c>
      <c r="Y21" s="44">
        <f t="shared" si="12"/>
        <v>0</v>
      </c>
      <c r="Z21" s="44">
        <f t="shared" si="13"/>
        <v>0</v>
      </c>
      <c r="AA21" s="44">
        <f t="shared" si="14"/>
        <v>0</v>
      </c>
      <c r="AB21" s="44">
        <f t="shared" si="15"/>
        <v>0</v>
      </c>
    </row>
    <row r="22" spans="1:28">
      <c r="A22" s="36">
        <v>40391</v>
      </c>
      <c r="G22">
        <v>1</v>
      </c>
      <c r="H22">
        <v>1</v>
      </c>
      <c r="P22" s="44">
        <f t="shared" si="3"/>
        <v>0</v>
      </c>
      <c r="Q22" s="44">
        <f t="shared" si="4"/>
        <v>0</v>
      </c>
      <c r="R22" s="44">
        <f t="shared" si="5"/>
        <v>0</v>
      </c>
      <c r="S22" s="44">
        <f t="shared" si="6"/>
        <v>0</v>
      </c>
      <c r="T22" s="44">
        <f t="shared" si="7"/>
        <v>0</v>
      </c>
      <c r="U22" s="44">
        <f t="shared" si="8"/>
        <v>0</v>
      </c>
      <c r="V22" s="44">
        <f t="shared" si="9"/>
        <v>0</v>
      </c>
      <c r="W22" s="44">
        <f t="shared" si="10"/>
        <v>0</v>
      </c>
      <c r="X22" s="44">
        <f t="shared" si="11"/>
        <v>0</v>
      </c>
      <c r="Y22" s="44">
        <f t="shared" si="12"/>
        <v>0</v>
      </c>
      <c r="Z22" s="44">
        <f t="shared" si="13"/>
        <v>0</v>
      </c>
      <c r="AA22" s="44">
        <f t="shared" si="14"/>
        <v>0</v>
      </c>
      <c r="AB22" s="44">
        <f t="shared" si="15"/>
        <v>0</v>
      </c>
    </row>
    <row r="23" spans="1:28">
      <c r="A23" s="36">
        <v>40422</v>
      </c>
      <c r="C23">
        <v>1</v>
      </c>
      <c r="D23">
        <v>1</v>
      </c>
      <c r="G23">
        <v>1</v>
      </c>
      <c r="H23">
        <v>1</v>
      </c>
      <c r="P23" s="44">
        <f t="shared" si="3"/>
        <v>0</v>
      </c>
      <c r="Q23" s="44">
        <f t="shared" si="4"/>
        <v>0</v>
      </c>
      <c r="R23" s="44">
        <f t="shared" si="5"/>
        <v>0</v>
      </c>
      <c r="S23" s="44">
        <f t="shared" si="6"/>
        <v>0</v>
      </c>
      <c r="T23" s="44">
        <f t="shared" si="7"/>
        <v>0</v>
      </c>
      <c r="U23" s="44">
        <f t="shared" si="8"/>
        <v>0</v>
      </c>
      <c r="V23" s="44">
        <f t="shared" si="9"/>
        <v>0</v>
      </c>
      <c r="W23" s="44">
        <f t="shared" si="10"/>
        <v>0</v>
      </c>
      <c r="X23" s="44">
        <f t="shared" si="11"/>
        <v>0</v>
      </c>
      <c r="Y23" s="44">
        <f t="shared" si="12"/>
        <v>0</v>
      </c>
      <c r="Z23" s="44">
        <f t="shared" si="13"/>
        <v>0</v>
      </c>
      <c r="AA23" s="44">
        <f t="shared" si="14"/>
        <v>0</v>
      </c>
      <c r="AB23" s="44">
        <f t="shared" si="15"/>
        <v>0</v>
      </c>
    </row>
    <row r="24" spans="1:28">
      <c r="A24" s="36">
        <v>40452</v>
      </c>
      <c r="C24">
        <v>1</v>
      </c>
      <c r="D24">
        <v>1</v>
      </c>
      <c r="G24">
        <v>1</v>
      </c>
      <c r="H24">
        <v>1</v>
      </c>
      <c r="P24" s="44">
        <f t="shared" si="3"/>
        <v>0</v>
      </c>
      <c r="Q24" s="44">
        <f t="shared" si="4"/>
        <v>0</v>
      </c>
      <c r="R24" s="44">
        <f t="shared" si="5"/>
        <v>0</v>
      </c>
      <c r="S24" s="44">
        <f t="shared" si="6"/>
        <v>0</v>
      </c>
      <c r="T24" s="44">
        <f t="shared" si="7"/>
        <v>0</v>
      </c>
      <c r="U24" s="44">
        <f t="shared" si="8"/>
        <v>0</v>
      </c>
      <c r="V24" s="44">
        <f t="shared" si="9"/>
        <v>0</v>
      </c>
      <c r="W24" s="44">
        <f t="shared" si="10"/>
        <v>0</v>
      </c>
      <c r="X24" s="44">
        <f t="shared" si="11"/>
        <v>0</v>
      </c>
      <c r="Y24" s="44">
        <f t="shared" si="12"/>
        <v>0</v>
      </c>
      <c r="Z24" s="44">
        <f t="shared" si="13"/>
        <v>0</v>
      </c>
      <c r="AA24" s="44">
        <f t="shared" si="14"/>
        <v>0</v>
      </c>
      <c r="AB24" s="44">
        <f t="shared" si="15"/>
        <v>0</v>
      </c>
    </row>
    <row r="25" spans="1:28">
      <c r="A25" s="36">
        <v>40483</v>
      </c>
      <c r="C25">
        <v>1</v>
      </c>
      <c r="D25">
        <v>1</v>
      </c>
      <c r="G25">
        <v>1</v>
      </c>
      <c r="H25">
        <v>1</v>
      </c>
      <c r="P25" s="44">
        <f t="shared" si="3"/>
        <v>0</v>
      </c>
      <c r="Q25" s="44">
        <f t="shared" si="4"/>
        <v>0</v>
      </c>
      <c r="R25" s="44">
        <f t="shared" si="5"/>
        <v>0</v>
      </c>
      <c r="S25" s="44">
        <f t="shared" si="6"/>
        <v>0</v>
      </c>
      <c r="T25" s="44">
        <f t="shared" si="7"/>
        <v>0</v>
      </c>
      <c r="U25" s="44">
        <f t="shared" si="8"/>
        <v>0</v>
      </c>
      <c r="V25" s="44">
        <f t="shared" si="9"/>
        <v>0</v>
      </c>
      <c r="W25" s="44">
        <f t="shared" si="10"/>
        <v>0</v>
      </c>
      <c r="X25" s="44">
        <f t="shared" si="11"/>
        <v>0</v>
      </c>
      <c r="Y25" s="44">
        <f t="shared" si="12"/>
        <v>0</v>
      </c>
      <c r="Z25" s="44">
        <f t="shared" si="13"/>
        <v>0</v>
      </c>
      <c r="AA25" s="44">
        <f t="shared" si="14"/>
        <v>0</v>
      </c>
      <c r="AB25" s="44">
        <f t="shared" si="15"/>
        <v>0</v>
      </c>
    </row>
    <row r="26" spans="1:28">
      <c r="A26" s="36">
        <v>40513</v>
      </c>
      <c r="C26">
        <v>1</v>
      </c>
      <c r="D26">
        <v>1</v>
      </c>
      <c r="G26">
        <v>1</v>
      </c>
      <c r="H26">
        <v>1</v>
      </c>
      <c r="P26" s="44">
        <f t="shared" si="3"/>
        <v>0</v>
      </c>
      <c r="Q26" s="44">
        <f t="shared" si="4"/>
        <v>0</v>
      </c>
      <c r="R26" s="44">
        <f t="shared" si="5"/>
        <v>0</v>
      </c>
      <c r="S26" s="44">
        <f t="shared" si="6"/>
        <v>0</v>
      </c>
      <c r="T26" s="44">
        <f t="shared" si="7"/>
        <v>0</v>
      </c>
      <c r="U26" s="44">
        <f t="shared" si="8"/>
        <v>0</v>
      </c>
      <c r="V26" s="44">
        <f t="shared" si="9"/>
        <v>0</v>
      </c>
      <c r="W26" s="44">
        <f t="shared" si="10"/>
        <v>0</v>
      </c>
      <c r="X26" s="44">
        <f t="shared" si="11"/>
        <v>0</v>
      </c>
      <c r="Y26" s="44">
        <f t="shared" si="12"/>
        <v>0</v>
      </c>
      <c r="Z26" s="44">
        <f t="shared" si="13"/>
        <v>0</v>
      </c>
      <c r="AA26" s="44">
        <f t="shared" si="14"/>
        <v>0</v>
      </c>
      <c r="AB26" s="44">
        <f t="shared" si="15"/>
        <v>0</v>
      </c>
    </row>
    <row r="27" spans="1:28">
      <c r="A27" s="36">
        <v>40544</v>
      </c>
      <c r="C27">
        <v>1</v>
      </c>
      <c r="D27">
        <v>1</v>
      </c>
      <c r="G27">
        <v>1</v>
      </c>
      <c r="H27">
        <v>1</v>
      </c>
      <c r="M27">
        <v>1</v>
      </c>
      <c r="P27" s="44">
        <f t="shared" si="3"/>
        <v>0</v>
      </c>
      <c r="Q27" s="44">
        <f t="shared" si="4"/>
        <v>0</v>
      </c>
      <c r="R27" s="44">
        <f t="shared" si="5"/>
        <v>0</v>
      </c>
      <c r="S27" s="44">
        <f t="shared" si="6"/>
        <v>0</v>
      </c>
      <c r="T27" s="44">
        <f t="shared" si="7"/>
        <v>0</v>
      </c>
      <c r="U27" s="44">
        <f t="shared" si="8"/>
        <v>0</v>
      </c>
      <c r="V27" s="44">
        <f t="shared" si="9"/>
        <v>0</v>
      </c>
      <c r="W27" s="44">
        <f t="shared" si="10"/>
        <v>0</v>
      </c>
      <c r="X27" s="44">
        <f t="shared" si="11"/>
        <v>0</v>
      </c>
      <c r="Y27" s="44">
        <f t="shared" si="12"/>
        <v>0</v>
      </c>
      <c r="Z27" s="44">
        <f t="shared" si="13"/>
        <v>0</v>
      </c>
      <c r="AA27" s="44">
        <f t="shared" si="14"/>
        <v>0</v>
      </c>
      <c r="AB27" s="44">
        <f t="shared" si="15"/>
        <v>0</v>
      </c>
    </row>
    <row r="28" spans="1:28">
      <c r="A28" s="36">
        <v>40575</v>
      </c>
      <c r="C28">
        <v>1</v>
      </c>
      <c r="D28">
        <v>1</v>
      </c>
      <c r="G28">
        <v>1</v>
      </c>
      <c r="M28">
        <v>1</v>
      </c>
      <c r="P28" s="44">
        <f t="shared" si="3"/>
        <v>0</v>
      </c>
      <c r="Q28" s="44">
        <f t="shared" si="4"/>
        <v>0</v>
      </c>
      <c r="R28" s="44">
        <f t="shared" si="5"/>
        <v>0</v>
      </c>
      <c r="S28" s="44">
        <f t="shared" si="6"/>
        <v>0</v>
      </c>
      <c r="T28" s="44">
        <f t="shared" si="7"/>
        <v>0</v>
      </c>
      <c r="U28" s="44">
        <f t="shared" si="8"/>
        <v>0</v>
      </c>
      <c r="V28" s="44">
        <f t="shared" si="9"/>
        <v>1</v>
      </c>
      <c r="W28" s="44">
        <f t="shared" si="10"/>
        <v>0</v>
      </c>
      <c r="X28" s="44">
        <f t="shared" si="11"/>
        <v>0</v>
      </c>
      <c r="Y28" s="44">
        <f t="shared" si="12"/>
        <v>0</v>
      </c>
      <c r="Z28" s="44">
        <f t="shared" si="13"/>
        <v>0</v>
      </c>
      <c r="AA28" s="44">
        <f t="shared" si="14"/>
        <v>0</v>
      </c>
      <c r="AB28" s="44">
        <f t="shared" si="15"/>
        <v>0</v>
      </c>
    </row>
    <row r="29" spans="1:28">
      <c r="A29" s="36">
        <v>40603</v>
      </c>
      <c r="C29">
        <v>1</v>
      </c>
      <c r="D29">
        <v>1</v>
      </c>
      <c r="G29">
        <v>1</v>
      </c>
      <c r="H29">
        <v>1</v>
      </c>
      <c r="M29">
        <v>1</v>
      </c>
      <c r="P29" s="44">
        <f t="shared" si="3"/>
        <v>0</v>
      </c>
      <c r="Q29" s="44">
        <f t="shared" si="4"/>
        <v>0</v>
      </c>
      <c r="R29" s="44">
        <f t="shared" si="5"/>
        <v>0</v>
      </c>
      <c r="S29" s="44">
        <f t="shared" si="6"/>
        <v>0</v>
      </c>
      <c r="T29" s="44">
        <f t="shared" si="7"/>
        <v>0</v>
      </c>
      <c r="U29" s="44">
        <f t="shared" si="8"/>
        <v>0</v>
      </c>
      <c r="V29" s="44">
        <f t="shared" si="9"/>
        <v>0</v>
      </c>
      <c r="W29" s="44">
        <f t="shared" si="10"/>
        <v>0</v>
      </c>
      <c r="X29" s="44">
        <f t="shared" si="11"/>
        <v>0</v>
      </c>
      <c r="Y29" s="44">
        <f t="shared" si="12"/>
        <v>0</v>
      </c>
      <c r="Z29" s="44">
        <f t="shared" si="13"/>
        <v>0</v>
      </c>
      <c r="AA29" s="44">
        <f t="shared" si="14"/>
        <v>0</v>
      </c>
      <c r="AB29" s="44">
        <f t="shared" si="15"/>
        <v>0</v>
      </c>
    </row>
    <row r="30" spans="1:28">
      <c r="A30" s="36">
        <v>40634</v>
      </c>
      <c r="C30">
        <v>1</v>
      </c>
      <c r="D30">
        <v>1</v>
      </c>
      <c r="G30">
        <v>1</v>
      </c>
      <c r="H30">
        <v>1</v>
      </c>
      <c r="M30">
        <v>1</v>
      </c>
      <c r="P30" s="44">
        <f t="shared" si="3"/>
        <v>0</v>
      </c>
      <c r="Q30" s="44">
        <f t="shared" si="4"/>
        <v>0</v>
      </c>
      <c r="R30" s="44">
        <f t="shared" si="5"/>
        <v>0</v>
      </c>
      <c r="S30" s="44">
        <f t="shared" si="6"/>
        <v>0</v>
      </c>
      <c r="T30" s="44">
        <f t="shared" si="7"/>
        <v>0</v>
      </c>
      <c r="U30" s="44">
        <f t="shared" si="8"/>
        <v>0</v>
      </c>
      <c r="V30" s="44">
        <f t="shared" si="9"/>
        <v>0</v>
      </c>
      <c r="W30" s="44">
        <f t="shared" si="10"/>
        <v>0</v>
      </c>
      <c r="X30" s="44">
        <f t="shared" si="11"/>
        <v>0</v>
      </c>
      <c r="Y30" s="44">
        <f t="shared" si="12"/>
        <v>0</v>
      </c>
      <c r="Z30" s="44">
        <f t="shared" si="13"/>
        <v>0</v>
      </c>
      <c r="AA30" s="44">
        <f t="shared" si="14"/>
        <v>0</v>
      </c>
      <c r="AB30" s="44">
        <f t="shared" si="15"/>
        <v>0</v>
      </c>
    </row>
    <row r="31" spans="1:28">
      <c r="A31" s="36">
        <v>40664</v>
      </c>
      <c r="C31">
        <v>1</v>
      </c>
      <c r="D31">
        <v>1</v>
      </c>
      <c r="G31">
        <v>1</v>
      </c>
      <c r="H31">
        <v>1</v>
      </c>
      <c r="M31">
        <v>1</v>
      </c>
      <c r="P31" s="44">
        <f t="shared" si="3"/>
        <v>0</v>
      </c>
      <c r="Q31" s="44">
        <f t="shared" si="4"/>
        <v>0</v>
      </c>
      <c r="R31" s="44">
        <f t="shared" si="5"/>
        <v>0</v>
      </c>
      <c r="S31" s="44">
        <f t="shared" si="6"/>
        <v>0</v>
      </c>
      <c r="T31" s="44">
        <f t="shared" si="7"/>
        <v>0</v>
      </c>
      <c r="U31" s="44">
        <f t="shared" si="8"/>
        <v>0</v>
      </c>
      <c r="V31" s="44">
        <f t="shared" si="9"/>
        <v>0</v>
      </c>
      <c r="W31" s="44">
        <f t="shared" si="10"/>
        <v>0</v>
      </c>
      <c r="X31" s="44">
        <f t="shared" si="11"/>
        <v>0</v>
      </c>
      <c r="Y31" s="44">
        <f t="shared" si="12"/>
        <v>0</v>
      </c>
      <c r="Z31" s="44">
        <f t="shared" si="13"/>
        <v>0</v>
      </c>
      <c r="AA31" s="44">
        <f t="shared" si="14"/>
        <v>0</v>
      </c>
      <c r="AB31" s="44">
        <f t="shared" si="15"/>
        <v>0</v>
      </c>
    </row>
    <row r="32" spans="1:28">
      <c r="A32" s="36">
        <v>40695</v>
      </c>
      <c r="C32">
        <v>1</v>
      </c>
      <c r="D32">
        <v>1</v>
      </c>
      <c r="G32">
        <v>1</v>
      </c>
      <c r="H32">
        <v>1</v>
      </c>
      <c r="M32">
        <v>1</v>
      </c>
      <c r="P32" s="44">
        <f t="shared" si="3"/>
        <v>0</v>
      </c>
      <c r="Q32" s="44">
        <f t="shared" si="4"/>
        <v>0</v>
      </c>
      <c r="R32" s="44">
        <f t="shared" si="5"/>
        <v>0</v>
      </c>
      <c r="S32" s="44">
        <f t="shared" si="6"/>
        <v>0</v>
      </c>
      <c r="T32" s="44">
        <f t="shared" si="7"/>
        <v>0</v>
      </c>
      <c r="U32" s="44">
        <f t="shared" si="8"/>
        <v>0</v>
      </c>
      <c r="V32" s="44">
        <f t="shared" si="9"/>
        <v>0</v>
      </c>
      <c r="W32" s="44">
        <f t="shared" si="10"/>
        <v>0</v>
      </c>
      <c r="X32" s="44">
        <f t="shared" si="11"/>
        <v>0</v>
      </c>
      <c r="Y32" s="44">
        <f t="shared" si="12"/>
        <v>0</v>
      </c>
      <c r="Z32" s="44">
        <f t="shared" si="13"/>
        <v>0</v>
      </c>
      <c r="AA32" s="44">
        <f t="shared" si="14"/>
        <v>0</v>
      </c>
      <c r="AB32" s="44">
        <f t="shared" si="15"/>
        <v>0</v>
      </c>
    </row>
    <row r="33" spans="1:28">
      <c r="A33" s="36">
        <v>40725</v>
      </c>
      <c r="C33">
        <v>1</v>
      </c>
      <c r="D33">
        <v>1</v>
      </c>
      <c r="G33">
        <v>1</v>
      </c>
      <c r="H33">
        <v>1</v>
      </c>
      <c r="M33">
        <v>1</v>
      </c>
      <c r="P33" s="44">
        <f t="shared" si="3"/>
        <v>0</v>
      </c>
      <c r="Q33" s="44">
        <f t="shared" si="4"/>
        <v>0</v>
      </c>
      <c r="R33" s="44">
        <f t="shared" si="5"/>
        <v>0</v>
      </c>
      <c r="S33" s="44">
        <f t="shared" si="6"/>
        <v>0</v>
      </c>
      <c r="T33" s="44">
        <f t="shared" si="7"/>
        <v>0</v>
      </c>
      <c r="U33" s="44">
        <f t="shared" si="8"/>
        <v>0</v>
      </c>
      <c r="V33" s="44">
        <f t="shared" si="9"/>
        <v>0</v>
      </c>
      <c r="W33" s="44">
        <f t="shared" si="10"/>
        <v>0</v>
      </c>
      <c r="X33" s="44">
        <f t="shared" si="11"/>
        <v>0</v>
      </c>
      <c r="Y33" s="44">
        <f t="shared" si="12"/>
        <v>0</v>
      </c>
      <c r="Z33" s="44">
        <f t="shared" si="13"/>
        <v>0</v>
      </c>
      <c r="AA33" s="44">
        <f t="shared" si="14"/>
        <v>0</v>
      </c>
      <c r="AB33" s="44">
        <f t="shared" si="15"/>
        <v>0</v>
      </c>
    </row>
    <row r="34" spans="1:28">
      <c r="A34" s="36">
        <v>40756</v>
      </c>
      <c r="G34">
        <v>1</v>
      </c>
      <c r="H34">
        <v>1</v>
      </c>
      <c r="P34" s="44">
        <f t="shared" si="3"/>
        <v>0</v>
      </c>
      <c r="Q34" s="44">
        <f t="shared" si="4"/>
        <v>1</v>
      </c>
      <c r="R34" s="44">
        <f t="shared" si="5"/>
        <v>1</v>
      </c>
      <c r="S34" s="44">
        <f t="shared" si="6"/>
        <v>0</v>
      </c>
      <c r="T34" s="44">
        <f t="shared" si="7"/>
        <v>0</v>
      </c>
      <c r="U34" s="44">
        <f t="shared" si="8"/>
        <v>0</v>
      </c>
      <c r="V34" s="44">
        <f t="shared" si="9"/>
        <v>0</v>
      </c>
      <c r="W34" s="44">
        <f t="shared" si="10"/>
        <v>0</v>
      </c>
      <c r="X34" s="44">
        <f t="shared" si="11"/>
        <v>0</v>
      </c>
      <c r="Y34" s="44">
        <f t="shared" si="12"/>
        <v>0</v>
      </c>
      <c r="Z34" s="44">
        <f t="shared" si="13"/>
        <v>0</v>
      </c>
      <c r="AA34" s="44">
        <f t="shared" si="14"/>
        <v>1</v>
      </c>
      <c r="AB34" s="44">
        <f t="shared" si="15"/>
        <v>0</v>
      </c>
    </row>
    <row r="35" spans="1:28">
      <c r="A35" s="36">
        <v>40787</v>
      </c>
      <c r="C35">
        <v>1</v>
      </c>
      <c r="D35">
        <v>1</v>
      </c>
      <c r="G35">
        <v>1</v>
      </c>
      <c r="H35">
        <v>1</v>
      </c>
      <c r="M35">
        <v>1</v>
      </c>
      <c r="P35" s="44">
        <f t="shared" si="3"/>
        <v>0</v>
      </c>
      <c r="Q35" s="44">
        <f t="shared" si="4"/>
        <v>0</v>
      </c>
      <c r="R35" s="44">
        <f t="shared" si="5"/>
        <v>0</v>
      </c>
      <c r="S35" s="44">
        <f t="shared" si="6"/>
        <v>0</v>
      </c>
      <c r="T35" s="44">
        <f t="shared" si="7"/>
        <v>0</v>
      </c>
      <c r="U35" s="44">
        <f t="shared" si="8"/>
        <v>0</v>
      </c>
      <c r="V35" s="44">
        <f t="shared" si="9"/>
        <v>0</v>
      </c>
      <c r="W35" s="44">
        <f t="shared" si="10"/>
        <v>0</v>
      </c>
      <c r="X35" s="44">
        <f t="shared" si="11"/>
        <v>0</v>
      </c>
      <c r="Y35" s="44">
        <f t="shared" si="12"/>
        <v>0</v>
      </c>
      <c r="Z35" s="44">
        <f t="shared" si="13"/>
        <v>0</v>
      </c>
      <c r="AA35" s="44">
        <f t="shared" si="14"/>
        <v>0</v>
      </c>
      <c r="AB35" s="44">
        <f t="shared" si="15"/>
        <v>0</v>
      </c>
    </row>
    <row r="36" spans="1:28">
      <c r="A36" s="36">
        <v>40817</v>
      </c>
      <c r="C36">
        <v>1</v>
      </c>
      <c r="D36">
        <v>1</v>
      </c>
      <c r="G36">
        <v>1</v>
      </c>
      <c r="H36">
        <v>1</v>
      </c>
      <c r="M36">
        <v>1</v>
      </c>
      <c r="P36" s="44">
        <f t="shared" si="3"/>
        <v>0</v>
      </c>
      <c r="Q36" s="44">
        <f t="shared" si="4"/>
        <v>0</v>
      </c>
      <c r="R36" s="44">
        <f t="shared" si="5"/>
        <v>0</v>
      </c>
      <c r="S36" s="44">
        <f t="shared" si="6"/>
        <v>0</v>
      </c>
      <c r="T36" s="44">
        <f t="shared" si="7"/>
        <v>0</v>
      </c>
      <c r="U36" s="44">
        <f t="shared" si="8"/>
        <v>0</v>
      </c>
      <c r="V36" s="44">
        <f t="shared" si="9"/>
        <v>0</v>
      </c>
      <c r="W36" s="44">
        <f t="shared" si="10"/>
        <v>0</v>
      </c>
      <c r="X36" s="44">
        <f t="shared" si="11"/>
        <v>0</v>
      </c>
      <c r="Y36" s="44">
        <f t="shared" si="12"/>
        <v>0</v>
      </c>
      <c r="Z36" s="44">
        <f t="shared" si="13"/>
        <v>0</v>
      </c>
      <c r="AA36" s="44">
        <f t="shared" si="14"/>
        <v>0</v>
      </c>
      <c r="AB36" s="44">
        <f t="shared" si="15"/>
        <v>0</v>
      </c>
    </row>
    <row r="37" spans="1:28">
      <c r="A37" s="36">
        <v>40848</v>
      </c>
      <c r="C37">
        <v>1</v>
      </c>
      <c r="D37">
        <v>1</v>
      </c>
      <c r="G37">
        <v>1</v>
      </c>
      <c r="H37">
        <v>1</v>
      </c>
      <c r="M37">
        <v>1</v>
      </c>
      <c r="P37" s="44">
        <f t="shared" si="3"/>
        <v>0</v>
      </c>
      <c r="Q37" s="44">
        <f t="shared" si="4"/>
        <v>0</v>
      </c>
      <c r="R37" s="44">
        <f t="shared" si="5"/>
        <v>0</v>
      </c>
      <c r="S37" s="44">
        <f t="shared" si="6"/>
        <v>0</v>
      </c>
      <c r="T37" s="44">
        <f t="shared" si="7"/>
        <v>0</v>
      </c>
      <c r="U37" s="44">
        <f t="shared" si="8"/>
        <v>0</v>
      </c>
      <c r="V37" s="44">
        <f t="shared" si="9"/>
        <v>0</v>
      </c>
      <c r="W37" s="44">
        <f t="shared" si="10"/>
        <v>0</v>
      </c>
      <c r="X37" s="44">
        <f t="shared" si="11"/>
        <v>0</v>
      </c>
      <c r="Y37" s="44">
        <f t="shared" si="12"/>
        <v>0</v>
      </c>
      <c r="Z37" s="44">
        <f t="shared" si="13"/>
        <v>0</v>
      </c>
      <c r="AA37" s="44">
        <f t="shared" si="14"/>
        <v>0</v>
      </c>
      <c r="AB37" s="44">
        <f t="shared" si="15"/>
        <v>0</v>
      </c>
    </row>
    <row r="38" spans="1:28">
      <c r="A38" s="36">
        <v>40878</v>
      </c>
      <c r="C38">
        <v>1</v>
      </c>
      <c r="G38">
        <v>1</v>
      </c>
      <c r="H38">
        <v>1</v>
      </c>
      <c r="M38">
        <v>1</v>
      </c>
      <c r="P38" s="44">
        <f t="shared" si="3"/>
        <v>0</v>
      </c>
      <c r="Q38" s="44">
        <f t="shared" si="4"/>
        <v>0</v>
      </c>
      <c r="R38" s="44">
        <f t="shared" si="5"/>
        <v>1</v>
      </c>
      <c r="S38" s="44">
        <f t="shared" si="6"/>
        <v>0</v>
      </c>
      <c r="T38" s="44">
        <f t="shared" si="7"/>
        <v>0</v>
      </c>
      <c r="U38" s="44">
        <f t="shared" si="8"/>
        <v>0</v>
      </c>
      <c r="V38" s="44">
        <f t="shared" si="9"/>
        <v>0</v>
      </c>
      <c r="W38" s="44">
        <f t="shared" si="10"/>
        <v>0</v>
      </c>
      <c r="X38" s="44">
        <f t="shared" si="11"/>
        <v>0</v>
      </c>
      <c r="Y38" s="44">
        <f t="shared" si="12"/>
        <v>0</v>
      </c>
      <c r="Z38" s="44">
        <f t="shared" si="13"/>
        <v>0</v>
      </c>
      <c r="AA38" s="44">
        <f t="shared" si="14"/>
        <v>0</v>
      </c>
      <c r="AB38" s="44">
        <f t="shared" si="15"/>
        <v>0</v>
      </c>
    </row>
    <row r="39" spans="1:28">
      <c r="A39" s="36">
        <v>40909</v>
      </c>
      <c r="B39">
        <v>1</v>
      </c>
      <c r="C39">
        <v>1</v>
      </c>
      <c r="F39">
        <v>1</v>
      </c>
      <c r="G39">
        <v>1</v>
      </c>
      <c r="H39">
        <v>1</v>
      </c>
      <c r="I39">
        <v>1</v>
      </c>
      <c r="J39">
        <v>1</v>
      </c>
      <c r="M39">
        <v>1</v>
      </c>
      <c r="P39" s="44">
        <f t="shared" si="3"/>
        <v>0</v>
      </c>
      <c r="Q39" s="44">
        <f t="shared" si="4"/>
        <v>0</v>
      </c>
      <c r="R39" s="44">
        <f t="shared" si="5"/>
        <v>0</v>
      </c>
      <c r="S39" s="44">
        <f t="shared" si="6"/>
        <v>0</v>
      </c>
      <c r="T39" s="44">
        <f t="shared" si="7"/>
        <v>0</v>
      </c>
      <c r="U39" s="44">
        <f t="shared" si="8"/>
        <v>0</v>
      </c>
      <c r="V39" s="44">
        <f t="shared" si="9"/>
        <v>0</v>
      </c>
      <c r="W39" s="44">
        <f t="shared" si="10"/>
        <v>0</v>
      </c>
      <c r="X39" s="44">
        <f t="shared" si="11"/>
        <v>0</v>
      </c>
      <c r="Y39" s="44">
        <f t="shared" si="12"/>
        <v>0</v>
      </c>
      <c r="Z39" s="44">
        <f t="shared" si="13"/>
        <v>0</v>
      </c>
      <c r="AA39" s="44">
        <f t="shared" si="14"/>
        <v>0</v>
      </c>
      <c r="AB39" s="44">
        <f t="shared" si="15"/>
        <v>0</v>
      </c>
    </row>
    <row r="40" spans="1:28">
      <c r="A40" s="36">
        <v>40940</v>
      </c>
      <c r="B40">
        <v>1</v>
      </c>
      <c r="C40">
        <v>1</v>
      </c>
      <c r="F40">
        <v>1</v>
      </c>
      <c r="G40">
        <v>1</v>
      </c>
      <c r="H40">
        <v>1</v>
      </c>
      <c r="I40">
        <v>1</v>
      </c>
      <c r="J40">
        <v>1</v>
      </c>
      <c r="M40">
        <v>1</v>
      </c>
      <c r="P40" s="44">
        <f t="shared" si="3"/>
        <v>0</v>
      </c>
      <c r="Q40" s="44">
        <f t="shared" si="4"/>
        <v>0</v>
      </c>
      <c r="R40" s="44">
        <f t="shared" si="5"/>
        <v>0</v>
      </c>
      <c r="S40" s="44">
        <f t="shared" si="6"/>
        <v>0</v>
      </c>
      <c r="T40" s="44">
        <f t="shared" si="7"/>
        <v>0</v>
      </c>
      <c r="U40" s="44">
        <f t="shared" si="8"/>
        <v>0</v>
      </c>
      <c r="V40" s="44">
        <f t="shared" si="9"/>
        <v>0</v>
      </c>
      <c r="W40" s="44">
        <f t="shared" si="10"/>
        <v>0</v>
      </c>
      <c r="X40" s="44">
        <f t="shared" si="11"/>
        <v>0</v>
      </c>
      <c r="Y40" s="44">
        <f t="shared" si="12"/>
        <v>0</v>
      </c>
      <c r="Z40" s="44">
        <f t="shared" si="13"/>
        <v>0</v>
      </c>
      <c r="AA40" s="44">
        <f t="shared" si="14"/>
        <v>0</v>
      </c>
      <c r="AB40" s="44">
        <f t="shared" si="15"/>
        <v>0</v>
      </c>
    </row>
    <row r="41" spans="1:28">
      <c r="A41" s="36">
        <v>40969</v>
      </c>
      <c r="B41">
        <v>1</v>
      </c>
      <c r="C41">
        <v>1</v>
      </c>
      <c r="D41">
        <v>1</v>
      </c>
      <c r="F41">
        <v>1</v>
      </c>
      <c r="G41">
        <v>1</v>
      </c>
      <c r="I41">
        <v>1</v>
      </c>
      <c r="J41">
        <v>1</v>
      </c>
      <c r="M41">
        <v>1</v>
      </c>
      <c r="P41" s="44">
        <f t="shared" si="3"/>
        <v>0</v>
      </c>
      <c r="Q41" s="44">
        <f t="shared" si="4"/>
        <v>0</v>
      </c>
      <c r="R41" s="44">
        <f t="shared" si="5"/>
        <v>0</v>
      </c>
      <c r="S41" s="44">
        <f t="shared" si="6"/>
        <v>0</v>
      </c>
      <c r="T41" s="44">
        <f t="shared" si="7"/>
        <v>0</v>
      </c>
      <c r="U41" s="44">
        <f t="shared" si="8"/>
        <v>0</v>
      </c>
      <c r="V41" s="44">
        <f t="shared" si="9"/>
        <v>1</v>
      </c>
      <c r="W41" s="44">
        <f t="shared" si="10"/>
        <v>0</v>
      </c>
      <c r="X41" s="44">
        <f t="shared" si="11"/>
        <v>0</v>
      </c>
      <c r="Y41" s="44">
        <f t="shared" si="12"/>
        <v>0</v>
      </c>
      <c r="Z41" s="44">
        <f t="shared" si="13"/>
        <v>0</v>
      </c>
      <c r="AA41" s="44">
        <f t="shared" si="14"/>
        <v>0</v>
      </c>
      <c r="AB41" s="44">
        <f t="shared" si="15"/>
        <v>0</v>
      </c>
    </row>
    <row r="42" spans="1:28">
      <c r="A42" s="36">
        <v>41000</v>
      </c>
      <c r="B42">
        <v>1</v>
      </c>
      <c r="C42">
        <v>1</v>
      </c>
      <c r="D42">
        <v>1</v>
      </c>
      <c r="F42">
        <v>1</v>
      </c>
      <c r="G42">
        <v>1</v>
      </c>
      <c r="H42">
        <v>1</v>
      </c>
      <c r="I42">
        <v>1</v>
      </c>
      <c r="J42">
        <v>1</v>
      </c>
      <c r="M42">
        <v>1</v>
      </c>
      <c r="P42" s="44">
        <f t="shared" si="3"/>
        <v>0</v>
      </c>
      <c r="Q42" s="44">
        <f t="shared" si="4"/>
        <v>0</v>
      </c>
      <c r="R42" s="44">
        <f t="shared" si="5"/>
        <v>0</v>
      </c>
      <c r="S42" s="44">
        <f t="shared" si="6"/>
        <v>0</v>
      </c>
      <c r="T42" s="44">
        <f t="shared" si="7"/>
        <v>0</v>
      </c>
      <c r="U42" s="44">
        <f t="shared" si="8"/>
        <v>0</v>
      </c>
      <c r="V42" s="44">
        <f t="shared" si="9"/>
        <v>0</v>
      </c>
      <c r="W42" s="44">
        <f t="shared" si="10"/>
        <v>0</v>
      </c>
      <c r="X42" s="44">
        <f t="shared" si="11"/>
        <v>0</v>
      </c>
      <c r="Y42" s="44">
        <f t="shared" si="12"/>
        <v>0</v>
      </c>
      <c r="Z42" s="44">
        <f t="shared" si="13"/>
        <v>0</v>
      </c>
      <c r="AA42" s="44">
        <f t="shared" si="14"/>
        <v>0</v>
      </c>
      <c r="AB42" s="44">
        <f t="shared" si="15"/>
        <v>0</v>
      </c>
    </row>
    <row r="43" spans="1:28">
      <c r="A43" s="36">
        <v>41030</v>
      </c>
      <c r="B43">
        <v>1</v>
      </c>
      <c r="C43">
        <v>1</v>
      </c>
      <c r="D43">
        <v>1</v>
      </c>
      <c r="F43">
        <v>1</v>
      </c>
      <c r="G43">
        <v>1</v>
      </c>
      <c r="H43">
        <v>1</v>
      </c>
      <c r="I43">
        <v>1</v>
      </c>
      <c r="J43">
        <v>1</v>
      </c>
      <c r="M43">
        <v>1</v>
      </c>
      <c r="P43" s="44">
        <f t="shared" si="3"/>
        <v>0</v>
      </c>
      <c r="Q43" s="44">
        <f t="shared" si="4"/>
        <v>0</v>
      </c>
      <c r="R43" s="44">
        <f t="shared" si="5"/>
        <v>0</v>
      </c>
      <c r="S43" s="44">
        <f t="shared" si="6"/>
        <v>0</v>
      </c>
      <c r="T43" s="44">
        <f t="shared" si="7"/>
        <v>0</v>
      </c>
      <c r="U43" s="44">
        <f t="shared" si="8"/>
        <v>0</v>
      </c>
      <c r="V43" s="44">
        <f t="shared" si="9"/>
        <v>0</v>
      </c>
      <c r="W43" s="44">
        <f t="shared" si="10"/>
        <v>0</v>
      </c>
      <c r="X43" s="44">
        <f t="shared" si="11"/>
        <v>0</v>
      </c>
      <c r="Y43" s="44">
        <f t="shared" si="12"/>
        <v>0</v>
      </c>
      <c r="Z43" s="44">
        <f t="shared" si="13"/>
        <v>0</v>
      </c>
      <c r="AA43" s="44">
        <f t="shared" si="14"/>
        <v>0</v>
      </c>
      <c r="AB43" s="44">
        <f t="shared" si="15"/>
        <v>0</v>
      </c>
    </row>
    <row r="44" spans="1:28">
      <c r="A44" s="36">
        <v>41061</v>
      </c>
      <c r="B44">
        <v>1</v>
      </c>
      <c r="C44">
        <v>1</v>
      </c>
      <c r="D44">
        <v>1</v>
      </c>
      <c r="F44">
        <v>1</v>
      </c>
      <c r="G44">
        <v>1</v>
      </c>
      <c r="H44">
        <v>1</v>
      </c>
      <c r="J44">
        <v>1</v>
      </c>
      <c r="M44">
        <v>1</v>
      </c>
      <c r="P44" s="44">
        <f t="shared" si="3"/>
        <v>0</v>
      </c>
      <c r="Q44" s="44">
        <f t="shared" si="4"/>
        <v>0</v>
      </c>
      <c r="R44" s="44">
        <f t="shared" si="5"/>
        <v>0</v>
      </c>
      <c r="S44" s="44">
        <f t="shared" si="6"/>
        <v>0</v>
      </c>
      <c r="T44" s="44">
        <f t="shared" si="7"/>
        <v>0</v>
      </c>
      <c r="U44" s="44">
        <f t="shared" si="8"/>
        <v>0</v>
      </c>
      <c r="V44" s="44">
        <f t="shared" si="9"/>
        <v>0</v>
      </c>
      <c r="W44" s="44">
        <f t="shared" si="10"/>
        <v>1</v>
      </c>
      <c r="X44" s="44">
        <f t="shared" si="11"/>
        <v>0</v>
      </c>
      <c r="Y44" s="44">
        <f t="shared" si="12"/>
        <v>0</v>
      </c>
      <c r="Z44" s="44">
        <f t="shared" si="13"/>
        <v>0</v>
      </c>
      <c r="AA44" s="44">
        <f t="shared" si="14"/>
        <v>0</v>
      </c>
      <c r="AB44" s="44">
        <f t="shared" si="15"/>
        <v>0</v>
      </c>
    </row>
    <row r="45" spans="1:28">
      <c r="A45" s="36">
        <v>41091</v>
      </c>
      <c r="B45">
        <v>1</v>
      </c>
      <c r="C45">
        <v>1</v>
      </c>
      <c r="D45">
        <v>1</v>
      </c>
      <c r="G45">
        <v>1</v>
      </c>
      <c r="H45">
        <v>1</v>
      </c>
      <c r="M45">
        <v>1</v>
      </c>
      <c r="P45" s="44">
        <f t="shared" si="3"/>
        <v>0</v>
      </c>
      <c r="Q45" s="44">
        <f t="shared" si="4"/>
        <v>0</v>
      </c>
      <c r="R45" s="44">
        <f t="shared" si="5"/>
        <v>0</v>
      </c>
      <c r="S45" s="44">
        <f t="shared" si="6"/>
        <v>0</v>
      </c>
      <c r="T45" s="44">
        <f t="shared" si="7"/>
        <v>1</v>
      </c>
      <c r="U45" s="44">
        <f t="shared" si="8"/>
        <v>0</v>
      </c>
      <c r="V45" s="44">
        <f t="shared" si="9"/>
        <v>0</v>
      </c>
      <c r="W45" s="44">
        <f t="shared" si="10"/>
        <v>0</v>
      </c>
      <c r="X45" s="44">
        <f t="shared" si="11"/>
        <v>1</v>
      </c>
      <c r="Y45" s="44">
        <f t="shared" si="12"/>
        <v>0</v>
      </c>
      <c r="Z45" s="44">
        <f t="shared" si="13"/>
        <v>0</v>
      </c>
      <c r="AA45" s="44">
        <f t="shared" si="14"/>
        <v>0</v>
      </c>
      <c r="AB45" s="44">
        <f t="shared" si="15"/>
        <v>0</v>
      </c>
    </row>
    <row r="46" spans="1:28">
      <c r="A46" s="36">
        <v>41122</v>
      </c>
      <c r="B46">
        <v>1</v>
      </c>
      <c r="C46">
        <v>1</v>
      </c>
      <c r="D46">
        <v>1</v>
      </c>
      <c r="G46">
        <v>1</v>
      </c>
      <c r="H46">
        <v>1</v>
      </c>
      <c r="P46" s="44">
        <f t="shared" si="3"/>
        <v>0</v>
      </c>
      <c r="Q46" s="44">
        <f t="shared" si="4"/>
        <v>0</v>
      </c>
      <c r="R46" s="44">
        <f t="shared" si="5"/>
        <v>0</v>
      </c>
      <c r="S46" s="44">
        <f t="shared" si="6"/>
        <v>0</v>
      </c>
      <c r="T46" s="44">
        <f t="shared" si="7"/>
        <v>0</v>
      </c>
      <c r="U46" s="44">
        <f t="shared" si="8"/>
        <v>0</v>
      </c>
      <c r="V46" s="44">
        <f t="shared" si="9"/>
        <v>0</v>
      </c>
      <c r="W46" s="44">
        <f t="shared" si="10"/>
        <v>0</v>
      </c>
      <c r="X46" s="44">
        <f t="shared" si="11"/>
        <v>0</v>
      </c>
      <c r="Y46" s="44">
        <f t="shared" si="12"/>
        <v>0</v>
      </c>
      <c r="Z46" s="44">
        <f t="shared" si="13"/>
        <v>0</v>
      </c>
      <c r="AA46" s="44">
        <f t="shared" si="14"/>
        <v>1</v>
      </c>
      <c r="AB46" s="44">
        <f t="shared" si="15"/>
        <v>0</v>
      </c>
    </row>
    <row r="47" spans="1:28">
      <c r="A47" s="36">
        <v>41153</v>
      </c>
      <c r="B47">
        <v>1</v>
      </c>
      <c r="C47">
        <v>1</v>
      </c>
      <c r="D47">
        <v>1</v>
      </c>
      <c r="F47">
        <v>1</v>
      </c>
      <c r="G47">
        <v>1</v>
      </c>
      <c r="H47">
        <v>1</v>
      </c>
      <c r="I47">
        <v>1</v>
      </c>
      <c r="J47">
        <v>1</v>
      </c>
      <c r="M47">
        <v>1</v>
      </c>
      <c r="P47" s="44">
        <f t="shared" si="3"/>
        <v>0</v>
      </c>
      <c r="Q47" s="44">
        <f t="shared" si="4"/>
        <v>0</v>
      </c>
      <c r="R47" s="44">
        <f t="shared" si="5"/>
        <v>0</v>
      </c>
      <c r="S47" s="44">
        <f t="shared" si="6"/>
        <v>0</v>
      </c>
      <c r="T47" s="44">
        <f t="shared" si="7"/>
        <v>0</v>
      </c>
      <c r="U47" s="44">
        <f t="shared" si="8"/>
        <v>0</v>
      </c>
      <c r="V47" s="44">
        <f t="shared" si="9"/>
        <v>0</v>
      </c>
      <c r="W47" s="44">
        <f t="shared" si="10"/>
        <v>0</v>
      </c>
      <c r="X47" s="44">
        <f t="shared" si="11"/>
        <v>0</v>
      </c>
      <c r="Y47" s="44">
        <f t="shared" si="12"/>
        <v>0</v>
      </c>
      <c r="Z47" s="44">
        <f t="shared" si="13"/>
        <v>0</v>
      </c>
      <c r="AA47" s="44">
        <f t="shared" si="14"/>
        <v>0</v>
      </c>
      <c r="AB47" s="44">
        <f t="shared" si="15"/>
        <v>0</v>
      </c>
    </row>
    <row r="48" spans="1:28">
      <c r="A48" s="36">
        <v>41183</v>
      </c>
      <c r="B48">
        <v>1</v>
      </c>
      <c r="C48">
        <v>1</v>
      </c>
      <c r="D48">
        <v>1</v>
      </c>
      <c r="F48">
        <v>1</v>
      </c>
      <c r="G48">
        <v>1</v>
      </c>
      <c r="H48">
        <v>1</v>
      </c>
      <c r="I48">
        <v>1</v>
      </c>
      <c r="J48">
        <v>1</v>
      </c>
      <c r="M48">
        <v>1</v>
      </c>
      <c r="P48" s="44">
        <f t="shared" si="3"/>
        <v>0</v>
      </c>
      <c r="Q48" s="44">
        <f t="shared" si="4"/>
        <v>0</v>
      </c>
      <c r="R48" s="44">
        <f t="shared" si="5"/>
        <v>0</v>
      </c>
      <c r="S48" s="44">
        <f t="shared" si="6"/>
        <v>0</v>
      </c>
      <c r="T48" s="44">
        <f t="shared" si="7"/>
        <v>0</v>
      </c>
      <c r="U48" s="44">
        <f t="shared" si="8"/>
        <v>0</v>
      </c>
      <c r="V48" s="44">
        <f t="shared" si="9"/>
        <v>0</v>
      </c>
      <c r="W48" s="44">
        <f t="shared" si="10"/>
        <v>0</v>
      </c>
      <c r="X48" s="44">
        <f t="shared" si="11"/>
        <v>0</v>
      </c>
      <c r="Y48" s="44">
        <f t="shared" si="12"/>
        <v>0</v>
      </c>
      <c r="Z48" s="44">
        <f t="shared" si="13"/>
        <v>0</v>
      </c>
      <c r="AA48" s="44">
        <f t="shared" si="14"/>
        <v>0</v>
      </c>
      <c r="AB48" s="44">
        <f t="shared" si="15"/>
        <v>0</v>
      </c>
    </row>
    <row r="49" spans="1:28">
      <c r="A49" s="36">
        <v>41214</v>
      </c>
      <c r="B49">
        <v>1</v>
      </c>
      <c r="D49">
        <v>1</v>
      </c>
      <c r="F49">
        <v>1</v>
      </c>
      <c r="G49">
        <v>1</v>
      </c>
      <c r="H49">
        <v>1</v>
      </c>
      <c r="I49">
        <v>1</v>
      </c>
      <c r="J49">
        <v>1</v>
      </c>
      <c r="M49">
        <v>1</v>
      </c>
      <c r="P49" s="44">
        <f t="shared" si="3"/>
        <v>0</v>
      </c>
      <c r="Q49" s="44">
        <f t="shared" si="4"/>
        <v>1</v>
      </c>
      <c r="R49" s="44">
        <f t="shared" si="5"/>
        <v>0</v>
      </c>
      <c r="S49" s="44">
        <f t="shared" si="6"/>
        <v>0</v>
      </c>
      <c r="T49" s="44">
        <f t="shared" si="7"/>
        <v>0</v>
      </c>
      <c r="U49" s="44">
        <f t="shared" si="8"/>
        <v>0</v>
      </c>
      <c r="V49" s="44">
        <f t="shared" si="9"/>
        <v>0</v>
      </c>
      <c r="W49" s="44">
        <f t="shared" si="10"/>
        <v>0</v>
      </c>
      <c r="X49" s="44">
        <f t="shared" si="11"/>
        <v>0</v>
      </c>
      <c r="Y49" s="44">
        <f t="shared" si="12"/>
        <v>0</v>
      </c>
      <c r="Z49" s="44">
        <f t="shared" si="13"/>
        <v>0</v>
      </c>
      <c r="AA49" s="44">
        <f t="shared" si="14"/>
        <v>0</v>
      </c>
      <c r="AB49" s="44">
        <f t="shared" si="15"/>
        <v>0</v>
      </c>
    </row>
    <row r="50" spans="1:28">
      <c r="A50" s="36">
        <v>41244</v>
      </c>
      <c r="B50">
        <v>1</v>
      </c>
      <c r="C50">
        <v>1</v>
      </c>
      <c r="D50">
        <v>1</v>
      </c>
      <c r="F50">
        <v>1</v>
      </c>
      <c r="G50">
        <v>1</v>
      </c>
      <c r="H50">
        <v>1</v>
      </c>
      <c r="I50">
        <v>1</v>
      </c>
      <c r="J50">
        <v>1</v>
      </c>
      <c r="M50">
        <v>1</v>
      </c>
      <c r="P50" s="44">
        <f t="shared" si="3"/>
        <v>0</v>
      </c>
      <c r="Q50" s="44">
        <f t="shared" si="4"/>
        <v>0</v>
      </c>
      <c r="R50" s="44">
        <f t="shared" si="5"/>
        <v>0</v>
      </c>
      <c r="S50" s="44">
        <f t="shared" si="6"/>
        <v>0</v>
      </c>
      <c r="T50" s="44">
        <f t="shared" si="7"/>
        <v>0</v>
      </c>
      <c r="U50" s="44">
        <f t="shared" si="8"/>
        <v>0</v>
      </c>
      <c r="V50" s="44">
        <f t="shared" si="9"/>
        <v>0</v>
      </c>
      <c r="W50" s="44">
        <f t="shared" si="10"/>
        <v>0</v>
      </c>
      <c r="X50" s="44">
        <f t="shared" si="11"/>
        <v>0</v>
      </c>
      <c r="Y50" s="44">
        <f t="shared" si="12"/>
        <v>0</v>
      </c>
      <c r="Z50" s="44">
        <f t="shared" si="13"/>
        <v>0</v>
      </c>
      <c r="AA50" s="44">
        <f t="shared" si="14"/>
        <v>0</v>
      </c>
      <c r="AB50" s="44">
        <f t="shared" si="15"/>
        <v>0</v>
      </c>
    </row>
    <row r="51" spans="1:28">
      <c r="A51" s="36">
        <v>41275</v>
      </c>
      <c r="B51">
        <v>1</v>
      </c>
      <c r="C51">
        <v>1</v>
      </c>
      <c r="D51">
        <v>1</v>
      </c>
      <c r="F51">
        <v>1</v>
      </c>
      <c r="G51">
        <v>1</v>
      </c>
      <c r="H51">
        <v>1</v>
      </c>
      <c r="I51">
        <v>1</v>
      </c>
      <c r="J51">
        <v>1</v>
      </c>
      <c r="M51">
        <v>1</v>
      </c>
      <c r="P51" s="44">
        <f t="shared" si="3"/>
        <v>0</v>
      </c>
      <c r="Q51" s="44">
        <f t="shared" si="4"/>
        <v>0</v>
      </c>
      <c r="R51" s="44">
        <f t="shared" si="5"/>
        <v>0</v>
      </c>
      <c r="S51" s="44">
        <f t="shared" si="6"/>
        <v>0</v>
      </c>
      <c r="T51" s="44">
        <f t="shared" si="7"/>
        <v>0</v>
      </c>
      <c r="U51" s="44">
        <f t="shared" si="8"/>
        <v>0</v>
      </c>
      <c r="V51" s="44">
        <f t="shared" si="9"/>
        <v>0</v>
      </c>
      <c r="W51" s="44">
        <f t="shared" si="10"/>
        <v>0</v>
      </c>
      <c r="X51" s="44">
        <f t="shared" si="11"/>
        <v>0</v>
      </c>
      <c r="Y51" s="44">
        <f t="shared" si="12"/>
        <v>0</v>
      </c>
      <c r="Z51" s="44">
        <f t="shared" si="13"/>
        <v>0</v>
      </c>
      <c r="AA51" s="44">
        <f t="shared" si="14"/>
        <v>0</v>
      </c>
      <c r="AB51" s="44">
        <f t="shared" si="15"/>
        <v>0</v>
      </c>
    </row>
    <row r="52" spans="1:28">
      <c r="A52" s="36">
        <v>41306</v>
      </c>
      <c r="C52">
        <v>1</v>
      </c>
      <c r="D52">
        <v>1</v>
      </c>
      <c r="F52">
        <v>1</v>
      </c>
      <c r="G52">
        <v>1</v>
      </c>
      <c r="H52">
        <v>1</v>
      </c>
      <c r="I52">
        <v>1</v>
      </c>
      <c r="J52">
        <v>1</v>
      </c>
      <c r="M52">
        <v>1</v>
      </c>
      <c r="P52" s="44">
        <f t="shared" si="3"/>
        <v>1</v>
      </c>
      <c r="Q52" s="44">
        <f t="shared" si="4"/>
        <v>0</v>
      </c>
      <c r="R52" s="44">
        <f t="shared" si="5"/>
        <v>0</v>
      </c>
      <c r="S52" s="44">
        <f t="shared" si="6"/>
        <v>0</v>
      </c>
      <c r="T52" s="44">
        <f t="shared" si="7"/>
        <v>0</v>
      </c>
      <c r="U52" s="44">
        <f t="shared" si="8"/>
        <v>0</v>
      </c>
      <c r="V52" s="44">
        <f t="shared" si="9"/>
        <v>0</v>
      </c>
      <c r="W52" s="44">
        <f t="shared" si="10"/>
        <v>0</v>
      </c>
      <c r="X52" s="44">
        <f t="shared" si="11"/>
        <v>0</v>
      </c>
      <c r="Y52" s="44">
        <f t="shared" si="12"/>
        <v>0</v>
      </c>
      <c r="Z52" s="44">
        <f t="shared" si="13"/>
        <v>0</v>
      </c>
      <c r="AA52" s="44">
        <f t="shared" si="14"/>
        <v>0</v>
      </c>
      <c r="AB52" s="44">
        <f t="shared" si="15"/>
        <v>0</v>
      </c>
    </row>
    <row r="53" spans="1:28">
      <c r="A53" s="36">
        <v>41334</v>
      </c>
      <c r="B53">
        <v>1</v>
      </c>
      <c r="C53">
        <v>1</v>
      </c>
      <c r="D53">
        <v>1</v>
      </c>
      <c r="F53">
        <v>1</v>
      </c>
      <c r="G53">
        <v>1</v>
      </c>
      <c r="H53">
        <v>1</v>
      </c>
      <c r="I53">
        <v>1</v>
      </c>
      <c r="J53">
        <v>1</v>
      </c>
      <c r="M53">
        <v>1</v>
      </c>
      <c r="P53" s="44">
        <f t="shared" si="3"/>
        <v>0</v>
      </c>
      <c r="Q53" s="44">
        <f t="shared" si="4"/>
        <v>0</v>
      </c>
      <c r="R53" s="44">
        <f t="shared" si="5"/>
        <v>0</v>
      </c>
      <c r="S53" s="44">
        <f t="shared" si="6"/>
        <v>0</v>
      </c>
      <c r="T53" s="44">
        <f t="shared" si="7"/>
        <v>0</v>
      </c>
      <c r="U53" s="44">
        <f t="shared" si="8"/>
        <v>0</v>
      </c>
      <c r="V53" s="44">
        <f t="shared" si="9"/>
        <v>0</v>
      </c>
      <c r="W53" s="44">
        <f t="shared" si="10"/>
        <v>0</v>
      </c>
      <c r="X53" s="44">
        <f t="shared" si="11"/>
        <v>0</v>
      </c>
      <c r="Y53" s="44">
        <f t="shared" si="12"/>
        <v>0</v>
      </c>
      <c r="Z53" s="44">
        <f t="shared" si="13"/>
        <v>0</v>
      </c>
      <c r="AA53" s="44">
        <f t="shared" si="14"/>
        <v>0</v>
      </c>
      <c r="AB53" s="44">
        <f t="shared" si="15"/>
        <v>0</v>
      </c>
    </row>
    <row r="54" spans="1:28">
      <c r="A54" s="36">
        <v>41365</v>
      </c>
      <c r="B54">
        <v>1</v>
      </c>
      <c r="C54">
        <v>1</v>
      </c>
      <c r="D54">
        <v>1</v>
      </c>
      <c r="F54">
        <v>1</v>
      </c>
      <c r="G54">
        <v>1</v>
      </c>
      <c r="H54">
        <v>1</v>
      </c>
      <c r="I54">
        <v>1</v>
      </c>
      <c r="J54">
        <v>1</v>
      </c>
      <c r="P54" s="44">
        <f t="shared" si="3"/>
        <v>0</v>
      </c>
      <c r="Q54" s="44">
        <f t="shared" si="4"/>
        <v>0</v>
      </c>
      <c r="R54" s="44">
        <f t="shared" si="5"/>
        <v>0</v>
      </c>
      <c r="S54" s="44">
        <f t="shared" si="6"/>
        <v>0</v>
      </c>
      <c r="T54" s="44">
        <f t="shared" si="7"/>
        <v>0</v>
      </c>
      <c r="U54" s="44">
        <f t="shared" si="8"/>
        <v>0</v>
      </c>
      <c r="V54" s="44">
        <f t="shared" si="9"/>
        <v>0</v>
      </c>
      <c r="W54" s="44">
        <f t="shared" si="10"/>
        <v>0</v>
      </c>
      <c r="X54" s="44">
        <f t="shared" si="11"/>
        <v>0</v>
      </c>
      <c r="Y54" s="44">
        <f t="shared" si="12"/>
        <v>0</v>
      </c>
      <c r="Z54" s="44">
        <f t="shared" si="13"/>
        <v>0</v>
      </c>
      <c r="AA54" s="44">
        <f t="shared" si="14"/>
        <v>1</v>
      </c>
      <c r="AB54" s="44">
        <f t="shared" si="15"/>
        <v>0</v>
      </c>
    </row>
    <row r="55" spans="1:28">
      <c r="A55" s="36">
        <v>41395</v>
      </c>
      <c r="B55">
        <v>1</v>
      </c>
      <c r="C55">
        <v>1</v>
      </c>
      <c r="D55">
        <v>1</v>
      </c>
      <c r="F55">
        <v>1</v>
      </c>
      <c r="G55">
        <v>1</v>
      </c>
      <c r="H55">
        <v>1</v>
      </c>
      <c r="I55">
        <v>1</v>
      </c>
      <c r="J55">
        <v>1</v>
      </c>
      <c r="M55">
        <v>1</v>
      </c>
      <c r="P55" s="44">
        <f t="shared" si="3"/>
        <v>0</v>
      </c>
      <c r="Q55" s="44">
        <f t="shared" si="4"/>
        <v>0</v>
      </c>
      <c r="R55" s="44">
        <f t="shared" si="5"/>
        <v>0</v>
      </c>
      <c r="S55" s="44">
        <f t="shared" si="6"/>
        <v>0</v>
      </c>
      <c r="T55" s="44">
        <f t="shared" si="7"/>
        <v>0</v>
      </c>
      <c r="U55" s="44">
        <f t="shared" si="8"/>
        <v>0</v>
      </c>
      <c r="V55" s="44">
        <f t="shared" si="9"/>
        <v>0</v>
      </c>
      <c r="W55" s="44">
        <f t="shared" si="10"/>
        <v>0</v>
      </c>
      <c r="X55" s="44">
        <f t="shared" si="11"/>
        <v>0</v>
      </c>
      <c r="Y55" s="44">
        <f t="shared" si="12"/>
        <v>0</v>
      </c>
      <c r="Z55" s="44">
        <f t="shared" si="13"/>
        <v>0</v>
      </c>
      <c r="AA55" s="44">
        <f t="shared" si="14"/>
        <v>0</v>
      </c>
      <c r="AB55" s="44">
        <f t="shared" si="15"/>
        <v>0</v>
      </c>
    </row>
    <row r="56" spans="1:28">
      <c r="A56" s="36">
        <v>41426</v>
      </c>
      <c r="B56">
        <v>1</v>
      </c>
      <c r="C56">
        <v>1</v>
      </c>
      <c r="D56">
        <v>1</v>
      </c>
      <c r="F56">
        <v>1</v>
      </c>
      <c r="G56">
        <v>1</v>
      </c>
      <c r="H56">
        <v>1</v>
      </c>
      <c r="I56">
        <v>1</v>
      </c>
      <c r="J56">
        <v>1</v>
      </c>
      <c r="P56" s="44">
        <f t="shared" si="3"/>
        <v>0</v>
      </c>
      <c r="Q56" s="44">
        <f t="shared" si="4"/>
        <v>0</v>
      </c>
      <c r="R56" s="44">
        <f t="shared" si="5"/>
        <v>0</v>
      </c>
      <c r="S56" s="44">
        <f t="shared" si="6"/>
        <v>0</v>
      </c>
      <c r="T56" s="44">
        <f t="shared" si="7"/>
        <v>0</v>
      </c>
      <c r="U56" s="44">
        <f t="shared" si="8"/>
        <v>0</v>
      </c>
      <c r="V56" s="44">
        <f t="shared" si="9"/>
        <v>0</v>
      </c>
      <c r="W56" s="44">
        <f t="shared" si="10"/>
        <v>0</v>
      </c>
      <c r="X56" s="44">
        <f t="shared" si="11"/>
        <v>0</v>
      </c>
      <c r="Y56" s="44">
        <f t="shared" si="12"/>
        <v>0</v>
      </c>
      <c r="Z56" s="44">
        <f t="shared" si="13"/>
        <v>0</v>
      </c>
      <c r="AA56" s="44">
        <f t="shared" si="14"/>
        <v>1</v>
      </c>
      <c r="AB56" s="44">
        <f t="shared" si="15"/>
        <v>0</v>
      </c>
    </row>
    <row r="57" spans="1:28">
      <c r="A57" s="36">
        <v>41456</v>
      </c>
      <c r="F57">
        <v>1</v>
      </c>
      <c r="G57">
        <v>1</v>
      </c>
      <c r="H57">
        <v>1</v>
      </c>
      <c r="I57">
        <v>1</v>
      </c>
      <c r="J57">
        <v>1</v>
      </c>
      <c r="P57" s="44">
        <f t="shared" si="3"/>
        <v>1</v>
      </c>
      <c r="Q57" s="44">
        <f t="shared" si="4"/>
        <v>1</v>
      </c>
      <c r="R57" s="44">
        <f t="shared" si="5"/>
        <v>1</v>
      </c>
      <c r="S57" s="44">
        <f t="shared" si="6"/>
        <v>0</v>
      </c>
      <c r="T57" s="44">
        <f t="shared" si="7"/>
        <v>0</v>
      </c>
      <c r="U57" s="44">
        <f t="shared" si="8"/>
        <v>0</v>
      </c>
      <c r="V57" s="44">
        <f t="shared" si="9"/>
        <v>0</v>
      </c>
      <c r="W57" s="44">
        <f t="shared" si="10"/>
        <v>0</v>
      </c>
      <c r="X57" s="44">
        <f t="shared" si="11"/>
        <v>0</v>
      </c>
      <c r="Y57" s="44">
        <f t="shared" si="12"/>
        <v>0</v>
      </c>
      <c r="Z57" s="44">
        <f t="shared" si="13"/>
        <v>0</v>
      </c>
      <c r="AA57" s="44">
        <f t="shared" si="14"/>
        <v>0</v>
      </c>
      <c r="AB57" s="44">
        <f t="shared" si="15"/>
        <v>0</v>
      </c>
    </row>
    <row r="58" spans="1:28">
      <c r="A58" s="36">
        <v>41487</v>
      </c>
      <c r="F58">
        <v>1</v>
      </c>
      <c r="G58">
        <v>1</v>
      </c>
      <c r="H58">
        <v>1</v>
      </c>
      <c r="I58">
        <v>1</v>
      </c>
      <c r="J58">
        <v>1</v>
      </c>
      <c r="P58" s="44">
        <f t="shared" si="3"/>
        <v>0</v>
      </c>
      <c r="Q58" s="44">
        <f t="shared" si="4"/>
        <v>0</v>
      </c>
      <c r="R58" s="44">
        <f t="shared" si="5"/>
        <v>0</v>
      </c>
      <c r="S58" s="44">
        <f t="shared" si="6"/>
        <v>0</v>
      </c>
      <c r="T58" s="44">
        <f t="shared" si="7"/>
        <v>0</v>
      </c>
      <c r="U58" s="44">
        <f t="shared" si="8"/>
        <v>0</v>
      </c>
      <c r="V58" s="44">
        <f t="shared" si="9"/>
        <v>0</v>
      </c>
      <c r="W58" s="44">
        <f t="shared" si="10"/>
        <v>0</v>
      </c>
      <c r="X58" s="44">
        <f t="shared" si="11"/>
        <v>0</v>
      </c>
      <c r="Y58" s="44">
        <f t="shared" si="12"/>
        <v>0</v>
      </c>
      <c r="Z58" s="44">
        <f t="shared" si="13"/>
        <v>0</v>
      </c>
      <c r="AA58" s="44">
        <f t="shared" si="14"/>
        <v>0</v>
      </c>
      <c r="AB58" s="44">
        <f t="shared" si="15"/>
        <v>0</v>
      </c>
    </row>
    <row r="59" spans="1:28">
      <c r="A59" s="36">
        <v>41518</v>
      </c>
      <c r="C59">
        <v>1</v>
      </c>
      <c r="D59">
        <v>1</v>
      </c>
      <c r="F59">
        <v>1</v>
      </c>
      <c r="G59">
        <v>1</v>
      </c>
      <c r="H59">
        <v>1</v>
      </c>
      <c r="I59">
        <v>1</v>
      </c>
      <c r="J59">
        <v>1</v>
      </c>
      <c r="M59">
        <v>1</v>
      </c>
      <c r="P59" s="44">
        <f t="shared" si="3"/>
        <v>0</v>
      </c>
      <c r="Q59" s="44">
        <f t="shared" si="4"/>
        <v>0</v>
      </c>
      <c r="R59" s="44">
        <f t="shared" si="5"/>
        <v>0</v>
      </c>
      <c r="S59" s="44">
        <f t="shared" si="6"/>
        <v>0</v>
      </c>
      <c r="T59" s="44">
        <f t="shared" si="7"/>
        <v>0</v>
      </c>
      <c r="U59" s="44">
        <f t="shared" si="8"/>
        <v>0</v>
      </c>
      <c r="V59" s="44">
        <f t="shared" si="9"/>
        <v>0</v>
      </c>
      <c r="W59" s="44">
        <f t="shared" si="10"/>
        <v>0</v>
      </c>
      <c r="X59" s="44">
        <f t="shared" si="11"/>
        <v>0</v>
      </c>
      <c r="Y59" s="44">
        <f t="shared" si="12"/>
        <v>0</v>
      </c>
      <c r="Z59" s="44">
        <f t="shared" si="13"/>
        <v>0</v>
      </c>
      <c r="AA59" s="44">
        <f t="shared" si="14"/>
        <v>0</v>
      </c>
      <c r="AB59" s="44">
        <f t="shared" si="15"/>
        <v>0</v>
      </c>
    </row>
    <row r="60" spans="1:28">
      <c r="A60" s="36">
        <v>41548</v>
      </c>
      <c r="C60">
        <v>1</v>
      </c>
      <c r="D60">
        <v>1</v>
      </c>
      <c r="F60">
        <v>1</v>
      </c>
      <c r="G60">
        <v>1</v>
      </c>
      <c r="H60">
        <v>1</v>
      </c>
      <c r="I60">
        <v>1</v>
      </c>
      <c r="J60">
        <v>1</v>
      </c>
      <c r="M60">
        <v>1</v>
      </c>
      <c r="P60" s="44">
        <f t="shared" si="3"/>
        <v>0</v>
      </c>
      <c r="Q60" s="44">
        <f t="shared" si="4"/>
        <v>0</v>
      </c>
      <c r="R60" s="44">
        <f t="shared" si="5"/>
        <v>0</v>
      </c>
      <c r="S60" s="44">
        <f t="shared" si="6"/>
        <v>0</v>
      </c>
      <c r="T60" s="44">
        <f t="shared" si="7"/>
        <v>0</v>
      </c>
      <c r="U60" s="44">
        <f t="shared" si="8"/>
        <v>0</v>
      </c>
      <c r="V60" s="44">
        <f t="shared" si="9"/>
        <v>0</v>
      </c>
      <c r="W60" s="44">
        <f t="shared" si="10"/>
        <v>0</v>
      </c>
      <c r="X60" s="44">
        <f t="shared" si="11"/>
        <v>0</v>
      </c>
      <c r="Y60" s="44">
        <f t="shared" si="12"/>
        <v>0</v>
      </c>
      <c r="Z60" s="44">
        <f t="shared" si="13"/>
        <v>0</v>
      </c>
      <c r="AA60" s="44">
        <f t="shared" si="14"/>
        <v>0</v>
      </c>
      <c r="AB60" s="44">
        <f t="shared" si="15"/>
        <v>0</v>
      </c>
    </row>
    <row r="61" spans="1:28">
      <c r="A61" s="36">
        <v>41579</v>
      </c>
      <c r="D61">
        <v>1</v>
      </c>
      <c r="F61">
        <v>1</v>
      </c>
      <c r="G61">
        <v>1</v>
      </c>
      <c r="H61">
        <v>1</v>
      </c>
      <c r="I61">
        <v>1</v>
      </c>
      <c r="J61">
        <v>1</v>
      </c>
      <c r="M61">
        <v>1</v>
      </c>
      <c r="P61" s="44">
        <f t="shared" si="3"/>
        <v>0</v>
      </c>
      <c r="Q61" s="44">
        <f t="shared" si="4"/>
        <v>1</v>
      </c>
      <c r="R61" s="44">
        <f t="shared" si="5"/>
        <v>0</v>
      </c>
      <c r="S61" s="44">
        <f t="shared" si="6"/>
        <v>0</v>
      </c>
      <c r="T61" s="44">
        <f t="shared" si="7"/>
        <v>0</v>
      </c>
      <c r="U61" s="44">
        <f t="shared" si="8"/>
        <v>0</v>
      </c>
      <c r="V61" s="44">
        <f t="shared" si="9"/>
        <v>0</v>
      </c>
      <c r="W61" s="44">
        <f t="shared" si="10"/>
        <v>0</v>
      </c>
      <c r="X61" s="44">
        <f t="shared" si="11"/>
        <v>0</v>
      </c>
      <c r="Y61" s="44">
        <f t="shared" si="12"/>
        <v>0</v>
      </c>
      <c r="Z61" s="44">
        <f t="shared" si="13"/>
        <v>0</v>
      </c>
      <c r="AA61" s="44">
        <f t="shared" si="14"/>
        <v>0</v>
      </c>
      <c r="AB61" s="44">
        <f t="shared" si="15"/>
        <v>0</v>
      </c>
    </row>
    <row r="62" spans="1:28">
      <c r="A62" s="36">
        <v>41609</v>
      </c>
      <c r="B62">
        <v>1</v>
      </c>
      <c r="C62">
        <v>1</v>
      </c>
      <c r="D62">
        <v>1</v>
      </c>
      <c r="F62">
        <v>1</v>
      </c>
      <c r="G62">
        <v>1</v>
      </c>
      <c r="H62">
        <v>1</v>
      </c>
      <c r="I62">
        <v>1</v>
      </c>
      <c r="J62">
        <v>1</v>
      </c>
      <c r="P62" s="44">
        <f t="shared" si="3"/>
        <v>0</v>
      </c>
      <c r="Q62" s="44">
        <f t="shared" si="4"/>
        <v>0</v>
      </c>
      <c r="R62" s="44">
        <f t="shared" si="5"/>
        <v>0</v>
      </c>
      <c r="S62" s="44">
        <f t="shared" si="6"/>
        <v>0</v>
      </c>
      <c r="T62" s="44">
        <f t="shared" si="7"/>
        <v>0</v>
      </c>
      <c r="U62" s="44">
        <f t="shared" si="8"/>
        <v>0</v>
      </c>
      <c r="V62" s="44">
        <f t="shared" si="9"/>
        <v>0</v>
      </c>
      <c r="W62" s="44">
        <f t="shared" si="10"/>
        <v>0</v>
      </c>
      <c r="X62" s="44">
        <f t="shared" si="11"/>
        <v>0</v>
      </c>
      <c r="Y62" s="44">
        <f t="shared" si="12"/>
        <v>0</v>
      </c>
      <c r="Z62" s="44">
        <f t="shared" si="13"/>
        <v>0</v>
      </c>
      <c r="AA62" s="44">
        <f t="shared" si="14"/>
        <v>1</v>
      </c>
      <c r="AB62" s="44">
        <f t="shared" si="15"/>
        <v>0</v>
      </c>
    </row>
    <row r="63" spans="1:28">
      <c r="A63" s="36">
        <v>41640</v>
      </c>
      <c r="C63">
        <v>1</v>
      </c>
      <c r="D63">
        <v>1</v>
      </c>
      <c r="F63">
        <v>1</v>
      </c>
      <c r="G63">
        <v>1</v>
      </c>
      <c r="H63">
        <v>1</v>
      </c>
      <c r="I63">
        <v>1</v>
      </c>
      <c r="J63">
        <v>1</v>
      </c>
      <c r="M63">
        <v>1</v>
      </c>
      <c r="P63" s="44">
        <f t="shared" si="3"/>
        <v>1</v>
      </c>
      <c r="Q63" s="44">
        <f t="shared" si="4"/>
        <v>0</v>
      </c>
      <c r="R63" s="44">
        <f t="shared" si="5"/>
        <v>0</v>
      </c>
      <c r="S63" s="44">
        <f t="shared" si="6"/>
        <v>0</v>
      </c>
      <c r="T63" s="44">
        <f t="shared" si="7"/>
        <v>0</v>
      </c>
      <c r="U63" s="44">
        <f t="shared" si="8"/>
        <v>0</v>
      </c>
      <c r="V63" s="44">
        <f t="shared" si="9"/>
        <v>0</v>
      </c>
      <c r="W63" s="44">
        <f t="shared" si="10"/>
        <v>0</v>
      </c>
      <c r="X63" s="44">
        <f t="shared" si="11"/>
        <v>0</v>
      </c>
      <c r="Y63" s="44">
        <f t="shared" si="12"/>
        <v>0</v>
      </c>
      <c r="Z63" s="44">
        <f t="shared" si="13"/>
        <v>0</v>
      </c>
      <c r="AA63" s="44">
        <f t="shared" si="14"/>
        <v>0</v>
      </c>
      <c r="AB63" s="44">
        <f t="shared" si="15"/>
        <v>0</v>
      </c>
    </row>
    <row r="64" spans="1:28">
      <c r="A64" s="36">
        <v>41671</v>
      </c>
      <c r="B64">
        <v>1</v>
      </c>
      <c r="C64">
        <v>1</v>
      </c>
      <c r="D64">
        <v>1</v>
      </c>
      <c r="F64">
        <v>1</v>
      </c>
      <c r="G64">
        <v>1</v>
      </c>
      <c r="H64">
        <v>1</v>
      </c>
      <c r="I64">
        <v>1</v>
      </c>
      <c r="J64">
        <v>1</v>
      </c>
      <c r="M64">
        <v>1</v>
      </c>
      <c r="P64" s="44">
        <f t="shared" si="3"/>
        <v>0</v>
      </c>
      <c r="Q64" s="44">
        <f t="shared" si="4"/>
        <v>0</v>
      </c>
      <c r="R64" s="44">
        <f t="shared" si="5"/>
        <v>0</v>
      </c>
      <c r="S64" s="44">
        <f t="shared" si="6"/>
        <v>0</v>
      </c>
      <c r="T64" s="44">
        <f t="shared" si="7"/>
        <v>0</v>
      </c>
      <c r="U64" s="44">
        <f t="shared" si="8"/>
        <v>0</v>
      </c>
      <c r="V64" s="44">
        <f t="shared" si="9"/>
        <v>0</v>
      </c>
      <c r="W64" s="44">
        <f t="shared" si="10"/>
        <v>0</v>
      </c>
      <c r="X64" s="44">
        <f t="shared" si="11"/>
        <v>0</v>
      </c>
      <c r="Y64" s="44">
        <f t="shared" si="12"/>
        <v>0</v>
      </c>
      <c r="Z64" s="44">
        <f t="shared" si="13"/>
        <v>0</v>
      </c>
      <c r="AA64" s="44">
        <f t="shared" si="14"/>
        <v>0</v>
      </c>
      <c r="AB64" s="44">
        <f t="shared" si="15"/>
        <v>0</v>
      </c>
    </row>
    <row r="65" spans="1:28">
      <c r="A65" s="36">
        <v>41699</v>
      </c>
      <c r="B65">
        <v>1</v>
      </c>
      <c r="C65">
        <v>1</v>
      </c>
      <c r="D65">
        <v>1</v>
      </c>
      <c r="F65">
        <v>1</v>
      </c>
      <c r="G65">
        <v>1</v>
      </c>
      <c r="H65">
        <v>1</v>
      </c>
      <c r="I65">
        <v>1</v>
      </c>
      <c r="J65">
        <v>1</v>
      </c>
      <c r="M65">
        <v>1</v>
      </c>
      <c r="P65" s="44">
        <f t="shared" si="3"/>
        <v>0</v>
      </c>
      <c r="Q65" s="44">
        <f t="shared" si="4"/>
        <v>0</v>
      </c>
      <c r="R65" s="44">
        <f t="shared" si="5"/>
        <v>0</v>
      </c>
      <c r="S65" s="44">
        <f t="shared" si="6"/>
        <v>0</v>
      </c>
      <c r="T65" s="44">
        <f t="shared" si="7"/>
        <v>0</v>
      </c>
      <c r="U65" s="44">
        <f t="shared" si="8"/>
        <v>0</v>
      </c>
      <c r="V65" s="44">
        <f t="shared" si="9"/>
        <v>0</v>
      </c>
      <c r="W65" s="44">
        <f t="shared" si="10"/>
        <v>0</v>
      </c>
      <c r="X65" s="44">
        <f t="shared" si="11"/>
        <v>0</v>
      </c>
      <c r="Y65" s="44">
        <f t="shared" si="12"/>
        <v>0</v>
      </c>
      <c r="Z65" s="44">
        <f t="shared" si="13"/>
        <v>0</v>
      </c>
      <c r="AA65" s="44">
        <f t="shared" si="14"/>
        <v>0</v>
      </c>
      <c r="AB65" s="44">
        <f t="shared" si="15"/>
        <v>0</v>
      </c>
    </row>
    <row r="66" spans="1:28">
      <c r="A66" s="36">
        <v>41730</v>
      </c>
      <c r="B66">
        <v>1</v>
      </c>
      <c r="D66">
        <v>1</v>
      </c>
      <c r="F66">
        <v>1</v>
      </c>
      <c r="G66">
        <v>1</v>
      </c>
      <c r="H66">
        <v>1</v>
      </c>
      <c r="I66">
        <v>1</v>
      </c>
      <c r="J66">
        <v>1</v>
      </c>
      <c r="M66">
        <v>1</v>
      </c>
      <c r="P66" s="44">
        <f t="shared" si="3"/>
        <v>0</v>
      </c>
      <c r="Q66" s="44">
        <f t="shared" si="4"/>
        <v>1</v>
      </c>
      <c r="R66" s="44">
        <f t="shared" si="5"/>
        <v>0</v>
      </c>
      <c r="S66" s="44">
        <f t="shared" si="6"/>
        <v>0</v>
      </c>
      <c r="T66" s="44">
        <f t="shared" si="7"/>
        <v>0</v>
      </c>
      <c r="U66" s="44">
        <f t="shared" si="8"/>
        <v>0</v>
      </c>
      <c r="V66" s="44">
        <f t="shared" si="9"/>
        <v>0</v>
      </c>
      <c r="W66" s="44">
        <f t="shared" si="10"/>
        <v>0</v>
      </c>
      <c r="X66" s="44">
        <f t="shared" si="11"/>
        <v>0</v>
      </c>
      <c r="Y66" s="44">
        <f t="shared" si="12"/>
        <v>0</v>
      </c>
      <c r="Z66" s="44">
        <f t="shared" si="13"/>
        <v>0</v>
      </c>
      <c r="AA66" s="44">
        <f t="shared" si="14"/>
        <v>0</v>
      </c>
      <c r="AB66" s="44">
        <f t="shared" si="15"/>
        <v>0</v>
      </c>
    </row>
    <row r="67" spans="1:28">
      <c r="A67" s="36">
        <v>41760</v>
      </c>
      <c r="B67">
        <v>1</v>
      </c>
      <c r="C67">
        <v>1</v>
      </c>
      <c r="D67">
        <v>1</v>
      </c>
      <c r="F67">
        <v>1</v>
      </c>
      <c r="G67">
        <v>1</v>
      </c>
      <c r="H67">
        <v>1</v>
      </c>
      <c r="I67">
        <v>1</v>
      </c>
      <c r="J67">
        <v>1</v>
      </c>
      <c r="M67">
        <v>1</v>
      </c>
      <c r="P67" s="44">
        <f t="shared" si="3"/>
        <v>0</v>
      </c>
      <c r="Q67" s="44">
        <f t="shared" si="4"/>
        <v>0</v>
      </c>
      <c r="R67" s="44">
        <f t="shared" si="5"/>
        <v>0</v>
      </c>
      <c r="S67" s="44">
        <f t="shared" si="6"/>
        <v>0</v>
      </c>
      <c r="T67" s="44">
        <f t="shared" si="7"/>
        <v>0</v>
      </c>
      <c r="U67" s="44">
        <f t="shared" si="8"/>
        <v>0</v>
      </c>
      <c r="V67" s="44">
        <f t="shared" si="9"/>
        <v>0</v>
      </c>
      <c r="W67" s="44">
        <f t="shared" si="10"/>
        <v>0</v>
      </c>
      <c r="X67" s="44">
        <f t="shared" si="11"/>
        <v>0</v>
      </c>
      <c r="Y67" s="44">
        <f t="shared" si="12"/>
        <v>0</v>
      </c>
      <c r="Z67" s="44">
        <f t="shared" si="13"/>
        <v>0</v>
      </c>
      <c r="AA67" s="44">
        <f t="shared" si="14"/>
        <v>0</v>
      </c>
      <c r="AB67" s="44">
        <f t="shared" si="15"/>
        <v>0</v>
      </c>
    </row>
    <row r="68" spans="1:28">
      <c r="A68" s="36">
        <v>41791</v>
      </c>
      <c r="B68">
        <v>1</v>
      </c>
      <c r="C68">
        <v>1</v>
      </c>
      <c r="D68">
        <v>1</v>
      </c>
      <c r="F68">
        <v>1</v>
      </c>
      <c r="G68">
        <v>1</v>
      </c>
      <c r="H68">
        <v>1</v>
      </c>
      <c r="I68">
        <v>1</v>
      </c>
      <c r="J68">
        <v>1</v>
      </c>
      <c r="M68">
        <v>1</v>
      </c>
      <c r="P68" s="44">
        <f t="shared" ref="P68:P131" si="16">IF(B68=1,0,IF(B68=0,IF(B68=B67,0,1)))</f>
        <v>0</v>
      </c>
      <c r="Q68" s="44">
        <f t="shared" ref="Q68:Q131" si="17">IF(C68=1,0,IF(C68=0,IF(C68=C67,0,1)))</f>
        <v>0</v>
      </c>
      <c r="R68" s="44">
        <f t="shared" ref="R68:R131" si="18">IF(D68=1,0,IF(D68=0,IF(D68=D67,0,1)))</f>
        <v>0</v>
      </c>
      <c r="S68" s="44">
        <f t="shared" ref="S68:S131" si="19">IF(E68=1,0,IF(E68=0,IF(E68=E67,0,1)))</f>
        <v>0</v>
      </c>
      <c r="T68" s="44">
        <f t="shared" ref="T68:T131" si="20">IF(F68=1,0,IF(F68=0,IF(F68=F67,0,1)))</f>
        <v>0</v>
      </c>
      <c r="U68" s="44">
        <f t="shared" ref="U68:U131" si="21">IF(G68=1,0,IF(G68=0,IF(G68=G67,0,1)))</f>
        <v>0</v>
      </c>
      <c r="V68" s="44">
        <f t="shared" ref="V68:V131" si="22">IF(H68=1,0,IF(H68=0,IF(H68=H67,0,1)))</f>
        <v>0</v>
      </c>
      <c r="W68" s="44">
        <f t="shared" ref="W68:W131" si="23">IF(I68=1,0,IF(I68=0,IF(I68=I67,0,1)))</f>
        <v>0</v>
      </c>
      <c r="X68" s="44">
        <f t="shared" ref="X68:X131" si="24">IF(J68=1,0,IF(J68=0,IF(J68=J67,0,1)))</f>
        <v>0</v>
      </c>
      <c r="Y68" s="44">
        <f t="shared" ref="Y68:Y131" si="25">IF(K68=1,0,IF(K68=0,IF(K68=K67,0,1)))</f>
        <v>0</v>
      </c>
      <c r="Z68" s="44">
        <f t="shared" ref="Z68:Z131" si="26">IF(L68=1,0,IF(L68=0,IF(L68=L67,0,1)))</f>
        <v>0</v>
      </c>
      <c r="AA68" s="44">
        <f t="shared" ref="AA68:AA131" si="27">IF(M68=1,0,IF(M68=0,IF(M68=M67,0,1)))</f>
        <v>0</v>
      </c>
      <c r="AB68" s="44">
        <f t="shared" ref="AB68:AB131" si="28">IF(N68=1,0,IF(N68=0,IF(N68=N67,0,1)))</f>
        <v>0</v>
      </c>
    </row>
    <row r="69" spans="1:28">
      <c r="A69" s="36">
        <v>41821</v>
      </c>
      <c r="B69">
        <v>1</v>
      </c>
      <c r="D69">
        <v>1</v>
      </c>
      <c r="F69">
        <v>1</v>
      </c>
      <c r="G69">
        <v>1</v>
      </c>
      <c r="H69">
        <v>1</v>
      </c>
      <c r="I69">
        <v>1</v>
      </c>
      <c r="J69">
        <v>1</v>
      </c>
      <c r="M69">
        <v>1</v>
      </c>
      <c r="P69" s="44">
        <f t="shared" si="16"/>
        <v>0</v>
      </c>
      <c r="Q69" s="44">
        <f t="shared" si="17"/>
        <v>1</v>
      </c>
      <c r="R69" s="44">
        <f t="shared" si="18"/>
        <v>0</v>
      </c>
      <c r="S69" s="44">
        <f t="shared" si="19"/>
        <v>0</v>
      </c>
      <c r="T69" s="44">
        <f t="shared" si="20"/>
        <v>0</v>
      </c>
      <c r="U69" s="44">
        <f t="shared" si="21"/>
        <v>0</v>
      </c>
      <c r="V69" s="44">
        <f t="shared" si="22"/>
        <v>0</v>
      </c>
      <c r="W69" s="44">
        <f t="shared" si="23"/>
        <v>0</v>
      </c>
      <c r="X69" s="44">
        <f t="shared" si="24"/>
        <v>0</v>
      </c>
      <c r="Y69" s="44">
        <f t="shared" si="25"/>
        <v>0</v>
      </c>
      <c r="Z69" s="44">
        <f t="shared" si="26"/>
        <v>0</v>
      </c>
      <c r="AA69" s="44">
        <f t="shared" si="27"/>
        <v>0</v>
      </c>
      <c r="AB69" s="44">
        <f t="shared" si="28"/>
        <v>0</v>
      </c>
    </row>
    <row r="70" spans="1:28">
      <c r="A70" s="36">
        <v>41852</v>
      </c>
      <c r="F70">
        <v>1</v>
      </c>
      <c r="G70">
        <v>1</v>
      </c>
      <c r="H70">
        <v>1</v>
      </c>
      <c r="I70">
        <v>1</v>
      </c>
      <c r="J70">
        <v>1</v>
      </c>
      <c r="P70" s="44">
        <f t="shared" si="16"/>
        <v>1</v>
      </c>
      <c r="Q70" s="44">
        <f t="shared" si="17"/>
        <v>0</v>
      </c>
      <c r="R70" s="44">
        <f t="shared" si="18"/>
        <v>1</v>
      </c>
      <c r="S70" s="44">
        <f t="shared" si="19"/>
        <v>0</v>
      </c>
      <c r="T70" s="44">
        <f t="shared" si="20"/>
        <v>0</v>
      </c>
      <c r="U70" s="44">
        <f t="shared" si="21"/>
        <v>0</v>
      </c>
      <c r="V70" s="44">
        <f t="shared" si="22"/>
        <v>0</v>
      </c>
      <c r="W70" s="44">
        <f t="shared" si="23"/>
        <v>0</v>
      </c>
      <c r="X70" s="44">
        <f t="shared" si="24"/>
        <v>0</v>
      </c>
      <c r="Y70" s="44">
        <f t="shared" si="25"/>
        <v>0</v>
      </c>
      <c r="Z70" s="44">
        <f t="shared" si="26"/>
        <v>0</v>
      </c>
      <c r="AA70" s="44">
        <f t="shared" si="27"/>
        <v>1</v>
      </c>
      <c r="AB70" s="44">
        <f t="shared" si="28"/>
        <v>0</v>
      </c>
    </row>
    <row r="71" spans="1:28">
      <c r="A71" s="36">
        <v>41883</v>
      </c>
      <c r="B71">
        <v>1</v>
      </c>
      <c r="C71">
        <v>1</v>
      </c>
      <c r="D71">
        <v>1</v>
      </c>
      <c r="F71">
        <v>1</v>
      </c>
      <c r="G71">
        <v>1</v>
      </c>
      <c r="H71">
        <v>1</v>
      </c>
      <c r="I71">
        <v>1</v>
      </c>
      <c r="J71">
        <v>1</v>
      </c>
      <c r="M71">
        <v>1</v>
      </c>
      <c r="P71" s="44">
        <f t="shared" si="16"/>
        <v>0</v>
      </c>
      <c r="Q71" s="44">
        <f t="shared" si="17"/>
        <v>0</v>
      </c>
      <c r="R71" s="44">
        <f t="shared" si="18"/>
        <v>0</v>
      </c>
      <c r="S71" s="44">
        <f t="shared" si="19"/>
        <v>0</v>
      </c>
      <c r="T71" s="44">
        <f t="shared" si="20"/>
        <v>0</v>
      </c>
      <c r="U71" s="44">
        <f t="shared" si="21"/>
        <v>0</v>
      </c>
      <c r="V71" s="44">
        <f t="shared" si="22"/>
        <v>0</v>
      </c>
      <c r="W71" s="44">
        <f t="shared" si="23"/>
        <v>0</v>
      </c>
      <c r="X71" s="44">
        <f t="shared" si="24"/>
        <v>0</v>
      </c>
      <c r="Y71" s="44">
        <f t="shared" si="25"/>
        <v>0</v>
      </c>
      <c r="Z71" s="44">
        <f t="shared" si="26"/>
        <v>0</v>
      </c>
      <c r="AA71" s="44">
        <f t="shared" si="27"/>
        <v>0</v>
      </c>
      <c r="AB71" s="44">
        <f t="shared" si="28"/>
        <v>0</v>
      </c>
    </row>
    <row r="72" spans="1:28">
      <c r="A72" s="36">
        <v>41913</v>
      </c>
      <c r="B72">
        <v>1</v>
      </c>
      <c r="C72">
        <v>1</v>
      </c>
      <c r="D72">
        <v>1</v>
      </c>
      <c r="F72">
        <v>1</v>
      </c>
      <c r="G72">
        <v>1</v>
      </c>
      <c r="H72">
        <v>1</v>
      </c>
      <c r="I72">
        <v>1</v>
      </c>
      <c r="J72">
        <v>1</v>
      </c>
      <c r="M72">
        <v>1</v>
      </c>
      <c r="P72" s="44">
        <f t="shared" si="16"/>
        <v>0</v>
      </c>
      <c r="Q72" s="44">
        <f t="shared" si="17"/>
        <v>0</v>
      </c>
      <c r="R72" s="44">
        <f t="shared" si="18"/>
        <v>0</v>
      </c>
      <c r="S72" s="44">
        <f t="shared" si="19"/>
        <v>0</v>
      </c>
      <c r="T72" s="44">
        <f t="shared" si="20"/>
        <v>0</v>
      </c>
      <c r="U72" s="44">
        <f t="shared" si="21"/>
        <v>0</v>
      </c>
      <c r="V72" s="44">
        <f t="shared" si="22"/>
        <v>0</v>
      </c>
      <c r="W72" s="44">
        <f t="shared" si="23"/>
        <v>0</v>
      </c>
      <c r="X72" s="44">
        <f t="shared" si="24"/>
        <v>0</v>
      </c>
      <c r="Y72" s="44">
        <f t="shared" si="25"/>
        <v>0</v>
      </c>
      <c r="Z72" s="44">
        <f t="shared" si="26"/>
        <v>0</v>
      </c>
      <c r="AA72" s="44">
        <f t="shared" si="27"/>
        <v>0</v>
      </c>
      <c r="AB72" s="44">
        <f t="shared" si="28"/>
        <v>0</v>
      </c>
    </row>
    <row r="73" spans="1:28">
      <c r="A73" s="36">
        <v>41944</v>
      </c>
      <c r="B73">
        <v>1</v>
      </c>
      <c r="F73">
        <v>1</v>
      </c>
      <c r="G73">
        <v>1</v>
      </c>
      <c r="H73">
        <v>1</v>
      </c>
      <c r="I73">
        <v>1</v>
      </c>
      <c r="J73">
        <v>1</v>
      </c>
      <c r="M73">
        <v>1</v>
      </c>
      <c r="P73" s="44">
        <f t="shared" si="16"/>
        <v>0</v>
      </c>
      <c r="Q73" s="44">
        <f t="shared" si="17"/>
        <v>1</v>
      </c>
      <c r="R73" s="44">
        <f t="shared" si="18"/>
        <v>1</v>
      </c>
      <c r="S73" s="44">
        <f t="shared" si="19"/>
        <v>0</v>
      </c>
      <c r="T73" s="44">
        <f t="shared" si="20"/>
        <v>0</v>
      </c>
      <c r="U73" s="44">
        <f t="shared" si="21"/>
        <v>0</v>
      </c>
      <c r="V73" s="44">
        <f t="shared" si="22"/>
        <v>0</v>
      </c>
      <c r="W73" s="44">
        <f t="shared" si="23"/>
        <v>0</v>
      </c>
      <c r="X73" s="44">
        <f t="shared" si="24"/>
        <v>0</v>
      </c>
      <c r="Y73" s="44">
        <f t="shared" si="25"/>
        <v>0</v>
      </c>
      <c r="Z73" s="44">
        <f t="shared" si="26"/>
        <v>0</v>
      </c>
      <c r="AA73" s="44">
        <f t="shared" si="27"/>
        <v>0</v>
      </c>
      <c r="AB73" s="44">
        <f t="shared" si="28"/>
        <v>0</v>
      </c>
    </row>
    <row r="74" spans="1:28">
      <c r="A74" s="36">
        <v>41974</v>
      </c>
      <c r="B74">
        <v>1</v>
      </c>
      <c r="D74">
        <v>1</v>
      </c>
      <c r="F74">
        <v>1</v>
      </c>
      <c r="G74">
        <v>1</v>
      </c>
      <c r="H74">
        <v>1</v>
      </c>
      <c r="I74">
        <v>1</v>
      </c>
      <c r="J74">
        <v>1</v>
      </c>
      <c r="M74">
        <v>1</v>
      </c>
      <c r="P74" s="44">
        <f t="shared" si="16"/>
        <v>0</v>
      </c>
      <c r="Q74" s="44">
        <f t="shared" si="17"/>
        <v>0</v>
      </c>
      <c r="R74" s="44">
        <f t="shared" si="18"/>
        <v>0</v>
      </c>
      <c r="S74" s="44">
        <f t="shared" si="19"/>
        <v>0</v>
      </c>
      <c r="T74" s="44">
        <f t="shared" si="20"/>
        <v>0</v>
      </c>
      <c r="U74" s="44">
        <f t="shared" si="21"/>
        <v>0</v>
      </c>
      <c r="V74" s="44">
        <f t="shared" si="22"/>
        <v>0</v>
      </c>
      <c r="W74" s="44">
        <f t="shared" si="23"/>
        <v>0</v>
      </c>
      <c r="X74" s="44">
        <f t="shared" si="24"/>
        <v>0</v>
      </c>
      <c r="Y74" s="44">
        <f t="shared" si="25"/>
        <v>0</v>
      </c>
      <c r="Z74" s="44">
        <f t="shared" si="26"/>
        <v>0</v>
      </c>
      <c r="AA74" s="44">
        <f t="shared" si="27"/>
        <v>0</v>
      </c>
      <c r="AB74" s="44">
        <f t="shared" si="28"/>
        <v>0</v>
      </c>
    </row>
    <row r="75" spans="1:28">
      <c r="A75" s="36">
        <v>42005</v>
      </c>
      <c r="B75">
        <v>1</v>
      </c>
      <c r="D75">
        <v>1</v>
      </c>
      <c r="F75">
        <v>1</v>
      </c>
      <c r="G75">
        <v>1</v>
      </c>
      <c r="H75">
        <v>1</v>
      </c>
      <c r="I75">
        <v>1</v>
      </c>
      <c r="J75">
        <v>1</v>
      </c>
      <c r="M75">
        <v>1</v>
      </c>
      <c r="P75" s="44">
        <f t="shared" si="16"/>
        <v>0</v>
      </c>
      <c r="Q75" s="44">
        <f t="shared" si="17"/>
        <v>0</v>
      </c>
      <c r="R75" s="44">
        <f t="shared" si="18"/>
        <v>0</v>
      </c>
      <c r="S75" s="44">
        <f t="shared" si="19"/>
        <v>0</v>
      </c>
      <c r="T75" s="44">
        <f t="shared" si="20"/>
        <v>0</v>
      </c>
      <c r="U75" s="44">
        <f t="shared" si="21"/>
        <v>0</v>
      </c>
      <c r="V75" s="44">
        <f t="shared" si="22"/>
        <v>0</v>
      </c>
      <c r="W75" s="44">
        <f t="shared" si="23"/>
        <v>0</v>
      </c>
      <c r="X75" s="44">
        <f t="shared" si="24"/>
        <v>0</v>
      </c>
      <c r="Y75" s="44">
        <f t="shared" si="25"/>
        <v>0</v>
      </c>
      <c r="Z75" s="44">
        <f t="shared" si="26"/>
        <v>0</v>
      </c>
      <c r="AA75" s="44">
        <f t="shared" si="27"/>
        <v>0</v>
      </c>
      <c r="AB75" s="44">
        <f t="shared" si="28"/>
        <v>0</v>
      </c>
    </row>
    <row r="76" spans="1:28">
      <c r="A76" s="36">
        <v>42036</v>
      </c>
      <c r="B76">
        <v>1</v>
      </c>
      <c r="D76">
        <v>1</v>
      </c>
      <c r="F76">
        <v>1</v>
      </c>
      <c r="G76">
        <v>1</v>
      </c>
      <c r="H76">
        <v>1</v>
      </c>
      <c r="I76">
        <v>1</v>
      </c>
      <c r="J76">
        <v>1</v>
      </c>
      <c r="M76">
        <v>1</v>
      </c>
      <c r="N76">
        <v>1</v>
      </c>
      <c r="P76" s="44">
        <f t="shared" si="16"/>
        <v>0</v>
      </c>
      <c r="Q76" s="44">
        <f t="shared" si="17"/>
        <v>0</v>
      </c>
      <c r="R76" s="44">
        <f t="shared" si="18"/>
        <v>0</v>
      </c>
      <c r="S76" s="44">
        <f t="shared" si="19"/>
        <v>0</v>
      </c>
      <c r="T76" s="44">
        <f t="shared" si="20"/>
        <v>0</v>
      </c>
      <c r="U76" s="44">
        <f t="shared" si="21"/>
        <v>0</v>
      </c>
      <c r="V76" s="44">
        <f t="shared" si="22"/>
        <v>0</v>
      </c>
      <c r="W76" s="44">
        <f t="shared" si="23"/>
        <v>0</v>
      </c>
      <c r="X76" s="44">
        <f t="shared" si="24"/>
        <v>0</v>
      </c>
      <c r="Y76" s="44">
        <f t="shared" si="25"/>
        <v>0</v>
      </c>
      <c r="Z76" s="44">
        <f t="shared" si="26"/>
        <v>0</v>
      </c>
      <c r="AA76" s="44">
        <f t="shared" si="27"/>
        <v>0</v>
      </c>
      <c r="AB76" s="44">
        <f t="shared" si="28"/>
        <v>0</v>
      </c>
    </row>
    <row r="77" spans="1:28">
      <c r="A77" s="36">
        <v>42064</v>
      </c>
      <c r="B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M77">
        <v>1</v>
      </c>
      <c r="N77">
        <v>1</v>
      </c>
      <c r="P77" s="44">
        <f t="shared" si="16"/>
        <v>0</v>
      </c>
      <c r="Q77" s="44">
        <f t="shared" si="17"/>
        <v>0</v>
      </c>
      <c r="R77" s="44">
        <f t="shared" si="18"/>
        <v>0</v>
      </c>
      <c r="S77" s="44">
        <f t="shared" si="19"/>
        <v>0</v>
      </c>
      <c r="T77" s="44">
        <f t="shared" si="20"/>
        <v>0</v>
      </c>
      <c r="U77" s="44">
        <f t="shared" si="21"/>
        <v>0</v>
      </c>
      <c r="V77" s="44">
        <f t="shared" si="22"/>
        <v>0</v>
      </c>
      <c r="W77" s="44">
        <f t="shared" si="23"/>
        <v>0</v>
      </c>
      <c r="X77" s="44">
        <f t="shared" si="24"/>
        <v>0</v>
      </c>
      <c r="Y77" s="44">
        <f t="shared" si="25"/>
        <v>0</v>
      </c>
      <c r="Z77" s="44">
        <f t="shared" si="26"/>
        <v>0</v>
      </c>
      <c r="AA77" s="44">
        <f t="shared" si="27"/>
        <v>0</v>
      </c>
      <c r="AB77" s="44">
        <f t="shared" si="28"/>
        <v>0</v>
      </c>
    </row>
    <row r="78" spans="1:28">
      <c r="A78" s="36">
        <v>42095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J78">
        <v>1</v>
      </c>
      <c r="M78">
        <v>1</v>
      </c>
      <c r="N78">
        <v>1</v>
      </c>
      <c r="P78" s="44">
        <f t="shared" si="16"/>
        <v>0</v>
      </c>
      <c r="Q78" s="44">
        <f t="shared" si="17"/>
        <v>0</v>
      </c>
      <c r="R78" s="44">
        <f t="shared" si="18"/>
        <v>0</v>
      </c>
      <c r="S78" s="44">
        <f t="shared" si="19"/>
        <v>0</v>
      </c>
      <c r="T78" s="44">
        <f t="shared" si="20"/>
        <v>0</v>
      </c>
      <c r="U78" s="44">
        <f t="shared" si="21"/>
        <v>0</v>
      </c>
      <c r="V78" s="44">
        <f t="shared" si="22"/>
        <v>0</v>
      </c>
      <c r="W78" s="44">
        <f t="shared" si="23"/>
        <v>1</v>
      </c>
      <c r="X78" s="44">
        <f t="shared" si="24"/>
        <v>0</v>
      </c>
      <c r="Y78" s="44">
        <f t="shared" si="25"/>
        <v>0</v>
      </c>
      <c r="Z78" s="44">
        <f t="shared" si="26"/>
        <v>0</v>
      </c>
      <c r="AA78" s="44">
        <f t="shared" si="27"/>
        <v>0</v>
      </c>
      <c r="AB78" s="44">
        <f t="shared" si="28"/>
        <v>0</v>
      </c>
    </row>
    <row r="79" spans="1:28">
      <c r="A79" s="36">
        <v>42125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J79">
        <v>1</v>
      </c>
      <c r="L79">
        <v>1</v>
      </c>
      <c r="M79">
        <v>1</v>
      </c>
      <c r="N79">
        <v>1</v>
      </c>
      <c r="P79" s="44">
        <f t="shared" si="16"/>
        <v>0</v>
      </c>
      <c r="Q79" s="44">
        <f t="shared" si="17"/>
        <v>0</v>
      </c>
      <c r="R79" s="44">
        <f t="shared" si="18"/>
        <v>0</v>
      </c>
      <c r="S79" s="44">
        <f t="shared" si="19"/>
        <v>0</v>
      </c>
      <c r="T79" s="44">
        <f t="shared" si="20"/>
        <v>0</v>
      </c>
      <c r="U79" s="44">
        <f t="shared" si="21"/>
        <v>0</v>
      </c>
      <c r="V79" s="44">
        <f t="shared" si="22"/>
        <v>0</v>
      </c>
      <c r="W79" s="44">
        <f t="shared" si="23"/>
        <v>0</v>
      </c>
      <c r="X79" s="44">
        <f t="shared" si="24"/>
        <v>0</v>
      </c>
      <c r="Y79" s="44">
        <f t="shared" si="25"/>
        <v>0</v>
      </c>
      <c r="Z79" s="44">
        <f t="shared" si="26"/>
        <v>0</v>
      </c>
      <c r="AA79" s="44">
        <f t="shared" si="27"/>
        <v>0</v>
      </c>
      <c r="AB79" s="44">
        <f t="shared" si="28"/>
        <v>0</v>
      </c>
    </row>
    <row r="80" spans="1:28">
      <c r="A80" s="36">
        <v>42156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M80">
        <v>1</v>
      </c>
      <c r="N80">
        <v>1</v>
      </c>
      <c r="P80" s="44">
        <f t="shared" si="16"/>
        <v>0</v>
      </c>
      <c r="Q80" s="44">
        <f t="shared" si="17"/>
        <v>0</v>
      </c>
      <c r="R80" s="44">
        <f t="shared" si="18"/>
        <v>0</v>
      </c>
      <c r="S80" s="44">
        <f t="shared" si="19"/>
        <v>0</v>
      </c>
      <c r="T80" s="44">
        <f t="shared" si="20"/>
        <v>0</v>
      </c>
      <c r="U80" s="44">
        <f t="shared" si="21"/>
        <v>0</v>
      </c>
      <c r="V80" s="44">
        <f t="shared" si="22"/>
        <v>0</v>
      </c>
      <c r="W80" s="44">
        <f t="shared" si="23"/>
        <v>0</v>
      </c>
      <c r="X80" s="44">
        <f t="shared" si="24"/>
        <v>0</v>
      </c>
      <c r="Y80" s="44">
        <f t="shared" si="25"/>
        <v>0</v>
      </c>
      <c r="Z80" s="44">
        <f t="shared" si="26"/>
        <v>1</v>
      </c>
      <c r="AA80" s="44">
        <f t="shared" si="27"/>
        <v>0</v>
      </c>
      <c r="AB80" s="44">
        <f t="shared" si="28"/>
        <v>0</v>
      </c>
    </row>
    <row r="81" spans="1:28">
      <c r="A81" s="36">
        <v>42186</v>
      </c>
      <c r="E81">
        <v>1</v>
      </c>
      <c r="F81">
        <v>1</v>
      </c>
      <c r="G81">
        <v>1</v>
      </c>
      <c r="H81">
        <v>1</v>
      </c>
      <c r="J81">
        <v>1</v>
      </c>
      <c r="N81">
        <v>1</v>
      </c>
      <c r="P81" s="44">
        <f t="shared" si="16"/>
        <v>1</v>
      </c>
      <c r="Q81" s="44">
        <f t="shared" si="17"/>
        <v>1</v>
      </c>
      <c r="R81" s="44">
        <f t="shared" si="18"/>
        <v>1</v>
      </c>
      <c r="S81" s="44">
        <f t="shared" si="19"/>
        <v>0</v>
      </c>
      <c r="T81" s="44">
        <f t="shared" si="20"/>
        <v>0</v>
      </c>
      <c r="U81" s="44">
        <f t="shared" si="21"/>
        <v>0</v>
      </c>
      <c r="V81" s="44">
        <f t="shared" si="22"/>
        <v>0</v>
      </c>
      <c r="W81" s="44">
        <f t="shared" si="23"/>
        <v>1</v>
      </c>
      <c r="X81" s="44">
        <f t="shared" si="24"/>
        <v>0</v>
      </c>
      <c r="Y81" s="44">
        <f t="shared" si="25"/>
        <v>0</v>
      </c>
      <c r="Z81" s="44">
        <f t="shared" si="26"/>
        <v>0</v>
      </c>
      <c r="AA81" s="44">
        <f t="shared" si="27"/>
        <v>1</v>
      </c>
      <c r="AB81" s="44">
        <f t="shared" si="28"/>
        <v>0</v>
      </c>
    </row>
    <row r="82" spans="1:28">
      <c r="A82" s="36">
        <v>42217</v>
      </c>
      <c r="C82">
        <v>1</v>
      </c>
      <c r="D82">
        <v>1</v>
      </c>
      <c r="F82">
        <v>1</v>
      </c>
      <c r="G82">
        <v>1</v>
      </c>
      <c r="H82">
        <v>1</v>
      </c>
      <c r="J82">
        <v>1</v>
      </c>
      <c r="M82">
        <v>1</v>
      </c>
      <c r="N82">
        <v>1</v>
      </c>
      <c r="P82" s="44">
        <f t="shared" si="16"/>
        <v>0</v>
      </c>
      <c r="Q82" s="44">
        <f t="shared" si="17"/>
        <v>0</v>
      </c>
      <c r="R82" s="44">
        <f t="shared" si="18"/>
        <v>0</v>
      </c>
      <c r="S82" s="44">
        <f t="shared" si="19"/>
        <v>1</v>
      </c>
      <c r="T82" s="44">
        <f t="shared" si="20"/>
        <v>0</v>
      </c>
      <c r="U82" s="44">
        <f t="shared" si="21"/>
        <v>0</v>
      </c>
      <c r="V82" s="44">
        <f t="shared" si="22"/>
        <v>0</v>
      </c>
      <c r="W82" s="44">
        <f t="shared" si="23"/>
        <v>0</v>
      </c>
      <c r="X82" s="44">
        <f t="shared" si="24"/>
        <v>0</v>
      </c>
      <c r="Y82" s="44">
        <f t="shared" si="25"/>
        <v>0</v>
      </c>
      <c r="Z82" s="44">
        <f t="shared" si="26"/>
        <v>0</v>
      </c>
      <c r="AA82" s="44">
        <f t="shared" si="27"/>
        <v>0</v>
      </c>
      <c r="AB82" s="44">
        <f t="shared" si="28"/>
        <v>0</v>
      </c>
    </row>
    <row r="83" spans="1:28">
      <c r="A83" s="36">
        <v>42248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J83">
        <v>1</v>
      </c>
      <c r="L83">
        <v>1</v>
      </c>
      <c r="M83">
        <v>1</v>
      </c>
      <c r="N83">
        <v>1</v>
      </c>
      <c r="P83" s="44">
        <f t="shared" si="16"/>
        <v>0</v>
      </c>
      <c r="Q83" s="44">
        <f t="shared" si="17"/>
        <v>0</v>
      </c>
      <c r="R83" s="44">
        <f t="shared" si="18"/>
        <v>0</v>
      </c>
      <c r="S83" s="44">
        <f t="shared" si="19"/>
        <v>0</v>
      </c>
      <c r="T83" s="44">
        <f t="shared" si="20"/>
        <v>0</v>
      </c>
      <c r="U83" s="44">
        <f t="shared" si="21"/>
        <v>0</v>
      </c>
      <c r="V83" s="44">
        <f t="shared" si="22"/>
        <v>0</v>
      </c>
      <c r="W83" s="44">
        <f t="shared" si="23"/>
        <v>0</v>
      </c>
      <c r="X83" s="44">
        <f t="shared" si="24"/>
        <v>0</v>
      </c>
      <c r="Y83" s="44">
        <f t="shared" si="25"/>
        <v>0</v>
      </c>
      <c r="Z83" s="44">
        <f t="shared" si="26"/>
        <v>0</v>
      </c>
      <c r="AA83" s="44">
        <f t="shared" si="27"/>
        <v>0</v>
      </c>
      <c r="AB83" s="44">
        <f t="shared" si="28"/>
        <v>0</v>
      </c>
    </row>
    <row r="84" spans="1:28">
      <c r="A84" s="36">
        <v>42278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J84">
        <v>1</v>
      </c>
      <c r="L84">
        <v>1</v>
      </c>
      <c r="M84">
        <v>1</v>
      </c>
      <c r="N84">
        <v>1</v>
      </c>
      <c r="P84" s="44">
        <f t="shared" si="16"/>
        <v>0</v>
      </c>
      <c r="Q84" s="44">
        <f t="shared" si="17"/>
        <v>0</v>
      </c>
      <c r="R84" s="44">
        <f t="shared" si="18"/>
        <v>0</v>
      </c>
      <c r="S84" s="44">
        <f t="shared" si="19"/>
        <v>0</v>
      </c>
      <c r="T84" s="44">
        <f t="shared" si="20"/>
        <v>0</v>
      </c>
      <c r="U84" s="44">
        <f t="shared" si="21"/>
        <v>0</v>
      </c>
      <c r="V84" s="44">
        <f t="shared" si="22"/>
        <v>0</v>
      </c>
      <c r="W84" s="44">
        <f t="shared" si="23"/>
        <v>0</v>
      </c>
      <c r="X84" s="44">
        <f t="shared" si="24"/>
        <v>0</v>
      </c>
      <c r="Y84" s="44">
        <f t="shared" si="25"/>
        <v>0</v>
      </c>
      <c r="Z84" s="44">
        <f t="shared" si="26"/>
        <v>0</v>
      </c>
      <c r="AA84" s="44">
        <f t="shared" si="27"/>
        <v>0</v>
      </c>
      <c r="AB84" s="44">
        <f t="shared" si="28"/>
        <v>0</v>
      </c>
    </row>
    <row r="85" spans="1:28">
      <c r="A85" s="36">
        <v>42309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J85">
        <v>1</v>
      </c>
      <c r="M85">
        <v>1</v>
      </c>
      <c r="N85">
        <v>1</v>
      </c>
      <c r="P85" s="44">
        <f t="shared" si="16"/>
        <v>1</v>
      </c>
      <c r="Q85" s="44">
        <f t="shared" si="17"/>
        <v>0</v>
      </c>
      <c r="R85" s="44">
        <f t="shared" si="18"/>
        <v>0</v>
      </c>
      <c r="S85" s="44">
        <f t="shared" si="19"/>
        <v>0</v>
      </c>
      <c r="T85" s="44">
        <f t="shared" si="20"/>
        <v>0</v>
      </c>
      <c r="U85" s="44">
        <f t="shared" si="21"/>
        <v>0</v>
      </c>
      <c r="V85" s="44">
        <f t="shared" si="22"/>
        <v>0</v>
      </c>
      <c r="W85" s="44">
        <f t="shared" si="23"/>
        <v>0</v>
      </c>
      <c r="X85" s="44">
        <f t="shared" si="24"/>
        <v>0</v>
      </c>
      <c r="Y85" s="44">
        <f t="shared" si="25"/>
        <v>0</v>
      </c>
      <c r="Z85" s="44">
        <f t="shared" si="26"/>
        <v>1</v>
      </c>
      <c r="AA85" s="44">
        <f t="shared" si="27"/>
        <v>0</v>
      </c>
      <c r="AB85" s="44">
        <f t="shared" si="28"/>
        <v>0</v>
      </c>
    </row>
    <row r="86" spans="1:28">
      <c r="A86" s="36">
        <v>42339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J86">
        <v>1</v>
      </c>
      <c r="M86">
        <v>1</v>
      </c>
      <c r="N86">
        <v>1</v>
      </c>
      <c r="P86" s="44">
        <f t="shared" si="16"/>
        <v>0</v>
      </c>
      <c r="Q86" s="44">
        <f t="shared" si="17"/>
        <v>0</v>
      </c>
      <c r="R86" s="44">
        <f t="shared" si="18"/>
        <v>0</v>
      </c>
      <c r="S86" s="44">
        <f t="shared" si="19"/>
        <v>0</v>
      </c>
      <c r="T86" s="44">
        <f t="shared" si="20"/>
        <v>0</v>
      </c>
      <c r="U86" s="44">
        <f t="shared" si="21"/>
        <v>0</v>
      </c>
      <c r="V86" s="44">
        <f t="shared" si="22"/>
        <v>0</v>
      </c>
      <c r="W86" s="44">
        <f t="shared" si="23"/>
        <v>0</v>
      </c>
      <c r="X86" s="44">
        <f t="shared" si="24"/>
        <v>0</v>
      </c>
      <c r="Y86" s="44">
        <f t="shared" si="25"/>
        <v>0</v>
      </c>
      <c r="Z86" s="44">
        <f t="shared" si="26"/>
        <v>0</v>
      </c>
      <c r="AA86" s="44">
        <f t="shared" si="27"/>
        <v>0</v>
      </c>
      <c r="AB86" s="44">
        <f t="shared" si="28"/>
        <v>0</v>
      </c>
    </row>
    <row r="87" spans="1:28">
      <c r="A87" s="36">
        <v>42370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J87">
        <v>1</v>
      </c>
      <c r="M87">
        <v>1</v>
      </c>
      <c r="N87">
        <v>1</v>
      </c>
      <c r="P87" s="44">
        <f t="shared" si="16"/>
        <v>0</v>
      </c>
      <c r="Q87" s="44">
        <f t="shared" si="17"/>
        <v>0</v>
      </c>
      <c r="R87" s="44">
        <f t="shared" si="18"/>
        <v>0</v>
      </c>
      <c r="S87" s="44">
        <f t="shared" si="19"/>
        <v>0</v>
      </c>
      <c r="T87" s="44">
        <f t="shared" si="20"/>
        <v>0</v>
      </c>
      <c r="U87" s="44">
        <f t="shared" si="21"/>
        <v>0</v>
      </c>
      <c r="V87" s="44">
        <f t="shared" si="22"/>
        <v>0</v>
      </c>
      <c r="W87" s="44">
        <f t="shared" si="23"/>
        <v>0</v>
      </c>
      <c r="X87" s="44">
        <f t="shared" si="24"/>
        <v>0</v>
      </c>
      <c r="Y87" s="44">
        <f t="shared" si="25"/>
        <v>0</v>
      </c>
      <c r="Z87" s="44">
        <f t="shared" si="26"/>
        <v>0</v>
      </c>
      <c r="AA87" s="44">
        <f t="shared" si="27"/>
        <v>0</v>
      </c>
      <c r="AB87" s="44">
        <f t="shared" si="28"/>
        <v>0</v>
      </c>
    </row>
    <row r="88" spans="1:28">
      <c r="A88" s="36">
        <v>42401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J88">
        <v>1</v>
      </c>
      <c r="M88">
        <v>1</v>
      </c>
      <c r="N88">
        <v>1</v>
      </c>
      <c r="P88" s="44">
        <f t="shared" si="16"/>
        <v>0</v>
      </c>
      <c r="Q88" s="44">
        <f t="shared" si="17"/>
        <v>0</v>
      </c>
      <c r="R88" s="44">
        <f t="shared" si="18"/>
        <v>0</v>
      </c>
      <c r="S88" s="44">
        <f t="shared" si="19"/>
        <v>0</v>
      </c>
      <c r="T88" s="44">
        <f t="shared" si="20"/>
        <v>0</v>
      </c>
      <c r="U88" s="44">
        <f t="shared" si="21"/>
        <v>0</v>
      </c>
      <c r="V88" s="44">
        <f t="shared" si="22"/>
        <v>0</v>
      </c>
      <c r="W88" s="44">
        <f t="shared" si="23"/>
        <v>0</v>
      </c>
      <c r="X88" s="44">
        <f t="shared" si="24"/>
        <v>0</v>
      </c>
      <c r="Y88" s="44">
        <f t="shared" si="25"/>
        <v>0</v>
      </c>
      <c r="Z88" s="44">
        <f t="shared" si="26"/>
        <v>0</v>
      </c>
      <c r="AA88" s="44">
        <f t="shared" si="27"/>
        <v>0</v>
      </c>
      <c r="AB88" s="44">
        <f t="shared" si="28"/>
        <v>0</v>
      </c>
    </row>
    <row r="89" spans="1:28">
      <c r="A89" s="36">
        <v>42430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J89">
        <v>1</v>
      </c>
      <c r="L89">
        <v>1</v>
      </c>
      <c r="M89">
        <v>1</v>
      </c>
      <c r="N89">
        <v>1</v>
      </c>
      <c r="P89" s="44">
        <f t="shared" si="16"/>
        <v>0</v>
      </c>
      <c r="Q89" s="44">
        <f t="shared" si="17"/>
        <v>0</v>
      </c>
      <c r="R89" s="44">
        <f t="shared" si="18"/>
        <v>0</v>
      </c>
      <c r="S89" s="44">
        <f t="shared" si="19"/>
        <v>0</v>
      </c>
      <c r="T89" s="44">
        <f t="shared" si="20"/>
        <v>0</v>
      </c>
      <c r="U89" s="44">
        <f t="shared" si="21"/>
        <v>0</v>
      </c>
      <c r="V89" s="44">
        <f t="shared" si="22"/>
        <v>0</v>
      </c>
      <c r="W89" s="44">
        <f t="shared" si="23"/>
        <v>0</v>
      </c>
      <c r="X89" s="44">
        <f t="shared" si="24"/>
        <v>0</v>
      </c>
      <c r="Y89" s="44">
        <f t="shared" si="25"/>
        <v>0</v>
      </c>
      <c r="Z89" s="44">
        <f t="shared" si="26"/>
        <v>0</v>
      </c>
      <c r="AA89" s="44">
        <f t="shared" si="27"/>
        <v>0</v>
      </c>
      <c r="AB89" s="44">
        <f t="shared" si="28"/>
        <v>0</v>
      </c>
    </row>
    <row r="90" spans="1:28">
      <c r="A90" s="36">
        <v>42461</v>
      </c>
      <c r="B90">
        <v>1</v>
      </c>
      <c r="C90">
        <v>1</v>
      </c>
      <c r="D90">
        <v>1</v>
      </c>
      <c r="E90">
        <v>1</v>
      </c>
      <c r="H90">
        <v>1</v>
      </c>
      <c r="I90">
        <v>1</v>
      </c>
      <c r="J90">
        <v>1</v>
      </c>
      <c r="L90">
        <v>1</v>
      </c>
      <c r="M90">
        <v>1</v>
      </c>
      <c r="N90">
        <v>1</v>
      </c>
      <c r="P90" s="44">
        <f t="shared" si="16"/>
        <v>0</v>
      </c>
      <c r="Q90" s="44">
        <f t="shared" si="17"/>
        <v>0</v>
      </c>
      <c r="R90" s="44">
        <f t="shared" si="18"/>
        <v>0</v>
      </c>
      <c r="S90" s="44">
        <f t="shared" si="19"/>
        <v>0</v>
      </c>
      <c r="T90" s="44">
        <f t="shared" si="20"/>
        <v>1</v>
      </c>
      <c r="U90" s="44">
        <f t="shared" si="21"/>
        <v>1</v>
      </c>
      <c r="V90" s="44">
        <f t="shared" si="22"/>
        <v>0</v>
      </c>
      <c r="W90" s="44">
        <f t="shared" si="23"/>
        <v>0</v>
      </c>
      <c r="X90" s="44">
        <f t="shared" si="24"/>
        <v>0</v>
      </c>
      <c r="Y90" s="44">
        <f t="shared" si="25"/>
        <v>0</v>
      </c>
      <c r="Z90" s="44">
        <f t="shared" si="26"/>
        <v>0</v>
      </c>
      <c r="AA90" s="44">
        <f t="shared" si="27"/>
        <v>0</v>
      </c>
      <c r="AB90" s="44">
        <f t="shared" si="28"/>
        <v>0</v>
      </c>
    </row>
    <row r="91" spans="1:28">
      <c r="A91" s="36">
        <v>42491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J91">
        <v>1</v>
      </c>
      <c r="L91">
        <v>1</v>
      </c>
      <c r="M91">
        <v>1</v>
      </c>
      <c r="N91">
        <v>1</v>
      </c>
      <c r="P91" s="44">
        <f t="shared" si="16"/>
        <v>0</v>
      </c>
      <c r="Q91" s="44">
        <f t="shared" si="17"/>
        <v>0</v>
      </c>
      <c r="R91" s="44">
        <f t="shared" si="18"/>
        <v>0</v>
      </c>
      <c r="S91" s="44">
        <f t="shared" si="19"/>
        <v>0</v>
      </c>
      <c r="T91" s="44">
        <f t="shared" si="20"/>
        <v>0</v>
      </c>
      <c r="U91" s="44">
        <f t="shared" si="21"/>
        <v>0</v>
      </c>
      <c r="V91" s="44">
        <f t="shared" si="22"/>
        <v>0</v>
      </c>
      <c r="W91" s="44">
        <f t="shared" si="23"/>
        <v>1</v>
      </c>
      <c r="X91" s="44">
        <f t="shared" si="24"/>
        <v>0</v>
      </c>
      <c r="Y91" s="44">
        <f t="shared" si="25"/>
        <v>0</v>
      </c>
      <c r="Z91" s="44">
        <f t="shared" si="26"/>
        <v>0</v>
      </c>
      <c r="AA91" s="44">
        <f t="shared" si="27"/>
        <v>0</v>
      </c>
      <c r="AB91" s="44">
        <f t="shared" si="28"/>
        <v>0</v>
      </c>
    </row>
    <row r="92" spans="1:28">
      <c r="A92" s="36">
        <v>42522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J92">
        <v>1</v>
      </c>
      <c r="L92">
        <v>1</v>
      </c>
      <c r="M92">
        <v>1</v>
      </c>
      <c r="N92">
        <v>1</v>
      </c>
      <c r="P92" s="44">
        <f t="shared" si="16"/>
        <v>0</v>
      </c>
      <c r="Q92" s="44">
        <f t="shared" si="17"/>
        <v>0</v>
      </c>
      <c r="R92" s="44">
        <f t="shared" si="18"/>
        <v>0</v>
      </c>
      <c r="S92" s="44">
        <f t="shared" si="19"/>
        <v>0</v>
      </c>
      <c r="T92" s="44">
        <f t="shared" si="20"/>
        <v>0</v>
      </c>
      <c r="U92" s="44">
        <f t="shared" si="21"/>
        <v>0</v>
      </c>
      <c r="V92" s="44">
        <f t="shared" si="22"/>
        <v>0</v>
      </c>
      <c r="W92" s="44">
        <f t="shared" si="23"/>
        <v>0</v>
      </c>
      <c r="X92" s="44">
        <f t="shared" si="24"/>
        <v>0</v>
      </c>
      <c r="Y92" s="44">
        <f t="shared" si="25"/>
        <v>0</v>
      </c>
      <c r="Z92" s="44">
        <f t="shared" si="26"/>
        <v>0</v>
      </c>
      <c r="AA92" s="44">
        <f t="shared" si="27"/>
        <v>0</v>
      </c>
      <c r="AB92" s="44">
        <f t="shared" si="28"/>
        <v>0</v>
      </c>
    </row>
    <row r="93" spans="1:28">
      <c r="A93" s="36">
        <v>42552</v>
      </c>
      <c r="E93">
        <v>1</v>
      </c>
      <c r="F93">
        <v>1</v>
      </c>
      <c r="G93">
        <v>1</v>
      </c>
      <c r="H93">
        <v>1</v>
      </c>
      <c r="J93">
        <v>1</v>
      </c>
      <c r="M93">
        <v>1</v>
      </c>
      <c r="N93">
        <v>1</v>
      </c>
      <c r="P93" s="44">
        <f t="shared" si="16"/>
        <v>1</v>
      </c>
      <c r="Q93" s="44">
        <f t="shared" si="17"/>
        <v>1</v>
      </c>
      <c r="R93" s="44">
        <f t="shared" si="18"/>
        <v>1</v>
      </c>
      <c r="S93" s="44">
        <f t="shared" si="19"/>
        <v>0</v>
      </c>
      <c r="T93" s="44">
        <f t="shared" si="20"/>
        <v>0</v>
      </c>
      <c r="U93" s="44">
        <f t="shared" si="21"/>
        <v>0</v>
      </c>
      <c r="V93" s="44">
        <f t="shared" si="22"/>
        <v>0</v>
      </c>
      <c r="W93" s="44">
        <f t="shared" si="23"/>
        <v>0</v>
      </c>
      <c r="X93" s="44">
        <f t="shared" si="24"/>
        <v>0</v>
      </c>
      <c r="Y93" s="44">
        <f t="shared" si="25"/>
        <v>0</v>
      </c>
      <c r="Z93" s="44">
        <f t="shared" si="26"/>
        <v>1</v>
      </c>
      <c r="AA93" s="44">
        <f t="shared" si="27"/>
        <v>0</v>
      </c>
      <c r="AB93" s="44">
        <f t="shared" si="28"/>
        <v>0</v>
      </c>
    </row>
    <row r="94" spans="1:28">
      <c r="A94" s="36">
        <v>42583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J94">
        <v>1</v>
      </c>
      <c r="L94">
        <v>1</v>
      </c>
      <c r="M94">
        <v>1</v>
      </c>
      <c r="N94">
        <v>1</v>
      </c>
      <c r="P94" s="44">
        <f t="shared" si="16"/>
        <v>0</v>
      </c>
      <c r="Q94" s="44">
        <f t="shared" si="17"/>
        <v>0</v>
      </c>
      <c r="R94" s="44">
        <f t="shared" si="18"/>
        <v>0</v>
      </c>
      <c r="S94" s="44">
        <f t="shared" si="19"/>
        <v>0</v>
      </c>
      <c r="T94" s="44">
        <f t="shared" si="20"/>
        <v>0</v>
      </c>
      <c r="U94" s="44">
        <f t="shared" si="21"/>
        <v>0</v>
      </c>
      <c r="V94" s="44">
        <f t="shared" si="22"/>
        <v>0</v>
      </c>
      <c r="W94" s="44">
        <f t="shared" si="23"/>
        <v>0</v>
      </c>
      <c r="X94" s="44">
        <f t="shared" si="24"/>
        <v>0</v>
      </c>
      <c r="Y94" s="44">
        <f t="shared" si="25"/>
        <v>0</v>
      </c>
      <c r="Z94" s="44">
        <f t="shared" si="26"/>
        <v>0</v>
      </c>
      <c r="AA94" s="44">
        <f t="shared" si="27"/>
        <v>0</v>
      </c>
      <c r="AB94" s="44">
        <f t="shared" si="28"/>
        <v>0</v>
      </c>
    </row>
    <row r="95" spans="1:28">
      <c r="A95" s="36">
        <v>42614</v>
      </c>
      <c r="B95">
        <v>1</v>
      </c>
      <c r="C95">
        <v>1</v>
      </c>
      <c r="E95">
        <v>1</v>
      </c>
      <c r="F95">
        <v>1</v>
      </c>
      <c r="G95">
        <v>1</v>
      </c>
      <c r="H95">
        <v>1</v>
      </c>
      <c r="J95">
        <v>1</v>
      </c>
      <c r="L95">
        <v>1</v>
      </c>
      <c r="M95">
        <v>1</v>
      </c>
      <c r="N95">
        <v>1</v>
      </c>
      <c r="P95" s="44">
        <f t="shared" si="16"/>
        <v>0</v>
      </c>
      <c r="Q95" s="44">
        <f t="shared" si="17"/>
        <v>0</v>
      </c>
      <c r="R95" s="44">
        <f t="shared" si="18"/>
        <v>1</v>
      </c>
      <c r="S95" s="44">
        <f t="shared" si="19"/>
        <v>0</v>
      </c>
      <c r="T95" s="44">
        <f t="shared" si="20"/>
        <v>0</v>
      </c>
      <c r="U95" s="44">
        <f t="shared" si="21"/>
        <v>0</v>
      </c>
      <c r="V95" s="44">
        <f t="shared" si="22"/>
        <v>0</v>
      </c>
      <c r="W95" s="44">
        <f t="shared" si="23"/>
        <v>0</v>
      </c>
      <c r="X95" s="44">
        <f t="shared" si="24"/>
        <v>0</v>
      </c>
      <c r="Y95" s="44">
        <f t="shared" si="25"/>
        <v>0</v>
      </c>
      <c r="Z95" s="44">
        <f t="shared" si="26"/>
        <v>0</v>
      </c>
      <c r="AA95" s="44">
        <f t="shared" si="27"/>
        <v>0</v>
      </c>
      <c r="AB95" s="44">
        <f t="shared" si="28"/>
        <v>0</v>
      </c>
    </row>
    <row r="96" spans="1:28">
      <c r="A96" s="36">
        <v>42644</v>
      </c>
      <c r="B96">
        <v>1</v>
      </c>
      <c r="C96">
        <v>1</v>
      </c>
      <c r="D96">
        <v>1</v>
      </c>
      <c r="E96">
        <v>1</v>
      </c>
      <c r="L96">
        <v>1</v>
      </c>
      <c r="M96">
        <v>1</v>
      </c>
      <c r="N96">
        <v>1</v>
      </c>
      <c r="P96" s="44">
        <f t="shared" si="16"/>
        <v>0</v>
      </c>
      <c r="Q96" s="44">
        <f t="shared" si="17"/>
        <v>0</v>
      </c>
      <c r="R96" s="44">
        <f t="shared" si="18"/>
        <v>0</v>
      </c>
      <c r="S96" s="44">
        <f t="shared" si="19"/>
        <v>0</v>
      </c>
      <c r="T96" s="44">
        <f t="shared" si="20"/>
        <v>1</v>
      </c>
      <c r="U96" s="44">
        <f t="shared" si="21"/>
        <v>1</v>
      </c>
      <c r="V96" s="44">
        <f t="shared" si="22"/>
        <v>1</v>
      </c>
      <c r="W96" s="44">
        <f t="shared" si="23"/>
        <v>0</v>
      </c>
      <c r="X96" s="44">
        <f t="shared" si="24"/>
        <v>1</v>
      </c>
      <c r="Y96" s="44">
        <f t="shared" si="25"/>
        <v>0</v>
      </c>
      <c r="Z96" s="44">
        <f t="shared" si="26"/>
        <v>0</v>
      </c>
      <c r="AA96" s="44">
        <f t="shared" si="27"/>
        <v>0</v>
      </c>
      <c r="AB96" s="44">
        <f t="shared" si="28"/>
        <v>0</v>
      </c>
    </row>
    <row r="97" spans="1:28">
      <c r="A97" s="36">
        <v>42675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J97">
        <v>1</v>
      </c>
      <c r="L97">
        <v>1</v>
      </c>
      <c r="M97">
        <v>1</v>
      </c>
      <c r="N97">
        <v>1</v>
      </c>
      <c r="P97" s="44">
        <f t="shared" si="16"/>
        <v>0</v>
      </c>
      <c r="Q97" s="44">
        <f t="shared" si="17"/>
        <v>0</v>
      </c>
      <c r="R97" s="44">
        <f t="shared" si="18"/>
        <v>0</v>
      </c>
      <c r="S97" s="44">
        <f t="shared" si="19"/>
        <v>0</v>
      </c>
      <c r="T97" s="44">
        <f t="shared" si="20"/>
        <v>0</v>
      </c>
      <c r="U97" s="44">
        <f t="shared" si="21"/>
        <v>0</v>
      </c>
      <c r="V97" s="44">
        <f t="shared" si="22"/>
        <v>0</v>
      </c>
      <c r="W97" s="44">
        <f t="shared" si="23"/>
        <v>0</v>
      </c>
      <c r="X97" s="44">
        <f t="shared" si="24"/>
        <v>0</v>
      </c>
      <c r="Y97" s="44">
        <f t="shared" si="25"/>
        <v>0</v>
      </c>
      <c r="Z97" s="44">
        <f t="shared" si="26"/>
        <v>0</v>
      </c>
      <c r="AA97" s="44">
        <f t="shared" si="27"/>
        <v>0</v>
      </c>
      <c r="AB97" s="44">
        <f t="shared" si="28"/>
        <v>0</v>
      </c>
    </row>
    <row r="98" spans="1:28">
      <c r="A98" s="36">
        <v>42705</v>
      </c>
      <c r="B98">
        <v>1</v>
      </c>
      <c r="C98">
        <v>1</v>
      </c>
      <c r="D98">
        <v>1</v>
      </c>
      <c r="E98">
        <v>1</v>
      </c>
      <c r="L98">
        <v>1</v>
      </c>
      <c r="M98">
        <v>1</v>
      </c>
      <c r="N98">
        <v>1</v>
      </c>
      <c r="P98" s="44">
        <f t="shared" si="16"/>
        <v>0</v>
      </c>
      <c r="Q98" s="44">
        <f t="shared" si="17"/>
        <v>0</v>
      </c>
      <c r="R98" s="44">
        <f t="shared" si="18"/>
        <v>0</v>
      </c>
      <c r="S98" s="44">
        <f t="shared" si="19"/>
        <v>0</v>
      </c>
      <c r="T98" s="44">
        <f t="shared" si="20"/>
        <v>1</v>
      </c>
      <c r="U98" s="44">
        <f t="shared" si="21"/>
        <v>1</v>
      </c>
      <c r="V98" s="44">
        <f t="shared" si="22"/>
        <v>1</v>
      </c>
      <c r="W98" s="44">
        <f t="shared" si="23"/>
        <v>0</v>
      </c>
      <c r="X98" s="44">
        <f t="shared" si="24"/>
        <v>1</v>
      </c>
      <c r="Y98" s="44">
        <f t="shared" si="25"/>
        <v>0</v>
      </c>
      <c r="Z98" s="44">
        <f t="shared" si="26"/>
        <v>0</v>
      </c>
      <c r="AA98" s="44">
        <f t="shared" si="27"/>
        <v>0</v>
      </c>
      <c r="AB98" s="44">
        <f t="shared" si="28"/>
        <v>0</v>
      </c>
    </row>
    <row r="99" spans="1:28">
      <c r="A99" s="36">
        <v>42736</v>
      </c>
      <c r="B99">
        <v>1</v>
      </c>
      <c r="C99">
        <v>1</v>
      </c>
      <c r="D99">
        <v>1</v>
      </c>
      <c r="E99">
        <v>1</v>
      </c>
      <c r="L99">
        <v>1</v>
      </c>
      <c r="M99">
        <v>1</v>
      </c>
      <c r="N99">
        <v>1</v>
      </c>
      <c r="P99" s="44">
        <f t="shared" si="16"/>
        <v>0</v>
      </c>
      <c r="Q99" s="44">
        <f t="shared" si="17"/>
        <v>0</v>
      </c>
      <c r="R99" s="44">
        <f t="shared" si="18"/>
        <v>0</v>
      </c>
      <c r="S99" s="44">
        <f t="shared" si="19"/>
        <v>0</v>
      </c>
      <c r="T99" s="44">
        <f t="shared" si="20"/>
        <v>0</v>
      </c>
      <c r="U99" s="44">
        <f t="shared" si="21"/>
        <v>0</v>
      </c>
      <c r="V99" s="44">
        <f t="shared" si="22"/>
        <v>0</v>
      </c>
      <c r="W99" s="44">
        <f t="shared" si="23"/>
        <v>0</v>
      </c>
      <c r="X99" s="44">
        <f t="shared" si="24"/>
        <v>0</v>
      </c>
      <c r="Y99" s="44">
        <f t="shared" si="25"/>
        <v>0</v>
      </c>
      <c r="Z99" s="44">
        <f t="shared" si="26"/>
        <v>0</v>
      </c>
      <c r="AA99" s="44">
        <f t="shared" si="27"/>
        <v>0</v>
      </c>
      <c r="AB99" s="44">
        <f t="shared" si="28"/>
        <v>0</v>
      </c>
    </row>
    <row r="100" spans="1:28">
      <c r="A100" s="36">
        <v>42767</v>
      </c>
      <c r="B100">
        <v>1</v>
      </c>
      <c r="C100">
        <v>1</v>
      </c>
      <c r="D100">
        <v>1</v>
      </c>
      <c r="E100">
        <v>1</v>
      </c>
      <c r="L100">
        <v>1</v>
      </c>
      <c r="M100">
        <v>1</v>
      </c>
      <c r="N100">
        <v>1</v>
      </c>
      <c r="P100" s="44">
        <f t="shared" si="16"/>
        <v>0</v>
      </c>
      <c r="Q100" s="44">
        <f t="shared" si="17"/>
        <v>0</v>
      </c>
      <c r="R100" s="44">
        <f t="shared" si="18"/>
        <v>0</v>
      </c>
      <c r="S100" s="44">
        <f t="shared" si="19"/>
        <v>0</v>
      </c>
      <c r="T100" s="44">
        <f t="shared" si="20"/>
        <v>0</v>
      </c>
      <c r="U100" s="44">
        <f t="shared" si="21"/>
        <v>0</v>
      </c>
      <c r="V100" s="44">
        <f t="shared" si="22"/>
        <v>0</v>
      </c>
      <c r="W100" s="44">
        <f t="shared" si="23"/>
        <v>0</v>
      </c>
      <c r="X100" s="44">
        <f t="shared" si="24"/>
        <v>0</v>
      </c>
      <c r="Y100" s="44">
        <f t="shared" si="25"/>
        <v>0</v>
      </c>
      <c r="Z100" s="44">
        <f t="shared" si="26"/>
        <v>0</v>
      </c>
      <c r="AA100" s="44">
        <f t="shared" si="27"/>
        <v>0</v>
      </c>
      <c r="AB100" s="44">
        <f t="shared" si="28"/>
        <v>0</v>
      </c>
    </row>
    <row r="101" spans="1:28">
      <c r="A101" s="36">
        <v>42795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L101">
        <v>1</v>
      </c>
      <c r="M101">
        <v>1</v>
      </c>
      <c r="N101">
        <v>1</v>
      </c>
      <c r="P101" s="44">
        <f t="shared" si="16"/>
        <v>0</v>
      </c>
      <c r="Q101" s="44">
        <f t="shared" si="17"/>
        <v>0</v>
      </c>
      <c r="R101" s="44">
        <f t="shared" si="18"/>
        <v>0</v>
      </c>
      <c r="S101" s="44">
        <f t="shared" si="19"/>
        <v>0</v>
      </c>
      <c r="T101" s="44">
        <f t="shared" si="20"/>
        <v>0</v>
      </c>
      <c r="U101" s="44">
        <f t="shared" si="21"/>
        <v>0</v>
      </c>
      <c r="V101" s="44">
        <f t="shared" si="22"/>
        <v>0</v>
      </c>
      <c r="W101" s="44">
        <f t="shared" si="23"/>
        <v>0</v>
      </c>
      <c r="X101" s="44">
        <f t="shared" si="24"/>
        <v>0</v>
      </c>
      <c r="Y101" s="44">
        <f t="shared" si="25"/>
        <v>0</v>
      </c>
      <c r="Z101" s="44">
        <f t="shared" si="26"/>
        <v>0</v>
      </c>
      <c r="AA101" s="44">
        <f t="shared" si="27"/>
        <v>0</v>
      </c>
      <c r="AB101" s="44">
        <f t="shared" si="28"/>
        <v>0</v>
      </c>
    </row>
    <row r="102" spans="1:28">
      <c r="A102" s="36">
        <v>42826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L102">
        <v>1</v>
      </c>
      <c r="M102">
        <v>1</v>
      </c>
      <c r="N102">
        <v>1</v>
      </c>
      <c r="P102" s="44">
        <f t="shared" si="16"/>
        <v>0</v>
      </c>
      <c r="Q102" s="44">
        <f t="shared" si="17"/>
        <v>0</v>
      </c>
      <c r="R102" s="44">
        <f t="shared" si="18"/>
        <v>0</v>
      </c>
      <c r="S102" s="44">
        <f t="shared" si="19"/>
        <v>0</v>
      </c>
      <c r="T102" s="44">
        <f t="shared" si="20"/>
        <v>0</v>
      </c>
      <c r="U102" s="44">
        <f t="shared" si="21"/>
        <v>0</v>
      </c>
      <c r="V102" s="44">
        <f t="shared" si="22"/>
        <v>0</v>
      </c>
      <c r="W102" s="44">
        <f t="shared" si="23"/>
        <v>0</v>
      </c>
      <c r="X102" s="44">
        <f t="shared" si="24"/>
        <v>0</v>
      </c>
      <c r="Y102" s="44">
        <f t="shared" si="25"/>
        <v>0</v>
      </c>
      <c r="Z102" s="44">
        <f t="shared" si="26"/>
        <v>0</v>
      </c>
      <c r="AA102" s="44">
        <f t="shared" si="27"/>
        <v>0</v>
      </c>
      <c r="AB102" s="44">
        <f t="shared" si="28"/>
        <v>0</v>
      </c>
    </row>
    <row r="103" spans="1:28">
      <c r="A103" s="36">
        <v>42856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L103">
        <v>1</v>
      </c>
      <c r="M103">
        <v>1</v>
      </c>
      <c r="N103">
        <v>1</v>
      </c>
      <c r="P103" s="44">
        <f t="shared" si="16"/>
        <v>0</v>
      </c>
      <c r="Q103" s="44">
        <f t="shared" si="17"/>
        <v>0</v>
      </c>
      <c r="R103" s="44">
        <f t="shared" si="18"/>
        <v>0</v>
      </c>
      <c r="S103" s="44">
        <f t="shared" si="19"/>
        <v>0</v>
      </c>
      <c r="T103" s="44">
        <f t="shared" si="20"/>
        <v>0</v>
      </c>
      <c r="U103" s="44">
        <f t="shared" si="21"/>
        <v>0</v>
      </c>
      <c r="V103" s="44">
        <f t="shared" si="22"/>
        <v>0</v>
      </c>
      <c r="W103" s="44">
        <f t="shared" si="23"/>
        <v>0</v>
      </c>
      <c r="X103" s="44">
        <f t="shared" si="24"/>
        <v>0</v>
      </c>
      <c r="Y103" s="44">
        <f t="shared" si="25"/>
        <v>0</v>
      </c>
      <c r="Z103" s="44">
        <f t="shared" si="26"/>
        <v>0</v>
      </c>
      <c r="AA103" s="44">
        <f t="shared" si="27"/>
        <v>0</v>
      </c>
      <c r="AB103" s="44">
        <f t="shared" si="28"/>
        <v>0</v>
      </c>
    </row>
    <row r="104" spans="1:28">
      <c r="A104" s="36">
        <v>42887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L104">
        <v>1</v>
      </c>
      <c r="N104">
        <v>1</v>
      </c>
      <c r="P104" s="44">
        <f t="shared" si="16"/>
        <v>0</v>
      </c>
      <c r="Q104" s="44">
        <f t="shared" si="17"/>
        <v>0</v>
      </c>
      <c r="R104" s="44">
        <f t="shared" si="18"/>
        <v>0</v>
      </c>
      <c r="S104" s="44">
        <f t="shared" si="19"/>
        <v>0</v>
      </c>
      <c r="T104" s="44">
        <f t="shared" si="20"/>
        <v>0</v>
      </c>
      <c r="U104" s="44">
        <f t="shared" si="21"/>
        <v>0</v>
      </c>
      <c r="V104" s="44">
        <f t="shared" si="22"/>
        <v>0</v>
      </c>
      <c r="W104" s="44">
        <f t="shared" si="23"/>
        <v>0</v>
      </c>
      <c r="X104" s="44">
        <f t="shared" si="24"/>
        <v>0</v>
      </c>
      <c r="Y104" s="44">
        <f t="shared" si="25"/>
        <v>0</v>
      </c>
      <c r="Z104" s="44">
        <f t="shared" si="26"/>
        <v>0</v>
      </c>
      <c r="AA104" s="44">
        <f t="shared" si="27"/>
        <v>1</v>
      </c>
      <c r="AB104" s="44">
        <f t="shared" si="28"/>
        <v>0</v>
      </c>
    </row>
    <row r="105" spans="1:28">
      <c r="A105" s="36">
        <v>42917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L105">
        <v>1</v>
      </c>
      <c r="M105">
        <v>1</v>
      </c>
      <c r="N105">
        <v>1</v>
      </c>
      <c r="P105" s="44">
        <f t="shared" si="16"/>
        <v>0</v>
      </c>
      <c r="Q105" s="44">
        <f t="shared" si="17"/>
        <v>0</v>
      </c>
      <c r="R105" s="44">
        <f t="shared" si="18"/>
        <v>0</v>
      </c>
      <c r="S105" s="44">
        <f t="shared" si="19"/>
        <v>0</v>
      </c>
      <c r="T105" s="44">
        <f t="shared" si="20"/>
        <v>0</v>
      </c>
      <c r="U105" s="44">
        <f t="shared" si="21"/>
        <v>0</v>
      </c>
      <c r="V105" s="44">
        <f t="shared" si="22"/>
        <v>0</v>
      </c>
      <c r="W105" s="44">
        <f t="shared" si="23"/>
        <v>0</v>
      </c>
      <c r="X105" s="44">
        <f t="shared" si="24"/>
        <v>0</v>
      </c>
      <c r="Y105" s="44">
        <f t="shared" si="25"/>
        <v>0</v>
      </c>
      <c r="Z105" s="44">
        <f t="shared" si="26"/>
        <v>0</v>
      </c>
      <c r="AA105" s="44">
        <f t="shared" si="27"/>
        <v>0</v>
      </c>
      <c r="AB105" s="44">
        <f t="shared" si="28"/>
        <v>0</v>
      </c>
    </row>
    <row r="106" spans="1:28">
      <c r="A106" s="36">
        <v>42948</v>
      </c>
      <c r="B106">
        <v>1</v>
      </c>
      <c r="C106">
        <v>1</v>
      </c>
      <c r="D106">
        <v>1</v>
      </c>
      <c r="E106">
        <v>1</v>
      </c>
      <c r="L106">
        <v>1</v>
      </c>
      <c r="M106">
        <v>1</v>
      </c>
      <c r="N106">
        <v>1</v>
      </c>
      <c r="P106" s="44">
        <f t="shared" si="16"/>
        <v>0</v>
      </c>
      <c r="Q106" s="44">
        <f t="shared" si="17"/>
        <v>0</v>
      </c>
      <c r="R106" s="44">
        <f t="shared" si="18"/>
        <v>0</v>
      </c>
      <c r="S106" s="44">
        <f t="shared" si="19"/>
        <v>0</v>
      </c>
      <c r="T106" s="44">
        <f t="shared" si="20"/>
        <v>1</v>
      </c>
      <c r="U106" s="44">
        <f t="shared" si="21"/>
        <v>1</v>
      </c>
      <c r="V106" s="44">
        <f t="shared" si="22"/>
        <v>1</v>
      </c>
      <c r="W106" s="44">
        <f t="shared" si="23"/>
        <v>1</v>
      </c>
      <c r="X106" s="44">
        <f t="shared" si="24"/>
        <v>1</v>
      </c>
      <c r="Y106" s="44">
        <f t="shared" si="25"/>
        <v>0</v>
      </c>
      <c r="Z106" s="44">
        <f t="shared" si="26"/>
        <v>0</v>
      </c>
      <c r="AA106" s="44">
        <f t="shared" si="27"/>
        <v>0</v>
      </c>
      <c r="AB106" s="44">
        <f t="shared" si="28"/>
        <v>0</v>
      </c>
    </row>
    <row r="107" spans="1:28">
      <c r="A107" s="36">
        <v>42979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L107">
        <v>1</v>
      </c>
      <c r="M107">
        <v>1</v>
      </c>
      <c r="N107">
        <v>1</v>
      </c>
      <c r="P107" s="44">
        <f t="shared" si="16"/>
        <v>0</v>
      </c>
      <c r="Q107" s="44">
        <f t="shared" si="17"/>
        <v>0</v>
      </c>
      <c r="R107" s="44">
        <f t="shared" si="18"/>
        <v>0</v>
      </c>
      <c r="S107" s="44">
        <f t="shared" si="19"/>
        <v>0</v>
      </c>
      <c r="T107" s="44">
        <f t="shared" si="20"/>
        <v>0</v>
      </c>
      <c r="U107" s="44">
        <f t="shared" si="21"/>
        <v>0</v>
      </c>
      <c r="V107" s="44">
        <f t="shared" si="22"/>
        <v>0</v>
      </c>
      <c r="W107" s="44">
        <f t="shared" si="23"/>
        <v>0</v>
      </c>
      <c r="X107" s="44">
        <f t="shared" si="24"/>
        <v>0</v>
      </c>
      <c r="Y107" s="44">
        <f t="shared" si="25"/>
        <v>0</v>
      </c>
      <c r="Z107" s="44">
        <f t="shared" si="26"/>
        <v>0</v>
      </c>
      <c r="AA107" s="44">
        <f t="shared" si="27"/>
        <v>0</v>
      </c>
      <c r="AB107" s="44">
        <f t="shared" si="28"/>
        <v>0</v>
      </c>
    </row>
    <row r="108" spans="1:28">
      <c r="A108" s="36">
        <v>43009</v>
      </c>
      <c r="B108">
        <v>1</v>
      </c>
      <c r="C108">
        <v>1</v>
      </c>
      <c r="D108">
        <v>1</v>
      </c>
      <c r="E108">
        <v>1</v>
      </c>
      <c r="G108">
        <v>1</v>
      </c>
      <c r="H108">
        <v>1</v>
      </c>
      <c r="I108">
        <v>1</v>
      </c>
      <c r="J108">
        <v>1</v>
      </c>
      <c r="L108">
        <v>1</v>
      </c>
      <c r="M108">
        <v>1</v>
      </c>
      <c r="N108">
        <v>1</v>
      </c>
      <c r="P108" s="44">
        <f t="shared" si="16"/>
        <v>0</v>
      </c>
      <c r="Q108" s="44">
        <f t="shared" si="17"/>
        <v>0</v>
      </c>
      <c r="R108" s="44">
        <f t="shared" si="18"/>
        <v>0</v>
      </c>
      <c r="S108" s="44">
        <f t="shared" si="19"/>
        <v>0</v>
      </c>
      <c r="T108" s="44">
        <f t="shared" si="20"/>
        <v>1</v>
      </c>
      <c r="U108" s="44">
        <f t="shared" si="21"/>
        <v>0</v>
      </c>
      <c r="V108" s="44">
        <f t="shared" si="22"/>
        <v>0</v>
      </c>
      <c r="W108" s="44">
        <f t="shared" si="23"/>
        <v>0</v>
      </c>
      <c r="X108" s="44">
        <f t="shared" si="24"/>
        <v>0</v>
      </c>
      <c r="Y108" s="44">
        <f t="shared" si="25"/>
        <v>0</v>
      </c>
      <c r="Z108" s="44">
        <f t="shared" si="26"/>
        <v>0</v>
      </c>
      <c r="AA108" s="44">
        <f t="shared" si="27"/>
        <v>0</v>
      </c>
      <c r="AB108" s="44">
        <f t="shared" si="28"/>
        <v>0</v>
      </c>
    </row>
    <row r="109" spans="1:28">
      <c r="A109" s="36">
        <v>43040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L109">
        <v>1</v>
      </c>
      <c r="M109">
        <v>1</v>
      </c>
      <c r="N109">
        <v>1</v>
      </c>
      <c r="P109" s="44">
        <f t="shared" si="16"/>
        <v>0</v>
      </c>
      <c r="Q109" s="44">
        <f t="shared" si="17"/>
        <v>0</v>
      </c>
      <c r="R109" s="44">
        <f t="shared" si="18"/>
        <v>0</v>
      </c>
      <c r="S109" s="44">
        <f t="shared" si="19"/>
        <v>0</v>
      </c>
      <c r="T109" s="44">
        <f t="shared" si="20"/>
        <v>0</v>
      </c>
      <c r="U109" s="44">
        <f t="shared" si="21"/>
        <v>0</v>
      </c>
      <c r="V109" s="44">
        <f t="shared" si="22"/>
        <v>0</v>
      </c>
      <c r="W109" s="44">
        <f t="shared" si="23"/>
        <v>0</v>
      </c>
      <c r="X109" s="44">
        <f t="shared" si="24"/>
        <v>0</v>
      </c>
      <c r="Y109" s="44">
        <f t="shared" si="25"/>
        <v>0</v>
      </c>
      <c r="Z109" s="44">
        <f t="shared" si="26"/>
        <v>0</v>
      </c>
      <c r="AA109" s="44">
        <f t="shared" si="27"/>
        <v>0</v>
      </c>
      <c r="AB109" s="44">
        <f t="shared" si="28"/>
        <v>0</v>
      </c>
    </row>
    <row r="110" spans="1:28">
      <c r="A110" s="36">
        <v>43070</v>
      </c>
      <c r="B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L110">
        <v>1</v>
      </c>
      <c r="M110">
        <v>1</v>
      </c>
      <c r="N110">
        <v>1</v>
      </c>
      <c r="P110" s="44">
        <f t="shared" si="16"/>
        <v>0</v>
      </c>
      <c r="Q110" s="44">
        <f t="shared" si="17"/>
        <v>1</v>
      </c>
      <c r="R110" s="44">
        <f t="shared" si="18"/>
        <v>0</v>
      </c>
      <c r="S110" s="44">
        <f t="shared" si="19"/>
        <v>0</v>
      </c>
      <c r="T110" s="44">
        <f t="shared" si="20"/>
        <v>0</v>
      </c>
      <c r="U110" s="44">
        <f t="shared" si="21"/>
        <v>0</v>
      </c>
      <c r="V110" s="44">
        <f t="shared" si="22"/>
        <v>0</v>
      </c>
      <c r="W110" s="44">
        <f t="shared" si="23"/>
        <v>0</v>
      </c>
      <c r="X110" s="44">
        <f t="shared" si="24"/>
        <v>0</v>
      </c>
      <c r="Y110" s="44">
        <f t="shared" si="25"/>
        <v>0</v>
      </c>
      <c r="Z110" s="44">
        <f t="shared" si="26"/>
        <v>0</v>
      </c>
      <c r="AA110" s="44">
        <f t="shared" si="27"/>
        <v>0</v>
      </c>
      <c r="AB110" s="44">
        <f t="shared" si="28"/>
        <v>0</v>
      </c>
    </row>
    <row r="111" spans="1:28">
      <c r="A111" s="36">
        <v>43101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L111">
        <v>1</v>
      </c>
      <c r="N111">
        <v>1</v>
      </c>
      <c r="P111" s="44">
        <f t="shared" si="16"/>
        <v>0</v>
      </c>
      <c r="Q111" s="44">
        <f t="shared" si="17"/>
        <v>0</v>
      </c>
      <c r="R111" s="44">
        <f t="shared" si="18"/>
        <v>0</v>
      </c>
      <c r="S111" s="44">
        <f t="shared" si="19"/>
        <v>0</v>
      </c>
      <c r="T111" s="44">
        <f t="shared" si="20"/>
        <v>0</v>
      </c>
      <c r="U111" s="44">
        <f t="shared" si="21"/>
        <v>0</v>
      </c>
      <c r="V111" s="44">
        <f t="shared" si="22"/>
        <v>0</v>
      </c>
      <c r="W111" s="44">
        <f t="shared" si="23"/>
        <v>0</v>
      </c>
      <c r="X111" s="44">
        <f t="shared" si="24"/>
        <v>0</v>
      </c>
      <c r="Y111" s="44">
        <f t="shared" si="25"/>
        <v>0</v>
      </c>
      <c r="Z111" s="44">
        <f t="shared" si="26"/>
        <v>0</v>
      </c>
      <c r="AA111" s="44">
        <f t="shared" si="27"/>
        <v>1</v>
      </c>
      <c r="AB111" s="44">
        <f t="shared" si="28"/>
        <v>0</v>
      </c>
    </row>
    <row r="112" spans="1:28">
      <c r="A112" s="36">
        <v>43132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L112">
        <v>1</v>
      </c>
      <c r="M112">
        <v>1</v>
      </c>
      <c r="N112">
        <v>1</v>
      </c>
      <c r="P112" s="44">
        <f t="shared" si="16"/>
        <v>0</v>
      </c>
      <c r="Q112" s="44">
        <f t="shared" si="17"/>
        <v>0</v>
      </c>
      <c r="R112" s="44">
        <f t="shared" si="18"/>
        <v>0</v>
      </c>
      <c r="S112" s="44">
        <f t="shared" si="19"/>
        <v>0</v>
      </c>
      <c r="T112" s="44">
        <f t="shared" si="20"/>
        <v>0</v>
      </c>
      <c r="U112" s="44">
        <f t="shared" si="21"/>
        <v>0</v>
      </c>
      <c r="V112" s="44">
        <f t="shared" si="22"/>
        <v>0</v>
      </c>
      <c r="W112" s="44">
        <f t="shared" si="23"/>
        <v>0</v>
      </c>
      <c r="X112" s="44">
        <f t="shared" si="24"/>
        <v>0</v>
      </c>
      <c r="Y112" s="44">
        <f t="shared" si="25"/>
        <v>0</v>
      </c>
      <c r="Z112" s="44">
        <f t="shared" si="26"/>
        <v>0</v>
      </c>
      <c r="AA112" s="44">
        <f t="shared" si="27"/>
        <v>0</v>
      </c>
      <c r="AB112" s="44">
        <f t="shared" si="28"/>
        <v>0</v>
      </c>
    </row>
    <row r="113" spans="1:28">
      <c r="A113" s="36">
        <v>43160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L113">
        <v>1</v>
      </c>
      <c r="N113">
        <v>1</v>
      </c>
      <c r="P113" s="44">
        <f t="shared" si="16"/>
        <v>0</v>
      </c>
      <c r="Q113" s="44">
        <f t="shared" si="17"/>
        <v>0</v>
      </c>
      <c r="R113" s="44">
        <f t="shared" si="18"/>
        <v>0</v>
      </c>
      <c r="S113" s="44">
        <f t="shared" si="19"/>
        <v>0</v>
      </c>
      <c r="T113" s="44">
        <f t="shared" si="20"/>
        <v>0</v>
      </c>
      <c r="U113" s="44">
        <f t="shared" si="21"/>
        <v>0</v>
      </c>
      <c r="V113" s="44">
        <f t="shared" si="22"/>
        <v>0</v>
      </c>
      <c r="W113" s="44">
        <f t="shared" si="23"/>
        <v>0</v>
      </c>
      <c r="X113" s="44">
        <f t="shared" si="24"/>
        <v>0</v>
      </c>
      <c r="Y113" s="44">
        <f t="shared" si="25"/>
        <v>0</v>
      </c>
      <c r="Z113" s="44">
        <f t="shared" si="26"/>
        <v>0</v>
      </c>
      <c r="AA113" s="44">
        <f t="shared" si="27"/>
        <v>1</v>
      </c>
      <c r="AB113" s="44">
        <f t="shared" si="28"/>
        <v>0</v>
      </c>
    </row>
    <row r="114" spans="1:28">
      <c r="A114" s="36">
        <v>43191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L114">
        <v>1</v>
      </c>
      <c r="N114">
        <v>1</v>
      </c>
      <c r="P114" s="44">
        <f t="shared" si="16"/>
        <v>0</v>
      </c>
      <c r="Q114" s="44">
        <f t="shared" si="17"/>
        <v>0</v>
      </c>
      <c r="R114" s="44">
        <f t="shared" si="18"/>
        <v>0</v>
      </c>
      <c r="S114" s="44">
        <f t="shared" si="19"/>
        <v>0</v>
      </c>
      <c r="T114" s="44">
        <f t="shared" si="20"/>
        <v>0</v>
      </c>
      <c r="U114" s="44">
        <f t="shared" si="21"/>
        <v>0</v>
      </c>
      <c r="V114" s="44">
        <f t="shared" si="22"/>
        <v>0</v>
      </c>
      <c r="W114" s="44">
        <f t="shared" si="23"/>
        <v>0</v>
      </c>
      <c r="X114" s="44">
        <f t="shared" si="24"/>
        <v>0</v>
      </c>
      <c r="Y114" s="44">
        <f t="shared" si="25"/>
        <v>0</v>
      </c>
      <c r="Z114" s="44">
        <f t="shared" si="26"/>
        <v>0</v>
      </c>
      <c r="AA114" s="44">
        <f t="shared" si="27"/>
        <v>0</v>
      </c>
      <c r="AB114" s="44">
        <f t="shared" si="28"/>
        <v>0</v>
      </c>
    </row>
    <row r="115" spans="1:28">
      <c r="A115" s="36">
        <v>43221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L115">
        <v>1</v>
      </c>
      <c r="M115">
        <v>1</v>
      </c>
      <c r="N115">
        <v>1</v>
      </c>
      <c r="P115" s="44">
        <f t="shared" si="16"/>
        <v>0</v>
      </c>
      <c r="Q115" s="44">
        <f t="shared" si="17"/>
        <v>0</v>
      </c>
      <c r="R115" s="44">
        <f t="shared" si="18"/>
        <v>0</v>
      </c>
      <c r="S115" s="44">
        <f t="shared" si="19"/>
        <v>0</v>
      </c>
      <c r="T115" s="44">
        <f t="shared" si="20"/>
        <v>0</v>
      </c>
      <c r="U115" s="44">
        <f t="shared" si="21"/>
        <v>0</v>
      </c>
      <c r="V115" s="44">
        <f t="shared" si="22"/>
        <v>0</v>
      </c>
      <c r="W115" s="44">
        <f t="shared" si="23"/>
        <v>0</v>
      </c>
      <c r="X115" s="44">
        <f t="shared" si="24"/>
        <v>0</v>
      </c>
      <c r="Y115" s="44">
        <f t="shared" si="25"/>
        <v>0</v>
      </c>
      <c r="Z115" s="44">
        <f t="shared" si="26"/>
        <v>0</v>
      </c>
      <c r="AA115" s="44">
        <f t="shared" si="27"/>
        <v>0</v>
      </c>
      <c r="AB115" s="44">
        <f t="shared" si="28"/>
        <v>0</v>
      </c>
    </row>
    <row r="116" spans="1:28">
      <c r="A116" s="36">
        <v>43252</v>
      </c>
      <c r="C116">
        <v>1</v>
      </c>
      <c r="D116">
        <v>1</v>
      </c>
      <c r="E116">
        <v>1</v>
      </c>
      <c r="F116">
        <v>1</v>
      </c>
      <c r="H116">
        <v>1</v>
      </c>
      <c r="I116">
        <v>1</v>
      </c>
      <c r="J116">
        <v>1</v>
      </c>
      <c r="L116">
        <v>1</v>
      </c>
      <c r="M116">
        <v>1</v>
      </c>
      <c r="N116">
        <v>1</v>
      </c>
      <c r="P116" s="44">
        <f t="shared" si="16"/>
        <v>1</v>
      </c>
      <c r="Q116" s="44">
        <f t="shared" si="17"/>
        <v>0</v>
      </c>
      <c r="R116" s="44">
        <f t="shared" si="18"/>
        <v>0</v>
      </c>
      <c r="S116" s="44">
        <f t="shared" si="19"/>
        <v>0</v>
      </c>
      <c r="T116" s="44">
        <f t="shared" si="20"/>
        <v>0</v>
      </c>
      <c r="U116" s="44">
        <f t="shared" si="21"/>
        <v>1</v>
      </c>
      <c r="V116" s="44">
        <f t="shared" si="22"/>
        <v>0</v>
      </c>
      <c r="W116" s="44">
        <f t="shared" si="23"/>
        <v>0</v>
      </c>
      <c r="X116" s="44">
        <f t="shared" si="24"/>
        <v>0</v>
      </c>
      <c r="Y116" s="44">
        <f t="shared" si="25"/>
        <v>0</v>
      </c>
      <c r="Z116" s="44">
        <f t="shared" si="26"/>
        <v>0</v>
      </c>
      <c r="AA116" s="44">
        <f t="shared" si="27"/>
        <v>0</v>
      </c>
      <c r="AB116" s="44">
        <f t="shared" si="28"/>
        <v>0</v>
      </c>
    </row>
    <row r="117" spans="1:28">
      <c r="A117" s="36">
        <v>43282</v>
      </c>
      <c r="C117">
        <v>1</v>
      </c>
      <c r="D117">
        <v>1</v>
      </c>
      <c r="E117">
        <v>1</v>
      </c>
      <c r="K117">
        <v>1</v>
      </c>
      <c r="L117">
        <v>1</v>
      </c>
      <c r="M117">
        <v>1</v>
      </c>
      <c r="N117">
        <v>1</v>
      </c>
      <c r="P117" s="44">
        <f t="shared" si="16"/>
        <v>0</v>
      </c>
      <c r="Q117" s="44">
        <f t="shared" si="17"/>
        <v>0</v>
      </c>
      <c r="R117" s="44">
        <f t="shared" si="18"/>
        <v>0</v>
      </c>
      <c r="S117" s="44">
        <f t="shared" si="19"/>
        <v>0</v>
      </c>
      <c r="T117" s="44">
        <f t="shared" si="20"/>
        <v>1</v>
      </c>
      <c r="U117" s="44">
        <f t="shared" si="21"/>
        <v>0</v>
      </c>
      <c r="V117" s="44">
        <f t="shared" si="22"/>
        <v>1</v>
      </c>
      <c r="W117" s="44">
        <f t="shared" si="23"/>
        <v>1</v>
      </c>
      <c r="X117" s="44">
        <f t="shared" si="24"/>
        <v>1</v>
      </c>
      <c r="Y117" s="44">
        <f t="shared" si="25"/>
        <v>0</v>
      </c>
      <c r="Z117" s="44">
        <f t="shared" si="26"/>
        <v>0</v>
      </c>
      <c r="AA117" s="44">
        <f t="shared" si="27"/>
        <v>0</v>
      </c>
      <c r="AB117" s="44">
        <f t="shared" si="28"/>
        <v>0</v>
      </c>
    </row>
    <row r="118" spans="1:28">
      <c r="A118" s="36">
        <v>43313</v>
      </c>
      <c r="C118">
        <v>1</v>
      </c>
      <c r="D118">
        <v>1</v>
      </c>
      <c r="E118">
        <v>1</v>
      </c>
      <c r="K118">
        <v>1</v>
      </c>
      <c r="L118">
        <v>1</v>
      </c>
      <c r="M118">
        <v>1</v>
      </c>
      <c r="N118">
        <v>1</v>
      </c>
      <c r="P118" s="44">
        <f t="shared" si="16"/>
        <v>0</v>
      </c>
      <c r="Q118" s="44">
        <f t="shared" si="17"/>
        <v>0</v>
      </c>
      <c r="R118" s="44">
        <f t="shared" si="18"/>
        <v>0</v>
      </c>
      <c r="S118" s="44">
        <f t="shared" si="19"/>
        <v>0</v>
      </c>
      <c r="T118" s="44">
        <f t="shared" si="20"/>
        <v>0</v>
      </c>
      <c r="U118" s="44">
        <f t="shared" si="21"/>
        <v>0</v>
      </c>
      <c r="V118" s="44">
        <f t="shared" si="22"/>
        <v>0</v>
      </c>
      <c r="W118" s="44">
        <f t="shared" si="23"/>
        <v>0</v>
      </c>
      <c r="X118" s="44">
        <f t="shared" si="24"/>
        <v>0</v>
      </c>
      <c r="Y118" s="44">
        <f t="shared" si="25"/>
        <v>0</v>
      </c>
      <c r="Z118" s="44">
        <f t="shared" si="26"/>
        <v>0</v>
      </c>
      <c r="AA118" s="44">
        <f t="shared" si="27"/>
        <v>0</v>
      </c>
      <c r="AB118" s="44">
        <f t="shared" si="28"/>
        <v>0</v>
      </c>
    </row>
    <row r="119" spans="1:28">
      <c r="A119" s="36">
        <v>43344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P119" s="44">
        <f t="shared" si="16"/>
        <v>0</v>
      </c>
      <c r="Q119" s="44">
        <f t="shared" si="17"/>
        <v>0</v>
      </c>
      <c r="R119" s="44">
        <f t="shared" si="18"/>
        <v>0</v>
      </c>
      <c r="S119" s="44">
        <f t="shared" si="19"/>
        <v>0</v>
      </c>
      <c r="T119" s="44">
        <f t="shared" si="20"/>
        <v>0</v>
      </c>
      <c r="U119" s="44">
        <f t="shared" si="21"/>
        <v>0</v>
      </c>
      <c r="V119" s="44">
        <f t="shared" si="22"/>
        <v>0</v>
      </c>
      <c r="W119" s="44">
        <f t="shared" si="23"/>
        <v>0</v>
      </c>
      <c r="X119" s="44">
        <f t="shared" si="24"/>
        <v>0</v>
      </c>
      <c r="Y119" s="44">
        <f t="shared" si="25"/>
        <v>0</v>
      </c>
      <c r="Z119" s="44">
        <f t="shared" si="26"/>
        <v>0</v>
      </c>
      <c r="AA119" s="44">
        <f t="shared" si="27"/>
        <v>0</v>
      </c>
      <c r="AB119" s="44">
        <f t="shared" si="28"/>
        <v>0</v>
      </c>
    </row>
    <row r="120" spans="1:28">
      <c r="A120" s="36">
        <v>43374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P120" s="44">
        <f t="shared" si="16"/>
        <v>0</v>
      </c>
      <c r="Q120" s="44">
        <f t="shared" si="17"/>
        <v>0</v>
      </c>
      <c r="R120" s="44">
        <f t="shared" si="18"/>
        <v>0</v>
      </c>
      <c r="S120" s="44">
        <f t="shared" si="19"/>
        <v>0</v>
      </c>
      <c r="T120" s="44">
        <f t="shared" si="20"/>
        <v>0</v>
      </c>
      <c r="U120" s="44">
        <f t="shared" si="21"/>
        <v>0</v>
      </c>
      <c r="V120" s="44">
        <f t="shared" si="22"/>
        <v>0</v>
      </c>
      <c r="W120" s="44">
        <f t="shared" si="23"/>
        <v>1</v>
      </c>
      <c r="X120" s="44">
        <f t="shared" si="24"/>
        <v>0</v>
      </c>
      <c r="Y120" s="44">
        <f t="shared" si="25"/>
        <v>0</v>
      </c>
      <c r="Z120" s="44">
        <f t="shared" si="26"/>
        <v>0</v>
      </c>
      <c r="AA120" s="44">
        <f t="shared" si="27"/>
        <v>0</v>
      </c>
      <c r="AB120" s="44">
        <f t="shared" si="28"/>
        <v>0</v>
      </c>
    </row>
    <row r="121" spans="1:28">
      <c r="A121" s="36">
        <v>43405</v>
      </c>
      <c r="C121">
        <v>1</v>
      </c>
      <c r="D121">
        <v>1</v>
      </c>
      <c r="E121">
        <v>1</v>
      </c>
      <c r="K121">
        <v>1</v>
      </c>
      <c r="L121">
        <v>1</v>
      </c>
      <c r="M121">
        <v>1</v>
      </c>
      <c r="N121">
        <v>1</v>
      </c>
      <c r="P121" s="44">
        <f t="shared" si="16"/>
        <v>0</v>
      </c>
      <c r="Q121" s="44">
        <f t="shared" si="17"/>
        <v>0</v>
      </c>
      <c r="R121" s="44">
        <f t="shared" si="18"/>
        <v>0</v>
      </c>
      <c r="S121" s="44">
        <f t="shared" si="19"/>
        <v>0</v>
      </c>
      <c r="T121" s="44">
        <f t="shared" si="20"/>
        <v>1</v>
      </c>
      <c r="U121" s="44">
        <f t="shared" si="21"/>
        <v>1</v>
      </c>
      <c r="V121" s="44">
        <f t="shared" si="22"/>
        <v>1</v>
      </c>
      <c r="W121" s="44">
        <f t="shared" si="23"/>
        <v>0</v>
      </c>
      <c r="X121" s="44">
        <f t="shared" si="24"/>
        <v>1</v>
      </c>
      <c r="Y121" s="44">
        <f t="shared" si="25"/>
        <v>0</v>
      </c>
      <c r="Z121" s="44">
        <f t="shared" si="26"/>
        <v>0</v>
      </c>
      <c r="AA121" s="44">
        <f t="shared" si="27"/>
        <v>0</v>
      </c>
      <c r="AB121" s="44">
        <f t="shared" si="28"/>
        <v>0</v>
      </c>
    </row>
    <row r="122" spans="1:28">
      <c r="A122" s="36">
        <v>43435</v>
      </c>
      <c r="C122">
        <v>1</v>
      </c>
      <c r="D122">
        <v>1</v>
      </c>
      <c r="E122">
        <v>1</v>
      </c>
      <c r="K122">
        <v>1</v>
      </c>
      <c r="L122">
        <v>1</v>
      </c>
      <c r="M122">
        <v>1</v>
      </c>
      <c r="N122">
        <v>1</v>
      </c>
      <c r="P122" s="44">
        <f t="shared" si="16"/>
        <v>0</v>
      </c>
      <c r="Q122" s="44">
        <f t="shared" si="17"/>
        <v>0</v>
      </c>
      <c r="R122" s="44">
        <f t="shared" si="18"/>
        <v>0</v>
      </c>
      <c r="S122" s="44">
        <f t="shared" si="19"/>
        <v>0</v>
      </c>
      <c r="T122" s="44">
        <f t="shared" si="20"/>
        <v>0</v>
      </c>
      <c r="U122" s="44">
        <f t="shared" si="21"/>
        <v>0</v>
      </c>
      <c r="V122" s="44">
        <f t="shared" si="22"/>
        <v>0</v>
      </c>
      <c r="W122" s="44">
        <f t="shared" si="23"/>
        <v>0</v>
      </c>
      <c r="X122" s="44">
        <f t="shared" si="24"/>
        <v>0</v>
      </c>
      <c r="Y122" s="44">
        <f t="shared" si="25"/>
        <v>0</v>
      </c>
      <c r="Z122" s="44">
        <f t="shared" si="26"/>
        <v>0</v>
      </c>
      <c r="AA122" s="44">
        <f t="shared" si="27"/>
        <v>0</v>
      </c>
      <c r="AB122" s="44">
        <f t="shared" si="28"/>
        <v>0</v>
      </c>
    </row>
    <row r="123" spans="1:28">
      <c r="A123" s="36">
        <v>43466</v>
      </c>
      <c r="E123">
        <v>1</v>
      </c>
      <c r="F123">
        <v>1</v>
      </c>
      <c r="H123">
        <v>1</v>
      </c>
      <c r="J123">
        <v>1</v>
      </c>
      <c r="N123">
        <v>1</v>
      </c>
      <c r="O123" s="45"/>
      <c r="P123" s="44">
        <f t="shared" si="16"/>
        <v>0</v>
      </c>
      <c r="Q123" s="44">
        <f t="shared" si="17"/>
        <v>1</v>
      </c>
      <c r="R123" s="44">
        <f t="shared" si="18"/>
        <v>1</v>
      </c>
      <c r="S123" s="44">
        <f t="shared" si="19"/>
        <v>0</v>
      </c>
      <c r="T123" s="44">
        <f>IF(F123=1,0,IF(F123=0,IF(F123=F122,0,1)))</f>
        <v>0</v>
      </c>
      <c r="U123" s="44">
        <f t="shared" si="21"/>
        <v>0</v>
      </c>
      <c r="V123" s="44">
        <f t="shared" si="22"/>
        <v>0</v>
      </c>
      <c r="W123" s="44">
        <f t="shared" si="23"/>
        <v>0</v>
      </c>
      <c r="X123" s="44">
        <f t="shared" si="24"/>
        <v>0</v>
      </c>
      <c r="Y123" s="44">
        <f t="shared" si="25"/>
        <v>1</v>
      </c>
      <c r="Z123" s="44">
        <f t="shared" si="26"/>
        <v>1</v>
      </c>
      <c r="AA123" s="44">
        <f t="shared" si="27"/>
        <v>1</v>
      </c>
      <c r="AB123" s="44">
        <f t="shared" si="28"/>
        <v>0</v>
      </c>
    </row>
    <row r="124" spans="1:28">
      <c r="A124" s="36">
        <v>43497</v>
      </c>
      <c r="E124">
        <v>1</v>
      </c>
      <c r="F124">
        <v>1</v>
      </c>
      <c r="H124">
        <v>1</v>
      </c>
      <c r="K124">
        <v>1</v>
      </c>
      <c r="P124" s="44">
        <f t="shared" si="16"/>
        <v>0</v>
      </c>
      <c r="Q124" s="44">
        <f t="shared" si="17"/>
        <v>0</v>
      </c>
      <c r="R124" s="44">
        <f t="shared" si="18"/>
        <v>0</v>
      </c>
      <c r="S124" s="44">
        <f t="shared" si="19"/>
        <v>0</v>
      </c>
      <c r="T124" s="44">
        <f t="shared" si="20"/>
        <v>0</v>
      </c>
      <c r="U124" s="44">
        <f t="shared" si="21"/>
        <v>0</v>
      </c>
      <c r="V124" s="44">
        <f t="shared" si="22"/>
        <v>0</v>
      </c>
      <c r="W124" s="44">
        <f t="shared" si="23"/>
        <v>0</v>
      </c>
      <c r="X124" s="44">
        <f t="shared" si="24"/>
        <v>1</v>
      </c>
      <c r="Y124" s="44">
        <f t="shared" si="25"/>
        <v>0</v>
      </c>
      <c r="Z124" s="44">
        <f t="shared" si="26"/>
        <v>0</v>
      </c>
      <c r="AA124" s="44">
        <f t="shared" si="27"/>
        <v>0</v>
      </c>
      <c r="AB124" s="44">
        <f t="shared" si="28"/>
        <v>1</v>
      </c>
    </row>
    <row r="125" spans="1:28">
      <c r="A125" s="36">
        <v>43525</v>
      </c>
      <c r="E125">
        <v>1</v>
      </c>
      <c r="F125">
        <v>1</v>
      </c>
      <c r="G125">
        <v>1</v>
      </c>
      <c r="H125">
        <v>1</v>
      </c>
      <c r="J125">
        <v>1</v>
      </c>
      <c r="K125">
        <v>1</v>
      </c>
      <c r="N125">
        <v>1</v>
      </c>
      <c r="P125" s="44">
        <f t="shared" si="16"/>
        <v>0</v>
      </c>
      <c r="Q125" s="44">
        <f t="shared" si="17"/>
        <v>0</v>
      </c>
      <c r="R125" s="44">
        <f t="shared" si="18"/>
        <v>0</v>
      </c>
      <c r="S125" s="44">
        <f t="shared" si="19"/>
        <v>0</v>
      </c>
      <c r="T125" s="44">
        <f t="shared" si="20"/>
        <v>0</v>
      </c>
      <c r="U125" s="44">
        <f t="shared" si="21"/>
        <v>0</v>
      </c>
      <c r="V125" s="44">
        <f t="shared" si="22"/>
        <v>0</v>
      </c>
      <c r="W125" s="44">
        <f t="shared" si="23"/>
        <v>0</v>
      </c>
      <c r="X125" s="44">
        <f t="shared" si="24"/>
        <v>0</v>
      </c>
      <c r="Y125" s="44">
        <f t="shared" si="25"/>
        <v>0</v>
      </c>
      <c r="Z125" s="44">
        <f t="shared" si="26"/>
        <v>0</v>
      </c>
      <c r="AA125" s="44">
        <f t="shared" si="27"/>
        <v>0</v>
      </c>
      <c r="AB125" s="44">
        <f t="shared" si="28"/>
        <v>0</v>
      </c>
    </row>
    <row r="126" spans="1:28">
      <c r="A126" s="36">
        <v>43556</v>
      </c>
      <c r="E126">
        <v>1</v>
      </c>
      <c r="F126">
        <v>1</v>
      </c>
      <c r="G126">
        <v>1</v>
      </c>
      <c r="H126">
        <v>1</v>
      </c>
      <c r="J126">
        <v>1</v>
      </c>
      <c r="K126">
        <v>1</v>
      </c>
      <c r="L126">
        <v>1</v>
      </c>
      <c r="N126">
        <v>1</v>
      </c>
      <c r="P126" s="44">
        <f t="shared" si="16"/>
        <v>0</v>
      </c>
      <c r="Q126" s="44">
        <f t="shared" si="17"/>
        <v>0</v>
      </c>
      <c r="R126" s="44">
        <f t="shared" si="18"/>
        <v>0</v>
      </c>
      <c r="S126" s="44">
        <f t="shared" si="19"/>
        <v>0</v>
      </c>
      <c r="T126" s="44">
        <f t="shared" si="20"/>
        <v>0</v>
      </c>
      <c r="U126" s="44">
        <f t="shared" si="21"/>
        <v>0</v>
      </c>
      <c r="V126" s="44">
        <f t="shared" si="22"/>
        <v>0</v>
      </c>
      <c r="W126" s="44">
        <f t="shared" si="23"/>
        <v>0</v>
      </c>
      <c r="X126" s="44">
        <f t="shared" si="24"/>
        <v>0</v>
      </c>
      <c r="Y126" s="44">
        <f t="shared" si="25"/>
        <v>0</v>
      </c>
      <c r="Z126" s="44">
        <f t="shared" si="26"/>
        <v>0</v>
      </c>
      <c r="AA126" s="44">
        <f t="shared" si="27"/>
        <v>0</v>
      </c>
      <c r="AB126" s="44">
        <f t="shared" si="28"/>
        <v>0</v>
      </c>
    </row>
    <row r="127" spans="1:28">
      <c r="A127" s="36">
        <v>43586</v>
      </c>
      <c r="E127">
        <v>1</v>
      </c>
      <c r="F127">
        <v>1</v>
      </c>
      <c r="G127">
        <v>1</v>
      </c>
      <c r="H127">
        <v>1</v>
      </c>
      <c r="J127">
        <v>1</v>
      </c>
      <c r="K127">
        <v>1</v>
      </c>
      <c r="N127">
        <v>1</v>
      </c>
      <c r="P127" s="44">
        <f t="shared" si="16"/>
        <v>0</v>
      </c>
      <c r="Q127" s="44">
        <f t="shared" si="17"/>
        <v>0</v>
      </c>
      <c r="R127" s="44">
        <f t="shared" si="18"/>
        <v>0</v>
      </c>
      <c r="S127" s="44">
        <f t="shared" si="19"/>
        <v>0</v>
      </c>
      <c r="T127" s="44">
        <f t="shared" si="20"/>
        <v>0</v>
      </c>
      <c r="U127" s="44">
        <f t="shared" si="21"/>
        <v>0</v>
      </c>
      <c r="V127" s="44">
        <f t="shared" si="22"/>
        <v>0</v>
      </c>
      <c r="W127" s="44">
        <f t="shared" si="23"/>
        <v>0</v>
      </c>
      <c r="X127" s="44">
        <f t="shared" si="24"/>
        <v>0</v>
      </c>
      <c r="Y127" s="44">
        <f t="shared" si="25"/>
        <v>0</v>
      </c>
      <c r="Z127" s="44">
        <f t="shared" si="26"/>
        <v>1</v>
      </c>
      <c r="AA127" s="44">
        <f t="shared" si="27"/>
        <v>0</v>
      </c>
      <c r="AB127" s="44">
        <f t="shared" si="28"/>
        <v>0</v>
      </c>
    </row>
    <row r="128" spans="1:28">
      <c r="A128" s="36">
        <v>43617</v>
      </c>
      <c r="E128">
        <v>1</v>
      </c>
      <c r="F128">
        <v>1</v>
      </c>
      <c r="G128">
        <v>1</v>
      </c>
      <c r="H128">
        <v>1</v>
      </c>
      <c r="J128">
        <v>1</v>
      </c>
      <c r="K128">
        <v>1</v>
      </c>
      <c r="N128">
        <v>1</v>
      </c>
      <c r="P128" s="44">
        <f t="shared" si="16"/>
        <v>0</v>
      </c>
      <c r="Q128" s="44">
        <f t="shared" si="17"/>
        <v>0</v>
      </c>
      <c r="R128" s="44">
        <f t="shared" si="18"/>
        <v>0</v>
      </c>
      <c r="S128" s="44">
        <f t="shared" si="19"/>
        <v>0</v>
      </c>
      <c r="T128" s="44">
        <f t="shared" si="20"/>
        <v>0</v>
      </c>
      <c r="U128" s="44">
        <f t="shared" si="21"/>
        <v>0</v>
      </c>
      <c r="V128" s="44">
        <f t="shared" si="22"/>
        <v>0</v>
      </c>
      <c r="W128" s="44">
        <f t="shared" si="23"/>
        <v>0</v>
      </c>
      <c r="X128" s="44">
        <f t="shared" si="24"/>
        <v>0</v>
      </c>
      <c r="Y128" s="44">
        <f t="shared" si="25"/>
        <v>0</v>
      </c>
      <c r="Z128" s="44">
        <f t="shared" si="26"/>
        <v>0</v>
      </c>
      <c r="AA128" s="44">
        <f t="shared" si="27"/>
        <v>0</v>
      </c>
      <c r="AB128" s="44">
        <f t="shared" si="28"/>
        <v>0</v>
      </c>
    </row>
    <row r="129" spans="1:28">
      <c r="A129" s="36">
        <v>43647</v>
      </c>
      <c r="E129">
        <v>1</v>
      </c>
      <c r="H129">
        <v>1</v>
      </c>
      <c r="J129">
        <v>1</v>
      </c>
      <c r="K129">
        <v>1</v>
      </c>
      <c r="N129">
        <v>1</v>
      </c>
      <c r="P129" s="44">
        <f t="shared" si="16"/>
        <v>0</v>
      </c>
      <c r="Q129" s="44">
        <f t="shared" si="17"/>
        <v>0</v>
      </c>
      <c r="R129" s="44">
        <f t="shared" si="18"/>
        <v>0</v>
      </c>
      <c r="S129" s="44">
        <f t="shared" si="19"/>
        <v>0</v>
      </c>
      <c r="T129" s="44">
        <f t="shared" si="20"/>
        <v>1</v>
      </c>
      <c r="U129" s="44">
        <f t="shared" si="21"/>
        <v>1</v>
      </c>
      <c r="V129" s="44">
        <f t="shared" si="22"/>
        <v>0</v>
      </c>
      <c r="W129" s="44">
        <f t="shared" si="23"/>
        <v>0</v>
      </c>
      <c r="X129" s="44">
        <f t="shared" si="24"/>
        <v>0</v>
      </c>
      <c r="Y129" s="44">
        <f t="shared" si="25"/>
        <v>0</v>
      </c>
      <c r="Z129" s="44">
        <f t="shared" si="26"/>
        <v>0</v>
      </c>
      <c r="AA129" s="44">
        <f t="shared" si="27"/>
        <v>0</v>
      </c>
      <c r="AB129" s="44">
        <f t="shared" si="28"/>
        <v>0</v>
      </c>
    </row>
    <row r="130" spans="1:28">
      <c r="A130" s="36">
        <v>43678</v>
      </c>
      <c r="E130">
        <v>1</v>
      </c>
      <c r="K130">
        <v>1</v>
      </c>
      <c r="N130">
        <v>1</v>
      </c>
      <c r="P130" s="44">
        <f t="shared" si="16"/>
        <v>0</v>
      </c>
      <c r="Q130" s="44">
        <f t="shared" si="17"/>
        <v>0</v>
      </c>
      <c r="R130" s="44">
        <f t="shared" si="18"/>
        <v>0</v>
      </c>
      <c r="S130" s="44">
        <f t="shared" si="19"/>
        <v>0</v>
      </c>
      <c r="T130" s="44">
        <f t="shared" si="20"/>
        <v>0</v>
      </c>
      <c r="U130" s="44">
        <f t="shared" si="21"/>
        <v>0</v>
      </c>
      <c r="V130" s="44">
        <f t="shared" si="22"/>
        <v>1</v>
      </c>
      <c r="W130" s="44">
        <f t="shared" si="23"/>
        <v>0</v>
      </c>
      <c r="X130" s="44">
        <f t="shared" si="24"/>
        <v>1</v>
      </c>
      <c r="Y130" s="44">
        <f t="shared" si="25"/>
        <v>0</v>
      </c>
      <c r="Z130" s="44">
        <f t="shared" si="26"/>
        <v>0</v>
      </c>
      <c r="AA130" s="44">
        <f t="shared" si="27"/>
        <v>0</v>
      </c>
      <c r="AB130" s="44">
        <f t="shared" si="28"/>
        <v>0</v>
      </c>
    </row>
    <row r="131" spans="1:28">
      <c r="A131" s="36">
        <v>43709</v>
      </c>
      <c r="E131">
        <v>1</v>
      </c>
      <c r="F131">
        <v>1</v>
      </c>
      <c r="G131">
        <v>1</v>
      </c>
      <c r="H131">
        <v>1</v>
      </c>
      <c r="J131">
        <v>1</v>
      </c>
      <c r="K131">
        <v>1</v>
      </c>
      <c r="N131">
        <v>1</v>
      </c>
      <c r="P131" s="44">
        <f t="shared" si="16"/>
        <v>0</v>
      </c>
      <c r="Q131" s="44">
        <f t="shared" si="17"/>
        <v>0</v>
      </c>
      <c r="R131" s="44">
        <f t="shared" si="18"/>
        <v>0</v>
      </c>
      <c r="S131" s="44">
        <f t="shared" si="19"/>
        <v>0</v>
      </c>
      <c r="T131" s="44">
        <f t="shared" si="20"/>
        <v>0</v>
      </c>
      <c r="U131" s="44">
        <f t="shared" si="21"/>
        <v>0</v>
      </c>
      <c r="V131" s="44">
        <f t="shared" si="22"/>
        <v>0</v>
      </c>
      <c r="W131" s="44">
        <f t="shared" si="23"/>
        <v>0</v>
      </c>
      <c r="X131" s="44">
        <f t="shared" si="24"/>
        <v>0</v>
      </c>
      <c r="Y131" s="44">
        <f t="shared" si="25"/>
        <v>0</v>
      </c>
      <c r="Z131" s="44">
        <f t="shared" si="26"/>
        <v>0</v>
      </c>
      <c r="AA131" s="44">
        <f t="shared" si="27"/>
        <v>0</v>
      </c>
      <c r="AB131" s="44">
        <f t="shared" si="28"/>
        <v>0</v>
      </c>
    </row>
    <row r="132" spans="1:28">
      <c r="A132" s="36">
        <v>43739</v>
      </c>
      <c r="E132">
        <v>1</v>
      </c>
      <c r="F132">
        <v>1</v>
      </c>
      <c r="G132">
        <v>1</v>
      </c>
      <c r="H132">
        <v>1</v>
      </c>
      <c r="J132">
        <v>1</v>
      </c>
      <c r="K132">
        <v>1</v>
      </c>
      <c r="N132">
        <v>1</v>
      </c>
      <c r="P132" s="44">
        <f t="shared" ref="P132:P134" si="29">IF(B132=1,0,IF(B132=0,IF(B132=B131,0,1)))</f>
        <v>0</v>
      </c>
      <c r="Q132" s="44">
        <f t="shared" ref="Q132:Q134" si="30">IF(C132=1,0,IF(C132=0,IF(C132=C131,0,1)))</f>
        <v>0</v>
      </c>
      <c r="R132" s="44">
        <f t="shared" ref="R132:R134" si="31">IF(D132=1,0,IF(D132=0,IF(D132=D131,0,1)))</f>
        <v>0</v>
      </c>
      <c r="S132" s="44">
        <f t="shared" ref="S132:S134" si="32">IF(E132=1,0,IF(E132=0,IF(E132=E131,0,1)))</f>
        <v>0</v>
      </c>
      <c r="T132" s="44">
        <f t="shared" ref="T132:T134" si="33">IF(F132=1,0,IF(F132=0,IF(F132=F131,0,1)))</f>
        <v>0</v>
      </c>
      <c r="U132" s="44">
        <f t="shared" ref="U132:U134" si="34">IF(G132=1,0,IF(G132=0,IF(G132=G131,0,1)))</f>
        <v>0</v>
      </c>
      <c r="V132" s="44">
        <f t="shared" ref="V132:V134" si="35">IF(H132=1,0,IF(H132=0,IF(H132=H131,0,1)))</f>
        <v>0</v>
      </c>
      <c r="W132" s="44">
        <f t="shared" ref="W132:W134" si="36">IF(I132=1,0,IF(I132=0,IF(I132=I131,0,1)))</f>
        <v>0</v>
      </c>
      <c r="X132" s="44">
        <f t="shared" ref="X132:X134" si="37">IF(J132=1,0,IF(J132=0,IF(J132=J131,0,1)))</f>
        <v>0</v>
      </c>
      <c r="Y132" s="44">
        <f t="shared" ref="Y132:Y134" si="38">IF(K132=1,0,IF(K132=0,IF(K132=K131,0,1)))</f>
        <v>0</v>
      </c>
      <c r="Z132" s="44">
        <f t="shared" ref="Z132:Z134" si="39">IF(L132=1,0,IF(L132=0,IF(L132=L131,0,1)))</f>
        <v>0</v>
      </c>
      <c r="AA132" s="44">
        <f t="shared" ref="AA132:AA134" si="40">IF(M132=1,0,IF(M132=0,IF(M132=M131,0,1)))</f>
        <v>0</v>
      </c>
      <c r="AB132" s="44">
        <f t="shared" ref="AB132:AB134" si="41">IF(N132=1,0,IF(N132=0,IF(N132=N131,0,1)))</f>
        <v>0</v>
      </c>
    </row>
    <row r="133" spans="1:28">
      <c r="A133" s="36">
        <v>43770</v>
      </c>
      <c r="E133">
        <v>1</v>
      </c>
      <c r="G133">
        <v>1</v>
      </c>
      <c r="H133">
        <v>1</v>
      </c>
      <c r="J133">
        <v>1</v>
      </c>
      <c r="K133">
        <v>1</v>
      </c>
      <c r="N133">
        <v>1</v>
      </c>
      <c r="P133" s="44">
        <f t="shared" si="29"/>
        <v>0</v>
      </c>
      <c r="Q133" s="44">
        <f t="shared" si="30"/>
        <v>0</v>
      </c>
      <c r="R133" s="44">
        <f t="shared" si="31"/>
        <v>0</v>
      </c>
      <c r="S133" s="44">
        <f t="shared" si="32"/>
        <v>0</v>
      </c>
      <c r="T133" s="44">
        <f t="shared" si="33"/>
        <v>1</v>
      </c>
      <c r="U133" s="44">
        <f t="shared" si="34"/>
        <v>0</v>
      </c>
      <c r="V133" s="44">
        <f t="shared" si="35"/>
        <v>0</v>
      </c>
      <c r="W133" s="44">
        <f t="shared" si="36"/>
        <v>0</v>
      </c>
      <c r="X133" s="44">
        <f t="shared" si="37"/>
        <v>0</v>
      </c>
      <c r="Y133" s="44">
        <f t="shared" si="38"/>
        <v>0</v>
      </c>
      <c r="Z133" s="44">
        <f t="shared" si="39"/>
        <v>0</v>
      </c>
      <c r="AA133" s="44">
        <f t="shared" si="40"/>
        <v>0</v>
      </c>
      <c r="AB133" s="44">
        <f t="shared" si="41"/>
        <v>0</v>
      </c>
    </row>
    <row r="134" spans="1:28" s="48" customFormat="1">
      <c r="A134" s="47">
        <v>43800</v>
      </c>
      <c r="B134"/>
      <c r="C134"/>
      <c r="D134"/>
      <c r="E134">
        <v>1</v>
      </c>
      <c r="F134">
        <v>1</v>
      </c>
      <c r="G134">
        <v>1</v>
      </c>
      <c r="H134">
        <v>1</v>
      </c>
      <c r="I134"/>
      <c r="J134">
        <v>1</v>
      </c>
      <c r="K134">
        <v>1</v>
      </c>
      <c r="L134"/>
      <c r="M134"/>
      <c r="N134">
        <v>1</v>
      </c>
      <c r="P134" s="44">
        <f t="shared" si="29"/>
        <v>0</v>
      </c>
      <c r="Q134" s="44">
        <f t="shared" si="30"/>
        <v>0</v>
      </c>
      <c r="R134" s="44">
        <f t="shared" si="31"/>
        <v>0</v>
      </c>
      <c r="S134" s="44">
        <f t="shared" si="32"/>
        <v>0</v>
      </c>
      <c r="T134" s="44">
        <f t="shared" si="33"/>
        <v>0</v>
      </c>
      <c r="U134" s="44">
        <f t="shared" si="34"/>
        <v>0</v>
      </c>
      <c r="V134" s="44">
        <f t="shared" si="35"/>
        <v>0</v>
      </c>
      <c r="W134" s="44">
        <f t="shared" si="36"/>
        <v>0</v>
      </c>
      <c r="X134" s="44">
        <f t="shared" si="37"/>
        <v>0</v>
      </c>
      <c r="Y134" s="44">
        <f t="shared" si="38"/>
        <v>0</v>
      </c>
      <c r="Z134" s="44">
        <f t="shared" si="39"/>
        <v>0</v>
      </c>
      <c r="AA134" s="44">
        <f t="shared" si="40"/>
        <v>0</v>
      </c>
      <c r="AB134" s="44">
        <f t="shared" si="41"/>
        <v>0</v>
      </c>
    </row>
    <row r="135" spans="1:28">
      <c r="P135" s="44">
        <f>SUM(P3:P134)</f>
        <v>9</v>
      </c>
      <c r="Q135" s="44">
        <f t="shared" ref="Q135:AB135" si="42">SUM(Q3:Q134)</f>
        <v>16</v>
      </c>
      <c r="R135" s="44">
        <f t="shared" si="42"/>
        <v>13</v>
      </c>
      <c r="S135" s="44">
        <f t="shared" si="42"/>
        <v>2</v>
      </c>
      <c r="T135" s="44">
        <f t="shared" si="42"/>
        <v>11</v>
      </c>
      <c r="U135" s="44">
        <f t="shared" si="42"/>
        <v>9</v>
      </c>
      <c r="V135" s="44">
        <f t="shared" si="42"/>
        <v>10</v>
      </c>
      <c r="W135" s="44">
        <f t="shared" si="42"/>
        <v>8</v>
      </c>
      <c r="X135" s="44">
        <f t="shared" si="42"/>
        <v>9</v>
      </c>
      <c r="Y135" s="44">
        <f t="shared" si="42"/>
        <v>2</v>
      </c>
      <c r="Z135" s="44">
        <f t="shared" si="42"/>
        <v>6</v>
      </c>
      <c r="AA135" s="44">
        <f t="shared" si="42"/>
        <v>13</v>
      </c>
      <c r="AB135" s="44">
        <f t="shared" si="42"/>
        <v>2</v>
      </c>
    </row>
  </sheetData>
  <conditionalFormatting sqref="B3:N134">
    <cfRule type="cellIs" dxfId="0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61B73-CA2C-4F59-B57A-7AD00D612CAF}">
  <dimension ref="A1:Q1135"/>
  <sheetViews>
    <sheetView topLeftCell="L1" workbookViewId="0">
      <selection activeCell="P5" sqref="P5:Q15"/>
    </sheetView>
  </sheetViews>
  <sheetFormatPr defaultRowHeight="14.45"/>
  <cols>
    <col min="1" max="1" width="10.42578125" bestFit="1" customWidth="1"/>
    <col min="2" max="4" width="10.42578125" customWidth="1"/>
    <col min="6" max="7" width="10.7109375" bestFit="1" customWidth="1"/>
    <col min="9" max="9" width="16.7109375" bestFit="1" customWidth="1"/>
    <col min="10" max="10" width="19.7109375" bestFit="1" customWidth="1"/>
    <col min="11" max="11" width="18.7109375" bestFit="1" customWidth="1"/>
    <col min="12" max="12" width="18.5703125" bestFit="1" customWidth="1"/>
    <col min="13" max="13" width="18.7109375" bestFit="1" customWidth="1"/>
    <col min="14" max="14" width="18.5703125" bestFit="1" customWidth="1"/>
    <col min="15" max="15" width="18.7109375" bestFit="1" customWidth="1"/>
    <col min="16" max="16" width="18.5703125" bestFit="1" customWidth="1"/>
    <col min="17" max="17" width="18.7109375" bestFit="1" customWidth="1"/>
    <col min="18" max="19" width="24.28515625" bestFit="1" customWidth="1"/>
  </cols>
  <sheetData>
    <row r="1" spans="1:17">
      <c r="A1" s="22" t="s">
        <v>180</v>
      </c>
      <c r="B1" s="27" t="s">
        <v>181</v>
      </c>
      <c r="C1" s="27" t="s">
        <v>182</v>
      </c>
      <c r="D1" s="27" t="s">
        <v>183</v>
      </c>
      <c r="E1" s="22" t="s">
        <v>184</v>
      </c>
      <c r="F1" s="23" t="s">
        <v>185</v>
      </c>
      <c r="G1" s="23" t="s">
        <v>186</v>
      </c>
    </row>
    <row r="2" spans="1:17">
      <c r="A2" s="24">
        <v>43022</v>
      </c>
      <c r="B2" s="28">
        <v>14</v>
      </c>
      <c r="C2" s="28">
        <v>10</v>
      </c>
      <c r="D2" s="28">
        <v>2017</v>
      </c>
      <c r="E2" s="25">
        <v>0</v>
      </c>
      <c r="F2">
        <v>8.6560000000000006</v>
      </c>
      <c r="G2">
        <f>+ANAGRAFICA!$K$8-'PO015140NR0109 - SONDA'!F2</f>
        <v>81.683999999999997</v>
      </c>
      <c r="J2" s="30" t="s">
        <v>103</v>
      </c>
    </row>
    <row r="3" spans="1:17">
      <c r="A3" s="24">
        <v>43023</v>
      </c>
      <c r="B3" s="28">
        <v>15</v>
      </c>
      <c r="C3" s="28">
        <v>10</v>
      </c>
      <c r="D3" s="28">
        <v>2017</v>
      </c>
      <c r="E3" s="25">
        <v>0</v>
      </c>
      <c r="F3">
        <v>8.6210000000000004</v>
      </c>
      <c r="G3">
        <f>+ANAGRAFICA!$K$8-'PO015140NR0109 - SONDA'!F3</f>
        <v>81.719000000000008</v>
      </c>
      <c r="J3">
        <v>2017</v>
      </c>
      <c r="L3">
        <v>2018</v>
      </c>
      <c r="N3">
        <v>2019</v>
      </c>
      <c r="P3">
        <v>2020</v>
      </c>
    </row>
    <row r="4" spans="1:17">
      <c r="A4" s="24">
        <v>43024</v>
      </c>
      <c r="B4" s="28">
        <v>16</v>
      </c>
      <c r="C4" s="28">
        <v>10</v>
      </c>
      <c r="D4" s="28">
        <v>2017</v>
      </c>
      <c r="E4" s="25">
        <v>0</v>
      </c>
      <c r="F4">
        <v>8.5419999999999998</v>
      </c>
      <c r="G4">
        <f>+ANAGRAFICA!$K$8-'PO015140NR0109 - SONDA'!F4</f>
        <v>81.798000000000002</v>
      </c>
      <c r="I4" s="30" t="s">
        <v>104</v>
      </c>
      <c r="J4" t="s">
        <v>187</v>
      </c>
      <c r="K4" t="s">
        <v>188</v>
      </c>
      <c r="L4" t="s">
        <v>187</v>
      </c>
      <c r="M4" t="s">
        <v>188</v>
      </c>
      <c r="N4" t="s">
        <v>187</v>
      </c>
      <c r="O4" t="s">
        <v>188</v>
      </c>
      <c r="P4" t="s">
        <v>187</v>
      </c>
      <c r="Q4" t="s">
        <v>188</v>
      </c>
    </row>
    <row r="5" spans="1:17">
      <c r="A5" s="24">
        <v>43025</v>
      </c>
      <c r="B5" s="28">
        <v>17</v>
      </c>
      <c r="C5" s="28">
        <v>10</v>
      </c>
      <c r="D5" s="28">
        <v>2017</v>
      </c>
      <c r="E5" s="25">
        <v>0</v>
      </c>
      <c r="F5">
        <v>8.51</v>
      </c>
      <c r="G5">
        <f>+ANAGRAFICA!$K$8-'PO015140NR0109 - SONDA'!F5</f>
        <v>81.83</v>
      </c>
      <c r="I5" s="31">
        <v>1</v>
      </c>
      <c r="L5">
        <v>8.8243870967741955</v>
      </c>
      <c r="M5">
        <v>81.515612903225787</v>
      </c>
      <c r="N5">
        <v>8.5304516129032262</v>
      </c>
      <c r="O5">
        <v>81.809548387096783</v>
      </c>
      <c r="P5">
        <v>8.3597419354838713</v>
      </c>
      <c r="Q5">
        <v>81.980258064516121</v>
      </c>
    </row>
    <row r="6" spans="1:17">
      <c r="A6" s="24">
        <v>43026</v>
      </c>
      <c r="B6" s="28">
        <v>18</v>
      </c>
      <c r="C6" s="28">
        <v>10</v>
      </c>
      <c r="D6" s="28">
        <v>2017</v>
      </c>
      <c r="E6" s="25">
        <v>0</v>
      </c>
      <c r="F6">
        <v>8.4779999999999998</v>
      </c>
      <c r="G6">
        <f>+ANAGRAFICA!$K$8-'PO015140NR0109 - SONDA'!F6</f>
        <v>81.862000000000009</v>
      </c>
      <c r="I6" s="31">
        <v>2</v>
      </c>
      <c r="L6">
        <v>8.8287500000000012</v>
      </c>
      <c r="M6">
        <v>81.51124999999999</v>
      </c>
      <c r="N6">
        <v>8.3411785714285696</v>
      </c>
      <c r="O6">
        <v>81.998821428571432</v>
      </c>
      <c r="P6">
        <v>8.4962068965517243</v>
      </c>
      <c r="Q6">
        <v>81.843793103448292</v>
      </c>
    </row>
    <row r="7" spans="1:17">
      <c r="A7" s="24">
        <v>43027</v>
      </c>
      <c r="B7" s="28">
        <v>19</v>
      </c>
      <c r="C7" s="28">
        <v>10</v>
      </c>
      <c r="D7" s="28">
        <v>2017</v>
      </c>
      <c r="E7" s="25">
        <v>0</v>
      </c>
      <c r="F7">
        <v>8.5009999999999994</v>
      </c>
      <c r="G7">
        <f>+ANAGRAFICA!$K$8-'PO015140NR0109 - SONDA'!F7</f>
        <v>81.838999999999999</v>
      </c>
      <c r="I7" s="31">
        <v>3</v>
      </c>
      <c r="L7">
        <v>8.4048064516129024</v>
      </c>
      <c r="M7">
        <v>81.93519354838709</v>
      </c>
      <c r="N7">
        <v>8.826677419354839</v>
      </c>
      <c r="O7">
        <v>81.51332258064518</v>
      </c>
      <c r="P7">
        <v>8.4457741935483899</v>
      </c>
      <c r="Q7">
        <v>81.89422580645163</v>
      </c>
    </row>
    <row r="8" spans="1:17">
      <c r="A8" s="24">
        <v>43028</v>
      </c>
      <c r="B8" s="28">
        <v>20</v>
      </c>
      <c r="C8" s="28">
        <v>10</v>
      </c>
      <c r="D8" s="28">
        <v>2017</v>
      </c>
      <c r="E8" s="25">
        <v>0</v>
      </c>
      <c r="F8">
        <v>8.4830000000000005</v>
      </c>
      <c r="G8">
        <f>+ANAGRAFICA!$K$8-'PO015140NR0109 - SONDA'!F8</f>
        <v>81.856999999999999</v>
      </c>
      <c r="I8" s="31">
        <v>4</v>
      </c>
      <c r="L8">
        <v>8.3605333333333327</v>
      </c>
      <c r="M8">
        <v>81.979466666666667</v>
      </c>
      <c r="N8">
        <v>9.0543000000000013</v>
      </c>
      <c r="O8">
        <v>81.285699999999977</v>
      </c>
      <c r="P8">
        <v>8.7580000000000009</v>
      </c>
      <c r="Q8">
        <v>81.582000000000022</v>
      </c>
    </row>
    <row r="9" spans="1:17">
      <c r="A9" s="24">
        <v>43029</v>
      </c>
      <c r="B9" s="28">
        <v>21</v>
      </c>
      <c r="C9" s="28">
        <v>10</v>
      </c>
      <c r="D9" s="28">
        <v>2017</v>
      </c>
      <c r="E9" s="25">
        <v>0</v>
      </c>
      <c r="F9">
        <v>8.5909999999999993</v>
      </c>
      <c r="G9">
        <f>+ANAGRAFICA!$K$8-'PO015140NR0109 - SONDA'!F9</f>
        <v>81.749000000000009</v>
      </c>
      <c r="I9" s="31">
        <v>5</v>
      </c>
      <c r="L9">
        <v>7.8059354838709671</v>
      </c>
      <c r="M9">
        <v>82.53406451612905</v>
      </c>
      <c r="N9">
        <v>8.4680322580645147</v>
      </c>
      <c r="O9">
        <v>81.871967741935478</v>
      </c>
      <c r="P9">
        <v>8.8064838709677389</v>
      </c>
      <c r="Q9">
        <v>81.533516129032279</v>
      </c>
    </row>
    <row r="10" spans="1:17">
      <c r="A10" s="24">
        <v>43030</v>
      </c>
      <c r="B10" s="28">
        <v>22</v>
      </c>
      <c r="C10" s="28">
        <v>10</v>
      </c>
      <c r="D10" s="28">
        <v>2017</v>
      </c>
      <c r="E10" s="25">
        <v>0</v>
      </c>
      <c r="F10">
        <v>8.6</v>
      </c>
      <c r="G10">
        <f>+ANAGRAFICA!$K$8-'PO015140NR0109 - SONDA'!F10</f>
        <v>81.740000000000009</v>
      </c>
      <c r="I10" s="31">
        <v>6</v>
      </c>
      <c r="L10">
        <v>8.0116333333333323</v>
      </c>
      <c r="M10">
        <v>82.328366666666653</v>
      </c>
      <c r="N10">
        <v>8.983133333333333</v>
      </c>
      <c r="O10">
        <v>81.356866666666662</v>
      </c>
      <c r="P10">
        <v>8.5385000000000009</v>
      </c>
      <c r="Q10">
        <v>81.801500000000019</v>
      </c>
    </row>
    <row r="11" spans="1:17">
      <c r="A11" s="24">
        <v>43031</v>
      </c>
      <c r="B11" s="28">
        <v>23</v>
      </c>
      <c r="C11" s="28">
        <v>10</v>
      </c>
      <c r="D11" s="28">
        <v>2017</v>
      </c>
      <c r="E11" s="25">
        <v>0</v>
      </c>
      <c r="F11">
        <v>8.5120000000000005</v>
      </c>
      <c r="G11">
        <f>+ANAGRAFICA!$K$8-'PO015140NR0109 - SONDA'!F11</f>
        <v>81.828000000000003</v>
      </c>
      <c r="I11" s="31">
        <v>7</v>
      </c>
      <c r="L11">
        <v>8.5033870967741922</v>
      </c>
      <c r="M11">
        <v>81.836612903225813</v>
      </c>
      <c r="N11">
        <v>8.5335483870967757</v>
      </c>
      <c r="O11">
        <v>81.806451612903246</v>
      </c>
      <c r="P11">
        <v>8.5982258064516124</v>
      </c>
      <c r="Q11">
        <v>81.741774193548395</v>
      </c>
    </row>
    <row r="12" spans="1:17">
      <c r="A12" s="24">
        <v>43032</v>
      </c>
      <c r="B12" s="28">
        <v>24</v>
      </c>
      <c r="C12" s="28">
        <v>10</v>
      </c>
      <c r="D12" s="28">
        <v>2017</v>
      </c>
      <c r="E12" s="25">
        <v>0</v>
      </c>
      <c r="F12">
        <v>8.5869999999999997</v>
      </c>
      <c r="G12">
        <f>+ANAGRAFICA!$K$8-'PO015140NR0109 - SONDA'!F12</f>
        <v>81.753</v>
      </c>
      <c r="I12" s="31">
        <v>8</v>
      </c>
      <c r="L12">
        <v>8.7691935483870971</v>
      </c>
      <c r="M12">
        <v>81.570806451612924</v>
      </c>
      <c r="N12">
        <v>8.4354193548387109</v>
      </c>
      <c r="O12">
        <v>81.904580645161289</v>
      </c>
      <c r="P12">
        <v>8.52458064516129</v>
      </c>
      <c r="Q12">
        <v>81.81541935483871</v>
      </c>
    </row>
    <row r="13" spans="1:17">
      <c r="A13" s="24">
        <v>43033</v>
      </c>
      <c r="B13" s="28">
        <v>25</v>
      </c>
      <c r="C13" s="28">
        <v>10</v>
      </c>
      <c r="D13" s="28">
        <v>2017</v>
      </c>
      <c r="E13" s="25">
        <v>0</v>
      </c>
      <c r="F13">
        <v>8.6530000000000005</v>
      </c>
      <c r="G13">
        <f>+ANAGRAFICA!$K$8-'PO015140NR0109 - SONDA'!F13</f>
        <v>81.686999999999998</v>
      </c>
      <c r="I13" s="31">
        <v>9</v>
      </c>
      <c r="L13">
        <v>8.7584999999999997</v>
      </c>
      <c r="M13">
        <v>81.58150000000002</v>
      </c>
      <c r="N13">
        <v>8.5327333333333346</v>
      </c>
      <c r="O13">
        <v>81.807266666666678</v>
      </c>
      <c r="P13">
        <v>8.6330666666666662</v>
      </c>
      <c r="Q13">
        <v>81.706933333333353</v>
      </c>
    </row>
    <row r="14" spans="1:17">
      <c r="A14" s="24">
        <v>43034</v>
      </c>
      <c r="B14" s="28">
        <v>26</v>
      </c>
      <c r="C14" s="28">
        <v>10</v>
      </c>
      <c r="D14" s="28">
        <v>2017</v>
      </c>
      <c r="E14" s="25">
        <v>0</v>
      </c>
      <c r="F14">
        <v>8.67</v>
      </c>
      <c r="G14">
        <f>+ANAGRAFICA!$K$8-'PO015140NR0109 - SONDA'!F14</f>
        <v>81.67</v>
      </c>
      <c r="I14" s="31">
        <v>10</v>
      </c>
      <c r="J14">
        <v>8.6388888888888893</v>
      </c>
      <c r="K14">
        <v>81.701111111111118</v>
      </c>
      <c r="L14">
        <v>8.1938064516129039</v>
      </c>
      <c r="M14">
        <v>82.146193548387103</v>
      </c>
      <c r="N14">
        <v>8.5120645161290334</v>
      </c>
      <c r="O14">
        <v>81.827935483870959</v>
      </c>
      <c r="P14">
        <v>8.7410333333333323</v>
      </c>
      <c r="Q14">
        <v>81.598966666666669</v>
      </c>
    </row>
    <row r="15" spans="1:17">
      <c r="A15" s="24">
        <v>43035</v>
      </c>
      <c r="B15" s="28">
        <v>27</v>
      </c>
      <c r="C15" s="28">
        <v>10</v>
      </c>
      <c r="D15" s="28">
        <v>2017</v>
      </c>
      <c r="E15" s="25">
        <v>0</v>
      </c>
      <c r="F15">
        <v>8.7240000000000002</v>
      </c>
      <c r="G15">
        <f>+ANAGRAFICA!$K$8-'PO015140NR0109 - SONDA'!F15</f>
        <v>81.616</v>
      </c>
      <c r="I15" s="31">
        <v>11</v>
      </c>
      <c r="J15">
        <v>8.640133333333333</v>
      </c>
      <c r="K15">
        <v>81.699866666666637</v>
      </c>
      <c r="L15">
        <v>8.1018333333333334</v>
      </c>
      <c r="M15">
        <v>82.238166666666672</v>
      </c>
      <c r="N15">
        <v>8.1357666666666653</v>
      </c>
      <c r="O15">
        <v>82.204233333333335</v>
      </c>
      <c r="P15">
        <v>8.6946666666666665</v>
      </c>
      <c r="Q15">
        <v>81.645333333333312</v>
      </c>
    </row>
    <row r="16" spans="1:17">
      <c r="A16" s="24">
        <v>43036</v>
      </c>
      <c r="B16" s="28">
        <v>28</v>
      </c>
      <c r="C16" s="28">
        <v>10</v>
      </c>
      <c r="D16" s="28">
        <v>2017</v>
      </c>
      <c r="E16" s="25">
        <v>0</v>
      </c>
      <c r="F16">
        <v>8.8260000000000005</v>
      </c>
      <c r="G16">
        <f>+ANAGRAFICA!$K$8-'PO015140NR0109 - SONDA'!F16</f>
        <v>81.51400000000001</v>
      </c>
      <c r="I16" s="31">
        <v>12</v>
      </c>
      <c r="J16">
        <v>8.8636129032258086</v>
      </c>
      <c r="K16">
        <v>81.476387096774189</v>
      </c>
      <c r="L16">
        <v>8.394580645161291</v>
      </c>
      <c r="M16">
        <v>81.94541935483872</v>
      </c>
      <c r="N16">
        <v>7.8204838709677418</v>
      </c>
      <c r="O16">
        <v>82.519516129032283</v>
      </c>
    </row>
    <row r="17" spans="1:17">
      <c r="A17" s="24">
        <v>43037</v>
      </c>
      <c r="B17" s="28">
        <v>29</v>
      </c>
      <c r="C17" s="28">
        <v>10</v>
      </c>
      <c r="D17" s="28">
        <v>2017</v>
      </c>
      <c r="E17" s="25">
        <v>0</v>
      </c>
      <c r="F17">
        <v>8.843</v>
      </c>
      <c r="G17">
        <f>+ANAGRAFICA!$K$8-'PO015140NR0109 - SONDA'!F17</f>
        <v>81.497</v>
      </c>
      <c r="I17" s="31" t="s">
        <v>106</v>
      </c>
      <c r="J17">
        <v>8.7275443037974636</v>
      </c>
      <c r="K17">
        <v>81.612455696202503</v>
      </c>
      <c r="L17">
        <v>8.4108465753424735</v>
      </c>
      <c r="M17">
        <v>81.929153424657514</v>
      </c>
      <c r="N17">
        <v>8.5141315068493082</v>
      </c>
      <c r="O17">
        <v>81.825868493150651</v>
      </c>
      <c r="P17">
        <v>8.596538461538465</v>
      </c>
      <c r="Q17">
        <v>81.743461538461546</v>
      </c>
    </row>
    <row r="18" spans="1:17">
      <c r="A18" s="24">
        <v>43038</v>
      </c>
      <c r="B18" s="28">
        <v>30</v>
      </c>
      <c r="C18" s="28">
        <v>10</v>
      </c>
      <c r="D18" s="28">
        <v>2017</v>
      </c>
      <c r="E18" s="25">
        <v>0</v>
      </c>
      <c r="F18">
        <v>8.8070000000000004</v>
      </c>
      <c r="G18">
        <f>+ANAGRAFICA!$K$8-'PO015140NR0109 - SONDA'!F18</f>
        <v>81.533000000000001</v>
      </c>
    </row>
    <row r="19" spans="1:17">
      <c r="A19" s="24">
        <v>43039</v>
      </c>
      <c r="B19" s="28">
        <v>31</v>
      </c>
      <c r="C19" s="28">
        <v>10</v>
      </c>
      <c r="D19" s="28">
        <v>2017</v>
      </c>
      <c r="E19" s="25">
        <v>0</v>
      </c>
      <c r="F19">
        <v>8.8960000000000008</v>
      </c>
      <c r="G19">
        <f>+ANAGRAFICA!$K$8-'PO015140NR0109 - SONDA'!F19</f>
        <v>81.444000000000003</v>
      </c>
    </row>
    <row r="20" spans="1:17">
      <c r="A20" s="24">
        <v>43040</v>
      </c>
      <c r="B20" s="28">
        <v>1</v>
      </c>
      <c r="C20" s="28">
        <v>11</v>
      </c>
      <c r="D20" s="28">
        <v>2017</v>
      </c>
      <c r="E20" s="25">
        <v>0</v>
      </c>
      <c r="F20">
        <v>8.9290000000000003</v>
      </c>
      <c r="G20">
        <f>+ANAGRAFICA!$K$8-'PO015140NR0109 - SONDA'!F20</f>
        <v>81.411000000000001</v>
      </c>
    </row>
    <row r="21" spans="1:17">
      <c r="A21" s="24">
        <v>43041</v>
      </c>
      <c r="B21" s="28">
        <v>2</v>
      </c>
      <c r="C21" s="28">
        <v>11</v>
      </c>
      <c r="D21" s="28">
        <v>2017</v>
      </c>
      <c r="E21" s="25">
        <v>0</v>
      </c>
      <c r="F21">
        <v>8.8529999999999998</v>
      </c>
      <c r="G21">
        <f>+ANAGRAFICA!$K$8-'PO015140NR0109 - SONDA'!F21</f>
        <v>81.487000000000009</v>
      </c>
    </row>
    <row r="22" spans="1:17">
      <c r="A22" s="24">
        <v>43042</v>
      </c>
      <c r="B22" s="28">
        <v>3</v>
      </c>
      <c r="C22" s="28">
        <v>11</v>
      </c>
      <c r="D22" s="28">
        <v>2017</v>
      </c>
      <c r="E22" s="25">
        <v>0</v>
      </c>
      <c r="F22">
        <v>8.7789999999999999</v>
      </c>
      <c r="G22">
        <f>+ANAGRAFICA!$K$8-'PO015140NR0109 - SONDA'!F22</f>
        <v>81.561000000000007</v>
      </c>
    </row>
    <row r="23" spans="1:17">
      <c r="A23" s="24">
        <v>43043</v>
      </c>
      <c r="B23" s="28">
        <v>4</v>
      </c>
      <c r="C23" s="28">
        <v>11</v>
      </c>
      <c r="D23" s="28">
        <v>2017</v>
      </c>
      <c r="E23" s="25">
        <v>0</v>
      </c>
      <c r="F23">
        <v>8.7829999999999995</v>
      </c>
      <c r="G23">
        <f>+ANAGRAFICA!$K$8-'PO015140NR0109 - SONDA'!F23</f>
        <v>81.557000000000002</v>
      </c>
    </row>
    <row r="24" spans="1:17">
      <c r="A24" s="24">
        <v>43044</v>
      </c>
      <c r="B24" s="28">
        <v>5</v>
      </c>
      <c r="C24" s="28">
        <v>11</v>
      </c>
      <c r="D24" s="28">
        <v>2017</v>
      </c>
      <c r="E24" s="25">
        <v>0</v>
      </c>
      <c r="F24">
        <v>8.7859999999999996</v>
      </c>
      <c r="G24">
        <f>+ANAGRAFICA!$K$8-'PO015140NR0109 - SONDA'!F24</f>
        <v>81.554000000000002</v>
      </c>
    </row>
    <row r="25" spans="1:17">
      <c r="A25" s="24">
        <v>43045</v>
      </c>
      <c r="B25" s="28">
        <v>6</v>
      </c>
      <c r="C25" s="28">
        <v>11</v>
      </c>
      <c r="D25" s="28">
        <v>2017</v>
      </c>
      <c r="E25" s="25">
        <v>0</v>
      </c>
      <c r="F25">
        <v>8.6349999999999998</v>
      </c>
      <c r="G25">
        <f>+ANAGRAFICA!$K$8-'PO015140NR0109 - SONDA'!F25</f>
        <v>81.704999999999998</v>
      </c>
    </row>
    <row r="26" spans="1:17">
      <c r="A26" s="24">
        <v>43046</v>
      </c>
      <c r="B26" s="28">
        <v>7</v>
      </c>
      <c r="C26" s="28">
        <v>11</v>
      </c>
      <c r="D26" s="28">
        <v>2017</v>
      </c>
      <c r="E26" s="25">
        <v>0</v>
      </c>
      <c r="F26">
        <v>8.6389999999999993</v>
      </c>
      <c r="G26">
        <f>+ANAGRAFICA!$K$8-'PO015140NR0109 - SONDA'!F26</f>
        <v>81.701000000000008</v>
      </c>
    </row>
    <row r="27" spans="1:17">
      <c r="A27" s="24">
        <v>43047</v>
      </c>
      <c r="B27" s="28">
        <v>8</v>
      </c>
      <c r="C27" s="28">
        <v>11</v>
      </c>
      <c r="D27" s="28">
        <v>2017</v>
      </c>
      <c r="E27" s="25">
        <v>0</v>
      </c>
      <c r="F27">
        <v>8.68</v>
      </c>
      <c r="G27">
        <f>+ANAGRAFICA!$K$8-'PO015140NR0109 - SONDA'!F27</f>
        <v>81.66</v>
      </c>
    </row>
    <row r="28" spans="1:17">
      <c r="A28" s="24">
        <v>43048</v>
      </c>
      <c r="B28" s="28">
        <v>9</v>
      </c>
      <c r="C28" s="28">
        <v>11</v>
      </c>
      <c r="D28" s="28">
        <v>2017</v>
      </c>
      <c r="E28" s="25">
        <v>0</v>
      </c>
      <c r="F28">
        <v>8.657</v>
      </c>
      <c r="G28">
        <f>+ANAGRAFICA!$K$8-'PO015140NR0109 - SONDA'!F28</f>
        <v>81.683000000000007</v>
      </c>
    </row>
    <row r="29" spans="1:17">
      <c r="A29" s="24">
        <v>43049</v>
      </c>
      <c r="B29" s="28">
        <v>10</v>
      </c>
      <c r="C29" s="28">
        <v>11</v>
      </c>
      <c r="D29" s="28">
        <v>2017</v>
      </c>
      <c r="E29" s="25">
        <v>0</v>
      </c>
      <c r="F29">
        <v>8.6359999999999992</v>
      </c>
      <c r="G29">
        <f>+ANAGRAFICA!$K$8-'PO015140NR0109 - SONDA'!F29</f>
        <v>81.704000000000008</v>
      </c>
    </row>
    <row r="30" spans="1:17">
      <c r="A30" s="24">
        <v>43050</v>
      </c>
      <c r="B30" s="28">
        <v>11</v>
      </c>
      <c r="C30" s="28">
        <v>11</v>
      </c>
      <c r="D30" s="28">
        <v>2017</v>
      </c>
      <c r="E30" s="25">
        <v>0</v>
      </c>
      <c r="F30">
        <v>8.6519999999999992</v>
      </c>
      <c r="G30">
        <f>+ANAGRAFICA!$K$8-'PO015140NR0109 - SONDA'!F30</f>
        <v>81.688000000000002</v>
      </c>
    </row>
    <row r="31" spans="1:17">
      <c r="A31" s="24">
        <v>43051</v>
      </c>
      <c r="B31" s="28">
        <v>12</v>
      </c>
      <c r="C31" s="28">
        <v>11</v>
      </c>
      <c r="D31" s="28">
        <v>2017</v>
      </c>
      <c r="E31" s="25">
        <v>0</v>
      </c>
      <c r="F31">
        <v>8.641</v>
      </c>
      <c r="G31">
        <f>+ANAGRAFICA!$K$8-'PO015140NR0109 - SONDA'!F31</f>
        <v>81.698999999999998</v>
      </c>
    </row>
    <row r="32" spans="1:17">
      <c r="A32" s="24">
        <v>43052</v>
      </c>
      <c r="B32" s="28">
        <v>13</v>
      </c>
      <c r="C32" s="28">
        <v>11</v>
      </c>
      <c r="D32" s="28">
        <v>2017</v>
      </c>
      <c r="E32" s="25">
        <v>0</v>
      </c>
      <c r="F32">
        <v>8.5869999999999997</v>
      </c>
      <c r="G32">
        <f>+ANAGRAFICA!$K$8-'PO015140NR0109 - SONDA'!F32</f>
        <v>81.753</v>
      </c>
    </row>
    <row r="33" spans="1:7">
      <c r="A33" s="24">
        <v>43053</v>
      </c>
      <c r="B33" s="28">
        <v>14</v>
      </c>
      <c r="C33" s="28">
        <v>11</v>
      </c>
      <c r="D33" s="28">
        <v>2017</v>
      </c>
      <c r="E33" s="25">
        <v>0</v>
      </c>
      <c r="F33">
        <v>8.5990000000000002</v>
      </c>
      <c r="G33">
        <f>+ANAGRAFICA!$K$8-'PO015140NR0109 - SONDA'!F33</f>
        <v>81.741</v>
      </c>
    </row>
    <row r="34" spans="1:7">
      <c r="A34" s="24">
        <v>43054</v>
      </c>
      <c r="B34" s="28">
        <v>15</v>
      </c>
      <c r="C34" s="28">
        <v>11</v>
      </c>
      <c r="D34" s="28">
        <v>2017</v>
      </c>
      <c r="E34" s="25">
        <v>0</v>
      </c>
      <c r="F34">
        <v>8.4849999999999994</v>
      </c>
      <c r="G34">
        <f>+ANAGRAFICA!$K$8-'PO015140NR0109 - SONDA'!F34</f>
        <v>81.855000000000004</v>
      </c>
    </row>
    <row r="35" spans="1:7">
      <c r="A35" s="24">
        <v>43055</v>
      </c>
      <c r="B35" s="28">
        <v>16</v>
      </c>
      <c r="C35" s="28">
        <v>11</v>
      </c>
      <c r="D35" s="28">
        <v>2017</v>
      </c>
      <c r="E35" s="25">
        <v>0</v>
      </c>
      <c r="F35">
        <v>8.6880000000000006</v>
      </c>
      <c r="G35">
        <f>+ANAGRAFICA!$K$8-'PO015140NR0109 - SONDA'!F35</f>
        <v>81.652000000000001</v>
      </c>
    </row>
    <row r="36" spans="1:7">
      <c r="A36" s="24">
        <v>43056</v>
      </c>
      <c r="B36" s="28">
        <v>17</v>
      </c>
      <c r="C36" s="28">
        <v>11</v>
      </c>
      <c r="D36" s="28">
        <v>2017</v>
      </c>
      <c r="E36" s="25">
        <v>0</v>
      </c>
      <c r="F36">
        <v>8.7119999999999997</v>
      </c>
      <c r="G36">
        <f>+ANAGRAFICA!$K$8-'PO015140NR0109 - SONDA'!F36</f>
        <v>81.628</v>
      </c>
    </row>
    <row r="37" spans="1:7">
      <c r="A37" s="24">
        <v>43057</v>
      </c>
      <c r="B37" s="28">
        <v>18</v>
      </c>
      <c r="C37" s="28">
        <v>11</v>
      </c>
      <c r="D37" s="28">
        <v>2017</v>
      </c>
      <c r="E37" s="25">
        <v>0</v>
      </c>
      <c r="F37">
        <v>8.6980000000000004</v>
      </c>
      <c r="G37">
        <f>+ANAGRAFICA!$K$8-'PO015140NR0109 - SONDA'!F37</f>
        <v>81.641999999999996</v>
      </c>
    </row>
    <row r="38" spans="1:7">
      <c r="A38" s="24">
        <v>43058</v>
      </c>
      <c r="B38" s="28">
        <v>19</v>
      </c>
      <c r="C38" s="28">
        <v>11</v>
      </c>
      <c r="D38" s="28">
        <v>2017</v>
      </c>
      <c r="E38" s="25">
        <v>0</v>
      </c>
      <c r="F38">
        <v>8.6809999999999992</v>
      </c>
      <c r="G38">
        <f>+ANAGRAFICA!$K$8-'PO015140NR0109 - SONDA'!F38</f>
        <v>81.659000000000006</v>
      </c>
    </row>
    <row r="39" spans="1:7">
      <c r="A39" s="24">
        <v>43059</v>
      </c>
      <c r="B39" s="28">
        <v>20</v>
      </c>
      <c r="C39" s="28">
        <v>11</v>
      </c>
      <c r="D39" s="28">
        <v>2017</v>
      </c>
      <c r="E39" s="25">
        <v>0</v>
      </c>
      <c r="F39">
        <v>8.5909999999999993</v>
      </c>
      <c r="G39">
        <f>+ANAGRAFICA!$K$8-'PO015140NR0109 - SONDA'!F39</f>
        <v>81.749000000000009</v>
      </c>
    </row>
    <row r="40" spans="1:7">
      <c r="A40" s="24">
        <v>43060</v>
      </c>
      <c r="B40" s="28">
        <v>21</v>
      </c>
      <c r="C40" s="28">
        <v>11</v>
      </c>
      <c r="D40" s="28">
        <v>2017</v>
      </c>
      <c r="E40" s="25">
        <v>0</v>
      </c>
      <c r="F40">
        <v>8.58</v>
      </c>
      <c r="G40">
        <f>+ANAGRAFICA!$K$8-'PO015140NR0109 - SONDA'!F40</f>
        <v>81.760000000000005</v>
      </c>
    </row>
    <row r="41" spans="1:7">
      <c r="A41" s="24">
        <v>43061</v>
      </c>
      <c r="B41" s="28">
        <v>22</v>
      </c>
      <c r="C41" s="28">
        <v>11</v>
      </c>
      <c r="D41" s="28">
        <v>2017</v>
      </c>
      <c r="E41" s="25">
        <v>0</v>
      </c>
      <c r="F41">
        <v>8.2420000000000009</v>
      </c>
      <c r="G41">
        <f>+ANAGRAFICA!$K$8-'PO015140NR0109 - SONDA'!F41</f>
        <v>82.097999999999999</v>
      </c>
    </row>
    <row r="42" spans="1:7">
      <c r="A42" s="24">
        <v>43062</v>
      </c>
      <c r="B42" s="28">
        <v>23</v>
      </c>
      <c r="C42" s="28">
        <v>11</v>
      </c>
      <c r="D42" s="28">
        <v>2017</v>
      </c>
      <c r="E42" s="25">
        <v>0</v>
      </c>
      <c r="F42">
        <v>8.4440000000000008</v>
      </c>
      <c r="G42">
        <f>+ANAGRAFICA!$K$8-'PO015140NR0109 - SONDA'!F42</f>
        <v>81.896000000000001</v>
      </c>
    </row>
    <row r="43" spans="1:7">
      <c r="A43" s="24">
        <v>43063</v>
      </c>
      <c r="B43" s="28">
        <v>24</v>
      </c>
      <c r="C43" s="28">
        <v>11</v>
      </c>
      <c r="D43" s="28">
        <v>2017</v>
      </c>
      <c r="E43" s="25">
        <v>0</v>
      </c>
      <c r="F43">
        <v>8.6479999999999997</v>
      </c>
      <c r="G43">
        <f>+ANAGRAFICA!$K$8-'PO015140NR0109 - SONDA'!F43</f>
        <v>81.692000000000007</v>
      </c>
    </row>
    <row r="44" spans="1:7">
      <c r="A44" s="24">
        <v>43064</v>
      </c>
      <c r="B44" s="28">
        <v>25</v>
      </c>
      <c r="C44" s="28">
        <v>11</v>
      </c>
      <c r="D44" s="28">
        <v>2017</v>
      </c>
      <c r="E44" s="25">
        <v>0</v>
      </c>
      <c r="F44">
        <v>8.6910000000000007</v>
      </c>
      <c r="G44">
        <f>+ANAGRAFICA!$K$8-'PO015140NR0109 - SONDA'!F44</f>
        <v>81.649000000000001</v>
      </c>
    </row>
    <row r="45" spans="1:7">
      <c r="A45" s="24">
        <v>43065</v>
      </c>
      <c r="B45" s="28">
        <v>26</v>
      </c>
      <c r="C45" s="28">
        <v>11</v>
      </c>
      <c r="D45" s="28">
        <v>2017</v>
      </c>
      <c r="E45" s="25">
        <v>0</v>
      </c>
      <c r="F45">
        <v>8.4770000000000003</v>
      </c>
      <c r="G45">
        <f>+ANAGRAFICA!$K$8-'PO015140NR0109 - SONDA'!F45</f>
        <v>81.863</v>
      </c>
    </row>
    <row r="46" spans="1:7">
      <c r="A46" s="24">
        <v>43066</v>
      </c>
      <c r="B46" s="28">
        <v>27</v>
      </c>
      <c r="C46" s="28">
        <v>11</v>
      </c>
      <c r="D46" s="28">
        <v>2017</v>
      </c>
      <c r="E46" s="25">
        <v>0</v>
      </c>
      <c r="F46">
        <v>8.5609999999999999</v>
      </c>
      <c r="G46">
        <f>+ANAGRAFICA!$K$8-'PO015140NR0109 - SONDA'!F46</f>
        <v>81.778999999999996</v>
      </c>
    </row>
    <row r="47" spans="1:7">
      <c r="A47" s="24">
        <v>43067</v>
      </c>
      <c r="B47" s="28">
        <v>28</v>
      </c>
      <c r="C47" s="28">
        <v>11</v>
      </c>
      <c r="D47" s="28">
        <v>2017</v>
      </c>
      <c r="E47" s="25">
        <v>0</v>
      </c>
      <c r="F47">
        <v>8.6280000000000001</v>
      </c>
      <c r="G47">
        <f>+ANAGRAFICA!$K$8-'PO015140NR0109 - SONDA'!F47</f>
        <v>81.712000000000003</v>
      </c>
    </row>
    <row r="48" spans="1:7">
      <c r="A48" s="24">
        <v>43068</v>
      </c>
      <c r="B48" s="28">
        <v>29</v>
      </c>
      <c r="C48" s="28">
        <v>11</v>
      </c>
      <c r="D48" s="28">
        <v>2017</v>
      </c>
      <c r="E48" s="25">
        <v>0</v>
      </c>
      <c r="F48">
        <v>8.593</v>
      </c>
      <c r="G48">
        <f>+ANAGRAFICA!$K$8-'PO015140NR0109 - SONDA'!F48</f>
        <v>81.747</v>
      </c>
    </row>
    <row r="49" spans="1:7">
      <c r="A49" s="24">
        <v>43069</v>
      </c>
      <c r="B49" s="28">
        <v>30</v>
      </c>
      <c r="C49" s="28">
        <v>11</v>
      </c>
      <c r="D49" s="28">
        <v>2017</v>
      </c>
      <c r="E49" s="25">
        <v>0</v>
      </c>
      <c r="F49">
        <v>8.6289999999999996</v>
      </c>
      <c r="G49">
        <f>+ANAGRAFICA!$K$8-'PO015140NR0109 - SONDA'!F49</f>
        <v>81.710999999999999</v>
      </c>
    </row>
    <row r="50" spans="1:7">
      <c r="A50" s="24">
        <v>43070</v>
      </c>
      <c r="B50" s="28">
        <v>1</v>
      </c>
      <c r="C50" s="28">
        <v>12</v>
      </c>
      <c r="D50" s="28">
        <v>2017</v>
      </c>
      <c r="E50" s="25">
        <v>0</v>
      </c>
      <c r="F50">
        <v>8.6809999999999992</v>
      </c>
      <c r="G50">
        <f>+ANAGRAFICA!$K$8-'PO015140NR0109 - SONDA'!F50</f>
        <v>81.659000000000006</v>
      </c>
    </row>
    <row r="51" spans="1:7">
      <c r="A51" s="24">
        <v>43071</v>
      </c>
      <c r="B51" s="28">
        <v>2</v>
      </c>
      <c r="C51" s="28">
        <v>12</v>
      </c>
      <c r="D51" s="28">
        <v>2017</v>
      </c>
      <c r="E51" s="25">
        <v>0</v>
      </c>
      <c r="F51">
        <v>8.7449999999999992</v>
      </c>
      <c r="G51">
        <f>+ANAGRAFICA!$K$8-'PO015140NR0109 - SONDA'!F51</f>
        <v>81.594999999999999</v>
      </c>
    </row>
    <row r="52" spans="1:7">
      <c r="A52" s="24">
        <v>43072</v>
      </c>
      <c r="B52" s="28">
        <v>3</v>
      </c>
      <c r="C52" s="28">
        <v>12</v>
      </c>
      <c r="D52" s="28">
        <v>2017</v>
      </c>
      <c r="E52" s="25">
        <v>0</v>
      </c>
      <c r="F52">
        <v>8.7870000000000008</v>
      </c>
      <c r="G52">
        <f>+ANAGRAFICA!$K$8-'PO015140NR0109 - SONDA'!F52</f>
        <v>81.552999999999997</v>
      </c>
    </row>
    <row r="53" spans="1:7">
      <c r="A53" s="24">
        <v>43073</v>
      </c>
      <c r="B53" s="28">
        <v>4</v>
      </c>
      <c r="C53" s="28">
        <v>12</v>
      </c>
      <c r="D53" s="28">
        <v>2017</v>
      </c>
      <c r="E53" s="25">
        <v>0</v>
      </c>
      <c r="F53">
        <v>8.8049999999999997</v>
      </c>
      <c r="G53">
        <f>+ANAGRAFICA!$K$8-'PO015140NR0109 - SONDA'!F53</f>
        <v>81.534999999999997</v>
      </c>
    </row>
    <row r="54" spans="1:7">
      <c r="A54" s="24">
        <v>43074</v>
      </c>
      <c r="B54" s="28">
        <v>5</v>
      </c>
      <c r="C54" s="28">
        <v>12</v>
      </c>
      <c r="D54" s="28">
        <v>2017</v>
      </c>
      <c r="E54" s="25">
        <v>0</v>
      </c>
      <c r="F54">
        <v>8.8320000000000007</v>
      </c>
      <c r="G54">
        <f>+ANAGRAFICA!$K$8-'PO015140NR0109 - SONDA'!F54</f>
        <v>81.50800000000001</v>
      </c>
    </row>
    <row r="55" spans="1:7">
      <c r="A55" s="24">
        <v>43075</v>
      </c>
      <c r="B55" s="28">
        <v>6</v>
      </c>
      <c r="C55" s="28">
        <v>12</v>
      </c>
      <c r="D55" s="28">
        <v>2017</v>
      </c>
      <c r="E55" s="25">
        <v>0</v>
      </c>
      <c r="F55">
        <v>8.85</v>
      </c>
      <c r="G55">
        <f>+ANAGRAFICA!$K$8-'PO015140NR0109 - SONDA'!F55</f>
        <v>81.490000000000009</v>
      </c>
    </row>
    <row r="56" spans="1:7">
      <c r="A56" s="24">
        <v>43076</v>
      </c>
      <c r="B56" s="28">
        <v>7</v>
      </c>
      <c r="C56" s="28">
        <v>12</v>
      </c>
      <c r="D56" s="28">
        <v>2017</v>
      </c>
      <c r="E56" s="25">
        <v>0</v>
      </c>
      <c r="F56">
        <v>8.8369999999999997</v>
      </c>
      <c r="G56">
        <f>+ANAGRAFICA!$K$8-'PO015140NR0109 - SONDA'!F56</f>
        <v>81.503</v>
      </c>
    </row>
    <row r="57" spans="1:7">
      <c r="A57" s="24">
        <v>43077</v>
      </c>
      <c r="B57" s="28">
        <v>8</v>
      </c>
      <c r="C57" s="28">
        <v>12</v>
      </c>
      <c r="D57" s="28">
        <v>2017</v>
      </c>
      <c r="E57" s="25">
        <v>0</v>
      </c>
      <c r="F57">
        <v>8.8059999999999992</v>
      </c>
      <c r="G57">
        <f>+ANAGRAFICA!$K$8-'PO015140NR0109 - SONDA'!F57</f>
        <v>81.534000000000006</v>
      </c>
    </row>
    <row r="58" spans="1:7">
      <c r="A58" s="24">
        <v>43078</v>
      </c>
      <c r="B58" s="28">
        <v>9</v>
      </c>
      <c r="C58" s="28">
        <v>12</v>
      </c>
      <c r="D58" s="28">
        <v>2017</v>
      </c>
      <c r="E58" s="25">
        <v>0</v>
      </c>
      <c r="F58">
        <v>8.7260000000000009</v>
      </c>
      <c r="G58">
        <f>+ANAGRAFICA!$K$8-'PO015140NR0109 - SONDA'!F58</f>
        <v>81.614000000000004</v>
      </c>
    </row>
    <row r="59" spans="1:7">
      <c r="A59" s="24">
        <v>43079</v>
      </c>
      <c r="B59" s="28">
        <v>10</v>
      </c>
      <c r="C59" s="28">
        <v>12</v>
      </c>
      <c r="D59" s="28">
        <v>2017</v>
      </c>
      <c r="E59" s="25">
        <v>0</v>
      </c>
      <c r="F59">
        <v>8.75</v>
      </c>
      <c r="G59">
        <f>+ANAGRAFICA!$K$8-'PO015140NR0109 - SONDA'!F59</f>
        <v>81.59</v>
      </c>
    </row>
    <row r="60" spans="1:7">
      <c r="A60" s="24">
        <v>43080</v>
      </c>
      <c r="B60" s="28">
        <v>11</v>
      </c>
      <c r="C60" s="28">
        <v>12</v>
      </c>
      <c r="D60" s="28">
        <v>2017</v>
      </c>
      <c r="E60" s="25">
        <v>0</v>
      </c>
      <c r="F60">
        <v>8.7100000000000009</v>
      </c>
      <c r="G60">
        <f>+ANAGRAFICA!$K$8-'PO015140NR0109 - SONDA'!F60</f>
        <v>81.63</v>
      </c>
    </row>
    <row r="61" spans="1:7">
      <c r="A61" s="24">
        <v>43081</v>
      </c>
      <c r="B61" s="28">
        <v>12</v>
      </c>
      <c r="C61" s="28">
        <v>12</v>
      </c>
      <c r="D61" s="28">
        <v>2017</v>
      </c>
      <c r="E61" s="25">
        <v>0</v>
      </c>
      <c r="F61">
        <v>8.6340000000000003</v>
      </c>
      <c r="G61">
        <f>+ANAGRAFICA!$K$8-'PO015140NR0109 - SONDA'!F61</f>
        <v>81.706000000000003</v>
      </c>
    </row>
    <row r="62" spans="1:7">
      <c r="A62" s="24">
        <v>43082</v>
      </c>
      <c r="B62" s="28">
        <v>13</v>
      </c>
      <c r="C62" s="28">
        <v>12</v>
      </c>
      <c r="D62" s="28">
        <v>2017</v>
      </c>
      <c r="E62" s="25">
        <v>0</v>
      </c>
      <c r="F62">
        <v>8.843</v>
      </c>
      <c r="G62">
        <f>+ANAGRAFICA!$K$8-'PO015140NR0109 - SONDA'!F62</f>
        <v>81.497</v>
      </c>
    </row>
    <row r="63" spans="1:7">
      <c r="A63" s="24">
        <v>43083</v>
      </c>
      <c r="B63" s="28">
        <v>14</v>
      </c>
      <c r="C63" s="28">
        <v>12</v>
      </c>
      <c r="D63" s="28">
        <v>2017</v>
      </c>
      <c r="E63" s="25">
        <v>0</v>
      </c>
      <c r="F63">
        <v>8.8970000000000002</v>
      </c>
      <c r="G63">
        <f>+ANAGRAFICA!$K$8-'PO015140NR0109 - SONDA'!F63</f>
        <v>81.442999999999998</v>
      </c>
    </row>
    <row r="64" spans="1:7">
      <c r="A64" s="24">
        <v>43084</v>
      </c>
      <c r="B64" s="28">
        <v>15</v>
      </c>
      <c r="C64" s="28">
        <v>12</v>
      </c>
      <c r="D64" s="28">
        <v>2017</v>
      </c>
      <c r="E64" s="25">
        <v>0</v>
      </c>
      <c r="F64">
        <v>8.8550000000000004</v>
      </c>
      <c r="G64">
        <f>+ANAGRAFICA!$K$8-'PO015140NR0109 - SONDA'!F64</f>
        <v>81.484999999999999</v>
      </c>
    </row>
    <row r="65" spans="1:7">
      <c r="A65" s="24">
        <v>43085</v>
      </c>
      <c r="B65" s="28">
        <v>16</v>
      </c>
      <c r="C65" s="28">
        <v>12</v>
      </c>
      <c r="D65" s="28">
        <v>2017</v>
      </c>
      <c r="E65" s="25">
        <v>0</v>
      </c>
      <c r="F65">
        <v>8.8480000000000008</v>
      </c>
      <c r="G65">
        <f>+ANAGRAFICA!$K$8-'PO015140NR0109 - SONDA'!F65</f>
        <v>81.492000000000004</v>
      </c>
    </row>
    <row r="66" spans="1:7">
      <c r="A66" s="24">
        <v>43086</v>
      </c>
      <c r="B66" s="28">
        <v>17</v>
      </c>
      <c r="C66" s="28">
        <v>12</v>
      </c>
      <c r="D66" s="28">
        <v>2017</v>
      </c>
      <c r="E66" s="25">
        <v>0</v>
      </c>
      <c r="F66">
        <v>8.9290000000000003</v>
      </c>
      <c r="G66">
        <f>+ANAGRAFICA!$K$8-'PO015140NR0109 - SONDA'!F66</f>
        <v>81.411000000000001</v>
      </c>
    </row>
    <row r="67" spans="1:7">
      <c r="A67" s="24">
        <v>43087</v>
      </c>
      <c r="B67" s="28">
        <v>18</v>
      </c>
      <c r="C67" s="28">
        <v>12</v>
      </c>
      <c r="D67" s="28">
        <v>2017</v>
      </c>
      <c r="E67" s="25">
        <v>0</v>
      </c>
      <c r="F67">
        <v>8.9760000000000009</v>
      </c>
      <c r="G67">
        <f>+ANAGRAFICA!$K$8-'PO015140NR0109 - SONDA'!F67</f>
        <v>81.364000000000004</v>
      </c>
    </row>
    <row r="68" spans="1:7">
      <c r="A68" s="24">
        <v>43088</v>
      </c>
      <c r="B68" s="28">
        <v>19</v>
      </c>
      <c r="C68" s="28">
        <v>12</v>
      </c>
      <c r="D68" s="28">
        <v>2017</v>
      </c>
      <c r="E68" s="25">
        <v>0</v>
      </c>
      <c r="F68">
        <v>8.9930000000000003</v>
      </c>
      <c r="G68">
        <f>+ANAGRAFICA!$K$8-'PO015140NR0109 - SONDA'!F68</f>
        <v>81.347000000000008</v>
      </c>
    </row>
    <row r="69" spans="1:7">
      <c r="A69" s="24">
        <v>43089</v>
      </c>
      <c r="B69" s="28">
        <v>20</v>
      </c>
      <c r="C69" s="28">
        <v>12</v>
      </c>
      <c r="D69" s="28">
        <v>2017</v>
      </c>
      <c r="E69" s="25">
        <v>0</v>
      </c>
      <c r="F69">
        <v>9.0109999999999992</v>
      </c>
      <c r="G69">
        <f>+ANAGRAFICA!$K$8-'PO015140NR0109 - SONDA'!F69</f>
        <v>81.329000000000008</v>
      </c>
    </row>
    <row r="70" spans="1:7">
      <c r="A70" s="24">
        <v>43090</v>
      </c>
      <c r="B70" s="28">
        <v>21</v>
      </c>
      <c r="C70" s="28">
        <v>12</v>
      </c>
      <c r="D70" s="28">
        <v>2017</v>
      </c>
      <c r="E70" s="25">
        <v>0</v>
      </c>
      <c r="F70">
        <v>9.0009999999999994</v>
      </c>
      <c r="G70">
        <f>+ANAGRAFICA!$K$8-'PO015140NR0109 - SONDA'!F70</f>
        <v>81.338999999999999</v>
      </c>
    </row>
    <row r="71" spans="1:7">
      <c r="A71" s="24">
        <v>43091</v>
      </c>
      <c r="B71" s="28">
        <v>22</v>
      </c>
      <c r="C71" s="28">
        <v>12</v>
      </c>
      <c r="D71" s="28">
        <v>2017</v>
      </c>
      <c r="E71" s="25">
        <v>0</v>
      </c>
      <c r="F71">
        <v>9.0120000000000005</v>
      </c>
      <c r="G71">
        <f>+ANAGRAFICA!$K$8-'PO015140NR0109 - SONDA'!F71</f>
        <v>81.328000000000003</v>
      </c>
    </row>
    <row r="72" spans="1:7">
      <c r="A72" s="24">
        <v>43092</v>
      </c>
      <c r="B72" s="28">
        <v>23</v>
      </c>
      <c r="C72" s="28">
        <v>12</v>
      </c>
      <c r="D72" s="28">
        <v>2017</v>
      </c>
      <c r="E72" s="25">
        <v>0</v>
      </c>
      <c r="F72">
        <v>8.9979999999999993</v>
      </c>
      <c r="G72">
        <f>+ANAGRAFICA!$K$8-'PO015140NR0109 - SONDA'!F72</f>
        <v>81.341999999999999</v>
      </c>
    </row>
    <row r="73" spans="1:7">
      <c r="A73" s="24">
        <v>43093</v>
      </c>
      <c r="B73" s="28">
        <v>24</v>
      </c>
      <c r="C73" s="28">
        <v>12</v>
      </c>
      <c r="D73" s="28">
        <v>2017</v>
      </c>
      <c r="E73" s="25">
        <v>0</v>
      </c>
      <c r="F73">
        <v>9.0060000000000002</v>
      </c>
      <c r="G73">
        <f>+ANAGRAFICA!$K$8-'PO015140NR0109 - SONDA'!F73</f>
        <v>81.334000000000003</v>
      </c>
    </row>
    <row r="74" spans="1:7">
      <c r="A74" s="24">
        <v>43094</v>
      </c>
      <c r="B74" s="28">
        <v>25</v>
      </c>
      <c r="C74" s="28">
        <v>12</v>
      </c>
      <c r="D74" s="28">
        <v>2017</v>
      </c>
      <c r="E74" s="25">
        <v>0</v>
      </c>
      <c r="F74">
        <v>8.9979999999999993</v>
      </c>
      <c r="G74">
        <f>+ANAGRAFICA!$K$8-'PO015140NR0109 - SONDA'!F74</f>
        <v>81.341999999999999</v>
      </c>
    </row>
    <row r="75" spans="1:7">
      <c r="A75" s="24">
        <v>43095</v>
      </c>
      <c r="B75" s="28">
        <v>26</v>
      </c>
      <c r="C75" s="28">
        <v>12</v>
      </c>
      <c r="D75" s="28">
        <v>2017</v>
      </c>
      <c r="E75" s="25">
        <v>0</v>
      </c>
      <c r="F75">
        <v>8.9870000000000001</v>
      </c>
      <c r="G75">
        <f>+ANAGRAFICA!$K$8-'PO015140NR0109 - SONDA'!F75</f>
        <v>81.353000000000009</v>
      </c>
    </row>
    <row r="76" spans="1:7">
      <c r="A76" s="24">
        <v>43096</v>
      </c>
      <c r="B76" s="28">
        <v>27</v>
      </c>
      <c r="C76" s="28">
        <v>12</v>
      </c>
      <c r="D76" s="28">
        <v>2017</v>
      </c>
      <c r="E76" s="25">
        <v>0</v>
      </c>
      <c r="F76">
        <v>8.93</v>
      </c>
      <c r="G76">
        <f>+ANAGRAFICA!$K$8-'PO015140NR0109 - SONDA'!F76</f>
        <v>81.41</v>
      </c>
    </row>
    <row r="77" spans="1:7">
      <c r="A77" s="24">
        <v>43097</v>
      </c>
      <c r="B77" s="28">
        <v>28</v>
      </c>
      <c r="C77" s="28">
        <v>12</v>
      </c>
      <c r="D77" s="28">
        <v>2017</v>
      </c>
      <c r="E77" s="25">
        <v>0</v>
      </c>
      <c r="F77">
        <v>8.7270000000000003</v>
      </c>
      <c r="G77">
        <f>+ANAGRAFICA!$K$8-'PO015140NR0109 - SONDA'!F77</f>
        <v>81.613</v>
      </c>
    </row>
    <row r="78" spans="1:7">
      <c r="A78" s="24">
        <v>43098</v>
      </c>
      <c r="B78" s="28">
        <v>29</v>
      </c>
      <c r="C78" s="28">
        <v>12</v>
      </c>
      <c r="D78" s="28">
        <v>2017</v>
      </c>
      <c r="E78" s="25">
        <v>0</v>
      </c>
      <c r="F78">
        <v>8.7680000000000007</v>
      </c>
      <c r="G78">
        <f>+ANAGRAFICA!$K$8-'PO015140NR0109 - SONDA'!F78</f>
        <v>81.572000000000003</v>
      </c>
    </row>
    <row r="79" spans="1:7">
      <c r="A79" s="24">
        <v>43099</v>
      </c>
      <c r="B79" s="28">
        <v>30</v>
      </c>
      <c r="C79" s="28">
        <v>12</v>
      </c>
      <c r="D79" s="28">
        <v>2017</v>
      </c>
      <c r="E79" s="25">
        <v>0</v>
      </c>
      <c r="F79">
        <v>8.891</v>
      </c>
      <c r="G79">
        <f>+ANAGRAFICA!$K$8-'PO015140NR0109 - SONDA'!F79</f>
        <v>81.448999999999998</v>
      </c>
    </row>
    <row r="80" spans="1:7">
      <c r="A80" s="24">
        <v>43100</v>
      </c>
      <c r="B80" s="28">
        <v>31</v>
      </c>
      <c r="C80" s="28">
        <v>12</v>
      </c>
      <c r="D80" s="28">
        <v>2017</v>
      </c>
      <c r="E80" s="25">
        <v>0</v>
      </c>
      <c r="F80">
        <v>8.9390000000000001</v>
      </c>
      <c r="G80">
        <f>+ANAGRAFICA!$K$8-'PO015140NR0109 - SONDA'!F80</f>
        <v>81.40100000000001</v>
      </c>
    </row>
    <row r="81" spans="1:7">
      <c r="A81" s="26">
        <v>43101</v>
      </c>
      <c r="B81" s="29">
        <v>1</v>
      </c>
      <c r="C81" s="29">
        <v>1</v>
      </c>
      <c r="D81" s="29">
        <v>2018</v>
      </c>
      <c r="E81" s="25">
        <v>0</v>
      </c>
      <c r="F81">
        <v>8.9450000000000003</v>
      </c>
      <c r="G81">
        <f>+ANAGRAFICA!$K$8-'PO015140NR0109 - SONDA'!F81</f>
        <v>81.39500000000001</v>
      </c>
    </row>
    <row r="82" spans="1:7">
      <c r="A82" s="26">
        <v>43102</v>
      </c>
      <c r="B82" s="29">
        <v>2</v>
      </c>
      <c r="C82" s="29">
        <v>1</v>
      </c>
      <c r="D82" s="29">
        <v>2018</v>
      </c>
      <c r="E82" s="25">
        <v>0</v>
      </c>
      <c r="F82">
        <v>8.8230000000000004</v>
      </c>
      <c r="G82">
        <f>+ANAGRAFICA!$K$8-'PO015140NR0109 - SONDA'!F82</f>
        <v>81.516999999999996</v>
      </c>
    </row>
    <row r="83" spans="1:7">
      <c r="A83" s="26">
        <v>43103</v>
      </c>
      <c r="B83" s="29">
        <v>3</v>
      </c>
      <c r="C83" s="29">
        <v>1</v>
      </c>
      <c r="D83" s="29">
        <v>2018</v>
      </c>
      <c r="E83" s="25">
        <v>0</v>
      </c>
      <c r="F83">
        <v>8.8780000000000001</v>
      </c>
      <c r="G83">
        <f>+ANAGRAFICA!$K$8-'PO015140NR0109 - SONDA'!F83</f>
        <v>81.462000000000003</v>
      </c>
    </row>
    <row r="84" spans="1:7">
      <c r="A84" s="26">
        <v>43104</v>
      </c>
      <c r="B84" s="29">
        <v>4</v>
      </c>
      <c r="C84" s="29">
        <v>1</v>
      </c>
      <c r="D84" s="29">
        <v>2018</v>
      </c>
      <c r="E84" s="25">
        <v>0</v>
      </c>
      <c r="F84">
        <v>8.5879999999999992</v>
      </c>
      <c r="G84">
        <f>+ANAGRAFICA!$K$8-'PO015140NR0109 - SONDA'!F84</f>
        <v>81.75200000000001</v>
      </c>
    </row>
    <row r="85" spans="1:7">
      <c r="A85" s="26">
        <v>43105</v>
      </c>
      <c r="B85" s="29">
        <v>5</v>
      </c>
      <c r="C85" s="29">
        <v>1</v>
      </c>
      <c r="D85" s="29">
        <v>2018</v>
      </c>
      <c r="E85" s="25">
        <v>0</v>
      </c>
      <c r="F85">
        <v>8.5239999999999991</v>
      </c>
      <c r="G85">
        <f>+ANAGRAFICA!$K$8-'PO015140NR0109 - SONDA'!F85</f>
        <v>81.816000000000003</v>
      </c>
    </row>
    <row r="86" spans="1:7">
      <c r="A86" s="26">
        <v>43106</v>
      </c>
      <c r="B86" s="29">
        <v>6</v>
      </c>
      <c r="C86" s="29">
        <v>1</v>
      </c>
      <c r="D86" s="29">
        <v>2018</v>
      </c>
      <c r="E86" s="25">
        <v>0</v>
      </c>
      <c r="F86">
        <v>8.77</v>
      </c>
      <c r="G86">
        <f>+ANAGRAFICA!$K$8-'PO015140NR0109 - SONDA'!F86</f>
        <v>81.570000000000007</v>
      </c>
    </row>
    <row r="87" spans="1:7">
      <c r="A87" s="26">
        <v>43107</v>
      </c>
      <c r="B87" s="29">
        <v>7</v>
      </c>
      <c r="C87" s="29">
        <v>1</v>
      </c>
      <c r="D87" s="29">
        <v>2018</v>
      </c>
      <c r="E87" s="25">
        <v>0</v>
      </c>
      <c r="F87">
        <v>8.7409999999999997</v>
      </c>
      <c r="G87">
        <f>+ANAGRAFICA!$K$8-'PO015140NR0109 - SONDA'!F87</f>
        <v>81.599000000000004</v>
      </c>
    </row>
    <row r="88" spans="1:7">
      <c r="A88" s="26">
        <v>43108</v>
      </c>
      <c r="B88" s="29">
        <v>8</v>
      </c>
      <c r="C88" s="29">
        <v>1</v>
      </c>
      <c r="D88" s="29">
        <v>2018</v>
      </c>
      <c r="E88" s="25">
        <v>0</v>
      </c>
      <c r="F88">
        <v>8.8040000000000003</v>
      </c>
      <c r="G88">
        <f>+ANAGRAFICA!$K$8-'PO015140NR0109 - SONDA'!F88</f>
        <v>81.536000000000001</v>
      </c>
    </row>
    <row r="89" spans="1:7">
      <c r="A89" s="26">
        <v>43109</v>
      </c>
      <c r="B89" s="29">
        <v>9</v>
      </c>
      <c r="C89" s="29">
        <v>1</v>
      </c>
      <c r="D89" s="29">
        <v>2018</v>
      </c>
      <c r="E89" s="25">
        <v>0</v>
      </c>
      <c r="F89">
        <v>8.7899999999999991</v>
      </c>
      <c r="G89">
        <f>+ANAGRAFICA!$K$8-'PO015140NR0109 - SONDA'!F89</f>
        <v>81.550000000000011</v>
      </c>
    </row>
    <row r="90" spans="1:7">
      <c r="A90" s="26">
        <v>43110</v>
      </c>
      <c r="B90" s="29">
        <v>10</v>
      </c>
      <c r="C90" s="29">
        <v>1</v>
      </c>
      <c r="D90" s="29">
        <v>2018</v>
      </c>
      <c r="E90" s="25">
        <v>0</v>
      </c>
      <c r="F90">
        <v>8.7859999999999996</v>
      </c>
      <c r="G90">
        <f>+ANAGRAFICA!$K$8-'PO015140NR0109 - SONDA'!F90</f>
        <v>81.554000000000002</v>
      </c>
    </row>
    <row r="91" spans="1:7">
      <c r="A91" s="26">
        <v>43111</v>
      </c>
      <c r="B91" s="29">
        <v>11</v>
      </c>
      <c r="C91" s="29">
        <v>1</v>
      </c>
      <c r="D91" s="29">
        <v>2018</v>
      </c>
      <c r="E91" s="25">
        <v>0</v>
      </c>
      <c r="F91">
        <v>8.7959999999999994</v>
      </c>
      <c r="G91">
        <f>+ANAGRAFICA!$K$8-'PO015140NR0109 - SONDA'!F91</f>
        <v>81.544000000000011</v>
      </c>
    </row>
    <row r="92" spans="1:7">
      <c r="A92" s="26">
        <v>43112</v>
      </c>
      <c r="B92" s="29">
        <v>12</v>
      </c>
      <c r="C92" s="29">
        <v>1</v>
      </c>
      <c r="D92" s="29">
        <v>2018</v>
      </c>
      <c r="E92" s="25">
        <v>0</v>
      </c>
      <c r="F92">
        <v>8.8119999999999994</v>
      </c>
      <c r="G92">
        <f>+ANAGRAFICA!$K$8-'PO015140NR0109 - SONDA'!F92</f>
        <v>81.528000000000006</v>
      </c>
    </row>
    <row r="93" spans="1:7">
      <c r="A93" s="26">
        <v>43113</v>
      </c>
      <c r="B93" s="29">
        <v>13</v>
      </c>
      <c r="C93" s="29">
        <v>1</v>
      </c>
      <c r="D93" s="29">
        <v>2018</v>
      </c>
      <c r="E93" s="25">
        <v>0</v>
      </c>
      <c r="F93">
        <v>8.8680000000000003</v>
      </c>
      <c r="G93">
        <f>+ANAGRAFICA!$K$8-'PO015140NR0109 - SONDA'!F93</f>
        <v>81.472000000000008</v>
      </c>
    </row>
    <row r="94" spans="1:7">
      <c r="A94" s="26">
        <v>43114</v>
      </c>
      <c r="B94" s="29">
        <v>14</v>
      </c>
      <c r="C94" s="29">
        <v>1</v>
      </c>
      <c r="D94" s="29">
        <v>2018</v>
      </c>
      <c r="E94" s="25">
        <v>0</v>
      </c>
      <c r="F94">
        <v>8.8800000000000008</v>
      </c>
      <c r="G94">
        <f>+ANAGRAFICA!$K$8-'PO015140NR0109 - SONDA'!F94</f>
        <v>81.460000000000008</v>
      </c>
    </row>
    <row r="95" spans="1:7">
      <c r="A95" s="26">
        <v>43115</v>
      </c>
      <c r="B95" s="29">
        <v>15</v>
      </c>
      <c r="C95" s="29">
        <v>1</v>
      </c>
      <c r="D95" s="29">
        <v>2018</v>
      </c>
      <c r="E95" s="25">
        <v>0</v>
      </c>
      <c r="F95">
        <v>8.8879999999999999</v>
      </c>
      <c r="G95">
        <f>+ANAGRAFICA!$K$8-'PO015140NR0109 - SONDA'!F95</f>
        <v>81.451999999999998</v>
      </c>
    </row>
    <row r="96" spans="1:7">
      <c r="A96" s="26">
        <v>43116</v>
      </c>
      <c r="B96" s="29">
        <v>16</v>
      </c>
      <c r="C96" s="29">
        <v>1</v>
      </c>
      <c r="D96" s="29">
        <v>2018</v>
      </c>
      <c r="E96" s="25">
        <v>0</v>
      </c>
      <c r="F96">
        <v>8.84</v>
      </c>
      <c r="G96">
        <f>+ANAGRAFICA!$K$8-'PO015140NR0109 - SONDA'!F96</f>
        <v>81.5</v>
      </c>
    </row>
    <row r="97" spans="1:7">
      <c r="A97" s="26">
        <v>43117</v>
      </c>
      <c r="B97" s="29">
        <v>17</v>
      </c>
      <c r="C97" s="29">
        <v>1</v>
      </c>
      <c r="D97" s="29">
        <v>2018</v>
      </c>
      <c r="E97" s="25">
        <v>0</v>
      </c>
      <c r="F97">
        <v>8.6690000000000005</v>
      </c>
      <c r="G97">
        <f>+ANAGRAFICA!$K$8-'PO015140NR0109 - SONDA'!F97</f>
        <v>81.671000000000006</v>
      </c>
    </row>
    <row r="98" spans="1:7">
      <c r="A98" s="26">
        <v>43118</v>
      </c>
      <c r="B98" s="29">
        <v>18</v>
      </c>
      <c r="C98" s="29">
        <v>1</v>
      </c>
      <c r="D98" s="29">
        <v>2018</v>
      </c>
      <c r="E98" s="25">
        <v>0</v>
      </c>
      <c r="F98">
        <v>8.74</v>
      </c>
      <c r="G98">
        <f>+ANAGRAFICA!$K$8-'PO015140NR0109 - SONDA'!F98</f>
        <v>81.600000000000009</v>
      </c>
    </row>
    <row r="99" spans="1:7">
      <c r="A99" s="26">
        <v>43119</v>
      </c>
      <c r="B99" s="29">
        <v>19</v>
      </c>
      <c r="C99" s="29">
        <v>1</v>
      </c>
      <c r="D99" s="29">
        <v>2018</v>
      </c>
      <c r="E99" s="25">
        <v>0</v>
      </c>
      <c r="F99">
        <v>8.7579999999999991</v>
      </c>
      <c r="G99">
        <f>+ANAGRAFICA!$K$8-'PO015140NR0109 - SONDA'!F99</f>
        <v>81.582000000000008</v>
      </c>
    </row>
    <row r="100" spans="1:7">
      <c r="A100" s="26">
        <v>43120</v>
      </c>
      <c r="B100" s="29">
        <v>20</v>
      </c>
      <c r="C100" s="29">
        <v>1</v>
      </c>
      <c r="D100" s="29">
        <v>2018</v>
      </c>
      <c r="E100" s="25">
        <v>0</v>
      </c>
      <c r="F100">
        <v>8.7729999999999997</v>
      </c>
      <c r="G100">
        <f>+ANAGRAFICA!$K$8-'PO015140NR0109 - SONDA'!F100</f>
        <v>81.567000000000007</v>
      </c>
    </row>
    <row r="101" spans="1:7">
      <c r="A101" s="26">
        <v>43121</v>
      </c>
      <c r="B101" s="29">
        <v>21</v>
      </c>
      <c r="C101" s="29">
        <v>1</v>
      </c>
      <c r="D101" s="29">
        <v>2018</v>
      </c>
      <c r="E101" s="25">
        <v>0</v>
      </c>
      <c r="F101">
        <v>8.7799999999999994</v>
      </c>
      <c r="G101">
        <f>+ANAGRAFICA!$K$8-'PO015140NR0109 - SONDA'!F101</f>
        <v>81.56</v>
      </c>
    </row>
    <row r="102" spans="1:7">
      <c r="A102" s="26">
        <v>43122</v>
      </c>
      <c r="B102" s="29">
        <v>22</v>
      </c>
      <c r="C102" s="29">
        <v>1</v>
      </c>
      <c r="D102" s="29">
        <v>2018</v>
      </c>
      <c r="E102" s="25">
        <v>0</v>
      </c>
      <c r="F102">
        <v>8.8109999999999999</v>
      </c>
      <c r="G102">
        <f>+ANAGRAFICA!$K$8-'PO015140NR0109 - SONDA'!F102</f>
        <v>81.528999999999996</v>
      </c>
    </row>
    <row r="103" spans="1:7">
      <c r="A103" s="26">
        <v>43123</v>
      </c>
      <c r="B103" s="29">
        <v>23</v>
      </c>
      <c r="C103" s="29">
        <v>1</v>
      </c>
      <c r="D103" s="29">
        <v>2018</v>
      </c>
      <c r="E103" s="25">
        <v>0</v>
      </c>
      <c r="F103">
        <v>8.8379999999999992</v>
      </c>
      <c r="G103">
        <f>+ANAGRAFICA!$K$8-'PO015140NR0109 - SONDA'!F103</f>
        <v>81.50200000000001</v>
      </c>
    </row>
    <row r="104" spans="1:7">
      <c r="A104" s="26">
        <v>43124</v>
      </c>
      <c r="B104" s="29">
        <v>24</v>
      </c>
      <c r="C104" s="29">
        <v>1</v>
      </c>
      <c r="D104" s="29">
        <v>2018</v>
      </c>
      <c r="E104" s="25">
        <v>0</v>
      </c>
      <c r="F104">
        <v>8.9079999999999995</v>
      </c>
      <c r="G104">
        <f>+ANAGRAFICA!$K$8-'PO015140NR0109 - SONDA'!F104</f>
        <v>81.432000000000002</v>
      </c>
    </row>
    <row r="105" spans="1:7">
      <c r="A105" s="26">
        <v>43125</v>
      </c>
      <c r="B105" s="29">
        <v>25</v>
      </c>
      <c r="C105" s="29">
        <v>1</v>
      </c>
      <c r="D105" s="29">
        <v>2018</v>
      </c>
      <c r="E105" s="25">
        <v>0</v>
      </c>
      <c r="F105">
        <v>8.9160000000000004</v>
      </c>
      <c r="G105">
        <f>+ANAGRAFICA!$K$8-'PO015140NR0109 - SONDA'!F105</f>
        <v>81.424000000000007</v>
      </c>
    </row>
    <row r="106" spans="1:7">
      <c r="A106" s="26">
        <v>43126</v>
      </c>
      <c r="B106" s="29">
        <v>26</v>
      </c>
      <c r="C106" s="29">
        <v>1</v>
      </c>
      <c r="D106" s="29">
        <v>2018</v>
      </c>
      <c r="E106" s="25">
        <v>0</v>
      </c>
      <c r="F106">
        <v>8.7739999999999991</v>
      </c>
      <c r="G106">
        <f>+ANAGRAFICA!$K$8-'PO015140NR0109 - SONDA'!F106</f>
        <v>81.566000000000003</v>
      </c>
    </row>
    <row r="107" spans="1:7">
      <c r="A107" s="26">
        <v>43127</v>
      </c>
      <c r="B107" s="29">
        <v>27</v>
      </c>
      <c r="C107" s="29">
        <v>1</v>
      </c>
      <c r="D107" s="29">
        <v>2018</v>
      </c>
      <c r="E107" s="25">
        <v>0</v>
      </c>
      <c r="F107">
        <v>8.8719999999999999</v>
      </c>
      <c r="G107">
        <f>+ANAGRAFICA!$K$8-'PO015140NR0109 - SONDA'!F107</f>
        <v>81.468000000000004</v>
      </c>
    </row>
    <row r="108" spans="1:7">
      <c r="A108" s="26">
        <v>43128</v>
      </c>
      <c r="B108" s="29">
        <v>28</v>
      </c>
      <c r="C108" s="29">
        <v>1</v>
      </c>
      <c r="D108" s="29">
        <v>2018</v>
      </c>
      <c r="E108" s="25">
        <v>0</v>
      </c>
      <c r="F108">
        <v>8.9309999999999992</v>
      </c>
      <c r="G108">
        <f>+ANAGRAFICA!$K$8-'PO015140NR0109 - SONDA'!F108</f>
        <v>81.409000000000006</v>
      </c>
    </row>
    <row r="109" spans="1:7">
      <c r="A109" s="26">
        <v>43129</v>
      </c>
      <c r="B109" s="29">
        <v>29</v>
      </c>
      <c r="C109" s="29">
        <v>1</v>
      </c>
      <c r="D109" s="29">
        <v>2018</v>
      </c>
      <c r="E109" s="25">
        <v>0</v>
      </c>
      <c r="F109">
        <v>9.0069999999999997</v>
      </c>
      <c r="G109">
        <f>+ANAGRAFICA!$K$8-'PO015140NR0109 - SONDA'!F109</f>
        <v>81.332999999999998</v>
      </c>
    </row>
    <row r="110" spans="1:7">
      <c r="A110" s="26">
        <v>43130</v>
      </c>
      <c r="B110" s="29">
        <v>30</v>
      </c>
      <c r="C110" s="29">
        <v>1</v>
      </c>
      <c r="D110" s="29">
        <v>2018</v>
      </c>
      <c r="E110" s="25">
        <v>0</v>
      </c>
      <c r="F110">
        <v>9.0129999999999999</v>
      </c>
      <c r="G110">
        <f>+ANAGRAFICA!$K$8-'PO015140NR0109 - SONDA'!F110</f>
        <v>81.326999999999998</v>
      </c>
    </row>
    <row r="111" spans="1:7">
      <c r="A111" s="26">
        <v>43131</v>
      </c>
      <c r="B111" s="29">
        <v>31</v>
      </c>
      <c r="C111" s="29">
        <v>1</v>
      </c>
      <c r="D111" s="29">
        <v>2018</v>
      </c>
      <c r="E111" s="25">
        <v>0</v>
      </c>
      <c r="F111">
        <v>9.0329999999999995</v>
      </c>
      <c r="G111">
        <f>+ANAGRAFICA!$K$8-'PO015140NR0109 - SONDA'!F111</f>
        <v>81.307000000000002</v>
      </c>
    </row>
    <row r="112" spans="1:7">
      <c r="A112" s="26">
        <v>43132</v>
      </c>
      <c r="B112" s="29">
        <v>1</v>
      </c>
      <c r="C112" s="29">
        <v>2</v>
      </c>
      <c r="D112" s="29">
        <v>2018</v>
      </c>
      <c r="E112" s="25">
        <v>0</v>
      </c>
      <c r="F112">
        <v>8.8970000000000002</v>
      </c>
      <c r="G112">
        <f>+ANAGRAFICA!$K$8-'PO015140NR0109 - SONDA'!F112</f>
        <v>81.442999999999998</v>
      </c>
    </row>
    <row r="113" spans="1:7">
      <c r="A113" s="26">
        <v>43133</v>
      </c>
      <c r="B113" s="29">
        <v>2</v>
      </c>
      <c r="C113" s="29">
        <v>2</v>
      </c>
      <c r="D113" s="29">
        <v>2018</v>
      </c>
      <c r="E113" s="25">
        <v>0</v>
      </c>
      <c r="F113">
        <v>8.8160000000000007</v>
      </c>
      <c r="G113">
        <f>+ANAGRAFICA!$K$8-'PO015140NR0109 - SONDA'!F113</f>
        <v>81.524000000000001</v>
      </c>
    </row>
    <row r="114" spans="1:7">
      <c r="A114" s="26">
        <v>43134</v>
      </c>
      <c r="B114" s="29">
        <v>3</v>
      </c>
      <c r="C114" s="29">
        <v>2</v>
      </c>
      <c r="D114" s="29">
        <v>2018</v>
      </c>
      <c r="E114" s="25">
        <v>0</v>
      </c>
      <c r="F114">
        <v>8.9049999999999994</v>
      </c>
      <c r="G114">
        <f>+ANAGRAFICA!$K$8-'PO015140NR0109 - SONDA'!F114</f>
        <v>81.435000000000002</v>
      </c>
    </row>
    <row r="115" spans="1:7">
      <c r="A115" s="26">
        <v>43135</v>
      </c>
      <c r="B115" s="29">
        <v>4</v>
      </c>
      <c r="C115" s="29">
        <v>2</v>
      </c>
      <c r="D115" s="29">
        <v>2018</v>
      </c>
      <c r="E115" s="25">
        <v>0</v>
      </c>
      <c r="F115">
        <v>8.9559999999999995</v>
      </c>
      <c r="G115">
        <f>+ANAGRAFICA!$K$8-'PO015140NR0109 - SONDA'!F115</f>
        <v>81.384</v>
      </c>
    </row>
    <row r="116" spans="1:7">
      <c r="A116" s="26">
        <v>43136</v>
      </c>
      <c r="B116" s="29">
        <v>5</v>
      </c>
      <c r="C116" s="29">
        <v>2</v>
      </c>
      <c r="D116" s="29">
        <v>2018</v>
      </c>
      <c r="E116" s="25">
        <v>0</v>
      </c>
      <c r="F116">
        <v>9.0519999999999996</v>
      </c>
      <c r="G116">
        <f>+ANAGRAFICA!$K$8-'PO015140NR0109 - SONDA'!F116</f>
        <v>81.288000000000011</v>
      </c>
    </row>
    <row r="117" spans="1:7">
      <c r="A117" s="26">
        <v>43137</v>
      </c>
      <c r="B117" s="29">
        <v>6</v>
      </c>
      <c r="C117" s="29">
        <v>2</v>
      </c>
      <c r="D117" s="29">
        <v>2018</v>
      </c>
      <c r="E117" s="25">
        <v>0</v>
      </c>
      <c r="F117">
        <v>8.9719999999999995</v>
      </c>
      <c r="G117">
        <f>+ANAGRAFICA!$K$8-'PO015140NR0109 - SONDA'!F117</f>
        <v>81.368000000000009</v>
      </c>
    </row>
    <row r="118" spans="1:7">
      <c r="A118" s="26">
        <v>43138</v>
      </c>
      <c r="B118" s="29">
        <v>7</v>
      </c>
      <c r="C118" s="29">
        <v>2</v>
      </c>
      <c r="D118" s="29">
        <v>2018</v>
      </c>
      <c r="E118" s="25">
        <v>0</v>
      </c>
      <c r="F118">
        <v>8.9079999999999995</v>
      </c>
      <c r="G118">
        <f>+ANAGRAFICA!$K$8-'PO015140NR0109 - SONDA'!F118</f>
        <v>81.432000000000002</v>
      </c>
    </row>
    <row r="119" spans="1:7">
      <c r="A119" s="26">
        <v>43139</v>
      </c>
      <c r="B119" s="29">
        <v>8</v>
      </c>
      <c r="C119" s="29">
        <v>2</v>
      </c>
      <c r="D119" s="29">
        <v>2018</v>
      </c>
      <c r="E119" s="25">
        <v>0</v>
      </c>
      <c r="F119">
        <v>8.8919999999999995</v>
      </c>
      <c r="G119">
        <f>+ANAGRAFICA!$K$8-'PO015140NR0109 - SONDA'!F119</f>
        <v>81.448000000000008</v>
      </c>
    </row>
    <row r="120" spans="1:7">
      <c r="A120" s="26">
        <v>43140</v>
      </c>
      <c r="B120" s="29">
        <v>9</v>
      </c>
      <c r="C120" s="29">
        <v>2</v>
      </c>
      <c r="D120" s="29">
        <v>2018</v>
      </c>
      <c r="E120" s="25">
        <v>0</v>
      </c>
      <c r="F120">
        <v>8.8780000000000001</v>
      </c>
      <c r="G120">
        <f>+ANAGRAFICA!$K$8-'PO015140NR0109 - SONDA'!F120</f>
        <v>81.462000000000003</v>
      </c>
    </row>
    <row r="121" spans="1:7">
      <c r="A121" s="26">
        <v>43141</v>
      </c>
      <c r="B121" s="29">
        <v>10</v>
      </c>
      <c r="C121" s="29">
        <v>2</v>
      </c>
      <c r="D121" s="29">
        <v>2018</v>
      </c>
      <c r="E121" s="25">
        <v>0</v>
      </c>
      <c r="F121">
        <v>8.83</v>
      </c>
      <c r="G121">
        <f>+ANAGRAFICA!$K$8-'PO015140NR0109 - SONDA'!F121</f>
        <v>81.510000000000005</v>
      </c>
    </row>
    <row r="122" spans="1:7">
      <c r="A122" s="26">
        <v>43142</v>
      </c>
      <c r="B122" s="29">
        <v>11</v>
      </c>
      <c r="C122" s="29">
        <v>2</v>
      </c>
      <c r="D122" s="29">
        <v>2018</v>
      </c>
      <c r="E122" s="25">
        <v>0</v>
      </c>
      <c r="F122">
        <v>8.8049999999999997</v>
      </c>
      <c r="G122">
        <f>+ANAGRAFICA!$K$8-'PO015140NR0109 - SONDA'!F122</f>
        <v>81.534999999999997</v>
      </c>
    </row>
    <row r="123" spans="1:7">
      <c r="A123" s="26">
        <v>43143</v>
      </c>
      <c r="B123" s="29">
        <v>12</v>
      </c>
      <c r="C123" s="29">
        <v>2</v>
      </c>
      <c r="D123" s="29">
        <v>2018</v>
      </c>
      <c r="E123" s="25">
        <v>0</v>
      </c>
      <c r="F123">
        <v>8.7850000000000001</v>
      </c>
      <c r="G123">
        <f>+ANAGRAFICA!$K$8-'PO015140NR0109 - SONDA'!F123</f>
        <v>81.555000000000007</v>
      </c>
    </row>
    <row r="124" spans="1:7">
      <c r="A124" s="26">
        <v>43144</v>
      </c>
      <c r="B124" s="29">
        <v>13</v>
      </c>
      <c r="C124" s="29">
        <v>2</v>
      </c>
      <c r="D124" s="29">
        <v>2018</v>
      </c>
      <c r="E124" s="25">
        <v>0</v>
      </c>
      <c r="F124">
        <v>8.7989999999999995</v>
      </c>
      <c r="G124">
        <f>+ANAGRAFICA!$K$8-'PO015140NR0109 - SONDA'!F124</f>
        <v>81.540999999999997</v>
      </c>
    </row>
    <row r="125" spans="1:7">
      <c r="A125" s="26">
        <v>43145</v>
      </c>
      <c r="B125" s="29">
        <v>14</v>
      </c>
      <c r="C125" s="29">
        <v>2</v>
      </c>
      <c r="D125" s="29">
        <v>2018</v>
      </c>
      <c r="E125" s="25">
        <v>0</v>
      </c>
      <c r="F125">
        <v>8.8109999999999999</v>
      </c>
      <c r="G125">
        <f>+ANAGRAFICA!$K$8-'PO015140NR0109 - SONDA'!F125</f>
        <v>81.528999999999996</v>
      </c>
    </row>
    <row r="126" spans="1:7">
      <c r="A126" s="26">
        <v>43146</v>
      </c>
      <c r="B126" s="29">
        <v>15</v>
      </c>
      <c r="C126" s="29">
        <v>2</v>
      </c>
      <c r="D126" s="29">
        <v>2018</v>
      </c>
      <c r="E126" s="25">
        <v>0</v>
      </c>
      <c r="F126">
        <v>8.8510000000000009</v>
      </c>
      <c r="G126">
        <f>+ANAGRAFICA!$K$8-'PO015140NR0109 - SONDA'!F126</f>
        <v>81.489000000000004</v>
      </c>
    </row>
    <row r="127" spans="1:7">
      <c r="A127" s="26">
        <v>43147</v>
      </c>
      <c r="B127" s="29">
        <v>16</v>
      </c>
      <c r="C127" s="29">
        <v>2</v>
      </c>
      <c r="D127" s="29">
        <v>2018</v>
      </c>
      <c r="E127" s="25">
        <v>0</v>
      </c>
      <c r="F127">
        <v>8.8819999999999997</v>
      </c>
      <c r="G127">
        <f>+ANAGRAFICA!$K$8-'PO015140NR0109 - SONDA'!F127</f>
        <v>81.457999999999998</v>
      </c>
    </row>
    <row r="128" spans="1:7">
      <c r="A128" s="26">
        <v>43148</v>
      </c>
      <c r="B128" s="29">
        <v>17</v>
      </c>
      <c r="C128" s="29">
        <v>2</v>
      </c>
      <c r="D128" s="29">
        <v>2018</v>
      </c>
      <c r="E128" s="25">
        <v>0</v>
      </c>
      <c r="F128">
        <v>8.8650000000000002</v>
      </c>
      <c r="G128">
        <f>+ANAGRAFICA!$K$8-'PO015140NR0109 - SONDA'!F128</f>
        <v>81.475000000000009</v>
      </c>
    </row>
    <row r="129" spans="1:7">
      <c r="A129" s="26">
        <v>43149</v>
      </c>
      <c r="B129" s="29">
        <v>18</v>
      </c>
      <c r="C129" s="29">
        <v>2</v>
      </c>
      <c r="D129" s="29">
        <v>2018</v>
      </c>
      <c r="E129" s="25">
        <v>0</v>
      </c>
      <c r="F129">
        <v>8.8460000000000001</v>
      </c>
      <c r="G129">
        <f>+ANAGRAFICA!$K$8-'PO015140NR0109 - SONDA'!F129</f>
        <v>81.494</v>
      </c>
    </row>
    <row r="130" spans="1:7">
      <c r="A130" s="26">
        <v>43150</v>
      </c>
      <c r="B130" s="29">
        <v>19</v>
      </c>
      <c r="C130" s="29">
        <v>2</v>
      </c>
      <c r="D130" s="29">
        <v>2018</v>
      </c>
      <c r="E130" s="25">
        <v>0</v>
      </c>
      <c r="F130">
        <v>8.8670000000000009</v>
      </c>
      <c r="G130">
        <f>+ANAGRAFICA!$K$8-'PO015140NR0109 - SONDA'!F130</f>
        <v>81.472999999999999</v>
      </c>
    </row>
    <row r="131" spans="1:7">
      <c r="A131" s="26">
        <v>43151</v>
      </c>
      <c r="B131" s="29">
        <v>20</v>
      </c>
      <c r="C131" s="29">
        <v>2</v>
      </c>
      <c r="D131" s="29">
        <v>2018</v>
      </c>
      <c r="E131" s="25">
        <v>0</v>
      </c>
      <c r="F131">
        <v>8.8379999999999992</v>
      </c>
      <c r="G131">
        <f>+ANAGRAFICA!$K$8-'PO015140NR0109 - SONDA'!F131</f>
        <v>81.50200000000001</v>
      </c>
    </row>
    <row r="132" spans="1:7">
      <c r="A132" s="26">
        <v>43152</v>
      </c>
      <c r="B132" s="29">
        <v>21</v>
      </c>
      <c r="C132" s="29">
        <v>2</v>
      </c>
      <c r="D132" s="29">
        <v>2018</v>
      </c>
      <c r="E132" s="25">
        <v>0</v>
      </c>
      <c r="F132">
        <v>8.8230000000000004</v>
      </c>
      <c r="G132">
        <f>+ANAGRAFICA!$K$8-'PO015140NR0109 - SONDA'!F132</f>
        <v>81.516999999999996</v>
      </c>
    </row>
    <row r="133" spans="1:7">
      <c r="A133" s="26">
        <v>43153</v>
      </c>
      <c r="B133" s="29">
        <v>22</v>
      </c>
      <c r="C133" s="29">
        <v>2</v>
      </c>
      <c r="D133" s="29">
        <v>2018</v>
      </c>
      <c r="E133" s="25">
        <v>0</v>
      </c>
      <c r="F133">
        <v>8.8350000000000009</v>
      </c>
      <c r="G133">
        <f>+ANAGRAFICA!$K$8-'PO015140NR0109 - SONDA'!F133</f>
        <v>81.504999999999995</v>
      </c>
    </row>
    <row r="134" spans="1:7">
      <c r="A134" s="26">
        <v>43154</v>
      </c>
      <c r="B134" s="29">
        <v>23</v>
      </c>
      <c r="C134" s="29">
        <v>2</v>
      </c>
      <c r="D134" s="29">
        <v>2018</v>
      </c>
      <c r="E134" s="25">
        <v>0</v>
      </c>
      <c r="F134">
        <v>8.6790000000000003</v>
      </c>
      <c r="G134">
        <f>+ANAGRAFICA!$K$8-'PO015140NR0109 - SONDA'!F134</f>
        <v>81.661000000000001</v>
      </c>
    </row>
    <row r="135" spans="1:7">
      <c r="A135" s="26">
        <v>43155</v>
      </c>
      <c r="B135" s="29">
        <v>24</v>
      </c>
      <c r="C135" s="29">
        <v>2</v>
      </c>
      <c r="D135" s="29">
        <v>2018</v>
      </c>
      <c r="E135" s="25">
        <v>0</v>
      </c>
      <c r="F135">
        <v>8.5289999999999999</v>
      </c>
      <c r="G135">
        <f>+ANAGRAFICA!$K$8-'PO015140NR0109 - SONDA'!F135</f>
        <v>81.811000000000007</v>
      </c>
    </row>
    <row r="136" spans="1:7">
      <c r="A136" s="26">
        <v>43156</v>
      </c>
      <c r="B136" s="29">
        <v>25</v>
      </c>
      <c r="C136" s="29">
        <v>2</v>
      </c>
      <c r="D136" s="29">
        <v>2018</v>
      </c>
      <c r="E136" s="25">
        <v>0</v>
      </c>
      <c r="F136">
        <v>8.6370000000000005</v>
      </c>
      <c r="G136">
        <f>+ANAGRAFICA!$K$8-'PO015140NR0109 - SONDA'!F136</f>
        <v>81.703000000000003</v>
      </c>
    </row>
    <row r="137" spans="1:7">
      <c r="A137" s="26">
        <v>43157</v>
      </c>
      <c r="B137" s="29">
        <v>26</v>
      </c>
      <c r="C137" s="29">
        <v>2</v>
      </c>
      <c r="D137" s="29">
        <v>2018</v>
      </c>
      <c r="E137" s="25">
        <v>0</v>
      </c>
      <c r="F137">
        <v>8.7279999999999998</v>
      </c>
      <c r="G137">
        <f>+ANAGRAFICA!$K$8-'PO015140NR0109 - SONDA'!F137</f>
        <v>81.612000000000009</v>
      </c>
    </row>
    <row r="138" spans="1:7">
      <c r="A138" s="26">
        <v>43158</v>
      </c>
      <c r="B138" s="29">
        <v>27</v>
      </c>
      <c r="C138" s="29">
        <v>2</v>
      </c>
      <c r="D138" s="29">
        <v>2018</v>
      </c>
      <c r="E138" s="25">
        <v>0</v>
      </c>
      <c r="F138">
        <v>8.7479999999999993</v>
      </c>
      <c r="G138">
        <f>+ANAGRAFICA!$K$8-'PO015140NR0109 - SONDA'!F138</f>
        <v>81.591999999999999</v>
      </c>
    </row>
    <row r="139" spans="1:7">
      <c r="A139" s="26">
        <v>43159</v>
      </c>
      <c r="B139" s="29">
        <v>28</v>
      </c>
      <c r="C139" s="29">
        <v>2</v>
      </c>
      <c r="D139" s="29">
        <v>2018</v>
      </c>
      <c r="E139" s="25">
        <v>0</v>
      </c>
      <c r="F139">
        <v>8.7710000000000008</v>
      </c>
      <c r="G139">
        <f>+ANAGRAFICA!$K$8-'PO015140NR0109 - SONDA'!F139</f>
        <v>81.569000000000003</v>
      </c>
    </row>
    <row r="140" spans="1:7">
      <c r="A140" s="26">
        <v>43160</v>
      </c>
      <c r="B140" s="29">
        <v>1</v>
      </c>
      <c r="C140" s="29">
        <v>3</v>
      </c>
      <c r="D140" s="29">
        <v>2018</v>
      </c>
      <c r="E140" s="25">
        <v>0</v>
      </c>
      <c r="F140">
        <v>8.82</v>
      </c>
      <c r="G140">
        <f>+ANAGRAFICA!$K$8-'PO015140NR0109 - SONDA'!F140</f>
        <v>81.52000000000001</v>
      </c>
    </row>
    <row r="141" spans="1:7">
      <c r="A141" s="26">
        <v>43161</v>
      </c>
      <c r="B141" s="29">
        <v>2</v>
      </c>
      <c r="C141" s="29">
        <v>3</v>
      </c>
      <c r="D141" s="29">
        <v>2018</v>
      </c>
      <c r="E141" s="25">
        <v>0</v>
      </c>
      <c r="F141">
        <v>8.6959999999999997</v>
      </c>
      <c r="G141">
        <f>+ANAGRAFICA!$K$8-'PO015140NR0109 - SONDA'!F141</f>
        <v>81.644000000000005</v>
      </c>
    </row>
    <row r="142" spans="1:7">
      <c r="A142" s="26">
        <v>43162</v>
      </c>
      <c r="B142" s="29">
        <v>3</v>
      </c>
      <c r="C142" s="29">
        <v>3</v>
      </c>
      <c r="D142" s="29">
        <v>2018</v>
      </c>
      <c r="E142" s="25">
        <v>0</v>
      </c>
      <c r="F142">
        <v>8.7119999999999997</v>
      </c>
      <c r="G142">
        <f>+ANAGRAFICA!$K$8-'PO015140NR0109 - SONDA'!F142</f>
        <v>81.628</v>
      </c>
    </row>
    <row r="143" spans="1:7">
      <c r="A143" s="26">
        <v>43163</v>
      </c>
      <c r="B143" s="29">
        <v>4</v>
      </c>
      <c r="C143" s="29">
        <v>3</v>
      </c>
      <c r="D143" s="29">
        <v>2018</v>
      </c>
      <c r="E143" s="25">
        <v>0</v>
      </c>
      <c r="F143">
        <v>8.7089999999999996</v>
      </c>
      <c r="G143">
        <f>+ANAGRAFICA!$K$8-'PO015140NR0109 - SONDA'!F143</f>
        <v>81.631</v>
      </c>
    </row>
    <row r="144" spans="1:7">
      <c r="A144" s="26">
        <v>43164</v>
      </c>
      <c r="B144" s="29">
        <v>5</v>
      </c>
      <c r="C144" s="29">
        <v>3</v>
      </c>
      <c r="D144" s="29">
        <v>2018</v>
      </c>
      <c r="E144" s="25">
        <v>0</v>
      </c>
      <c r="F144">
        <v>8.8279999999999994</v>
      </c>
      <c r="G144">
        <f>+ANAGRAFICA!$K$8-'PO015140NR0109 - SONDA'!F144</f>
        <v>81.512</v>
      </c>
    </row>
    <row r="145" spans="1:7">
      <c r="A145" s="26">
        <v>43165</v>
      </c>
      <c r="B145" s="29">
        <v>6</v>
      </c>
      <c r="C145" s="29">
        <v>3</v>
      </c>
      <c r="D145" s="29">
        <v>2018</v>
      </c>
      <c r="E145" s="25">
        <v>0</v>
      </c>
      <c r="F145">
        <v>8.8160000000000007</v>
      </c>
      <c r="G145">
        <f>+ANAGRAFICA!$K$8-'PO015140NR0109 - SONDA'!F145</f>
        <v>81.524000000000001</v>
      </c>
    </row>
    <row r="146" spans="1:7">
      <c r="A146" s="26">
        <v>43166</v>
      </c>
      <c r="B146" s="29">
        <v>7</v>
      </c>
      <c r="C146" s="29">
        <v>3</v>
      </c>
      <c r="D146" s="29">
        <v>2018</v>
      </c>
      <c r="E146" s="25">
        <v>0</v>
      </c>
      <c r="F146">
        <v>8.8360000000000003</v>
      </c>
      <c r="G146">
        <f>+ANAGRAFICA!$K$8-'PO015140NR0109 - SONDA'!F146</f>
        <v>81.504000000000005</v>
      </c>
    </row>
    <row r="147" spans="1:7">
      <c r="A147" s="26">
        <v>43167</v>
      </c>
      <c r="B147" s="29">
        <v>8</v>
      </c>
      <c r="C147" s="29">
        <v>3</v>
      </c>
      <c r="D147" s="29">
        <v>2018</v>
      </c>
      <c r="E147" s="25">
        <v>0</v>
      </c>
      <c r="F147">
        <v>8.391</v>
      </c>
      <c r="G147">
        <f>+ANAGRAFICA!$K$8-'PO015140NR0109 - SONDA'!F147</f>
        <v>81.948999999999998</v>
      </c>
    </row>
    <row r="148" spans="1:7">
      <c r="A148" s="26">
        <v>43168</v>
      </c>
      <c r="B148" s="29">
        <v>9</v>
      </c>
      <c r="C148" s="29">
        <v>3</v>
      </c>
      <c r="D148" s="29">
        <v>2018</v>
      </c>
      <c r="E148" s="25">
        <v>0</v>
      </c>
      <c r="F148">
        <v>8.4670000000000005</v>
      </c>
      <c r="G148">
        <f>+ANAGRAFICA!$K$8-'PO015140NR0109 - SONDA'!F148</f>
        <v>81.873000000000005</v>
      </c>
    </row>
    <row r="149" spans="1:7">
      <c r="A149" s="26">
        <v>43169</v>
      </c>
      <c r="B149" s="29">
        <v>10</v>
      </c>
      <c r="C149" s="29">
        <v>3</v>
      </c>
      <c r="D149" s="29">
        <v>2018</v>
      </c>
      <c r="E149" s="25">
        <v>0</v>
      </c>
      <c r="F149">
        <v>8.7539999999999996</v>
      </c>
      <c r="G149">
        <f>+ANAGRAFICA!$K$8-'PO015140NR0109 - SONDA'!F149</f>
        <v>81.585999999999999</v>
      </c>
    </row>
    <row r="150" spans="1:7">
      <c r="A150" s="26">
        <v>43170</v>
      </c>
      <c r="B150" s="29">
        <v>11</v>
      </c>
      <c r="C150" s="29">
        <v>3</v>
      </c>
      <c r="D150" s="29">
        <v>2018</v>
      </c>
      <c r="E150" s="25">
        <v>0</v>
      </c>
      <c r="F150">
        <v>8.7260000000000009</v>
      </c>
      <c r="G150">
        <f>+ANAGRAFICA!$K$8-'PO015140NR0109 - SONDA'!F150</f>
        <v>81.614000000000004</v>
      </c>
    </row>
    <row r="151" spans="1:7">
      <c r="A151" s="26">
        <v>43171</v>
      </c>
      <c r="B151" s="29">
        <v>12</v>
      </c>
      <c r="C151" s="29">
        <v>3</v>
      </c>
      <c r="D151" s="29">
        <v>2018</v>
      </c>
      <c r="E151" s="25">
        <v>0</v>
      </c>
      <c r="F151">
        <v>8.6289999999999996</v>
      </c>
      <c r="G151">
        <f>+ANAGRAFICA!$K$8-'PO015140NR0109 - SONDA'!F151</f>
        <v>81.710999999999999</v>
      </c>
    </row>
    <row r="152" spans="1:7">
      <c r="A152" s="26">
        <v>43172</v>
      </c>
      <c r="B152" s="29">
        <v>13</v>
      </c>
      <c r="C152" s="29">
        <v>3</v>
      </c>
      <c r="D152" s="29">
        <v>2018</v>
      </c>
      <c r="E152" s="25">
        <v>0</v>
      </c>
      <c r="F152">
        <v>8.6120000000000001</v>
      </c>
      <c r="G152">
        <f>+ANAGRAFICA!$K$8-'PO015140NR0109 - SONDA'!F152</f>
        <v>81.728000000000009</v>
      </c>
    </row>
    <row r="153" spans="1:7">
      <c r="A153" s="26">
        <v>43173</v>
      </c>
      <c r="B153" s="29">
        <v>14</v>
      </c>
      <c r="C153" s="29">
        <v>3</v>
      </c>
      <c r="D153" s="29">
        <v>2018</v>
      </c>
      <c r="E153" s="25">
        <v>0</v>
      </c>
      <c r="F153">
        <v>8.6739999999999995</v>
      </c>
      <c r="G153">
        <f>+ANAGRAFICA!$K$8-'PO015140NR0109 - SONDA'!F153</f>
        <v>81.665999999999997</v>
      </c>
    </row>
    <row r="154" spans="1:7">
      <c r="A154" s="26">
        <v>43174</v>
      </c>
      <c r="B154" s="29">
        <v>15</v>
      </c>
      <c r="C154" s="29">
        <v>3</v>
      </c>
      <c r="D154" s="29">
        <v>2018</v>
      </c>
      <c r="E154" s="25">
        <v>0</v>
      </c>
      <c r="F154">
        <v>8.4030000000000005</v>
      </c>
      <c r="G154">
        <f>+ANAGRAFICA!$K$8-'PO015140NR0109 - SONDA'!F154</f>
        <v>81.936999999999998</v>
      </c>
    </row>
    <row r="155" spans="1:7">
      <c r="A155" s="26">
        <v>43175</v>
      </c>
      <c r="B155" s="29">
        <v>16</v>
      </c>
      <c r="C155" s="29">
        <v>3</v>
      </c>
      <c r="D155" s="29">
        <v>2018</v>
      </c>
      <c r="E155" s="25">
        <v>0</v>
      </c>
      <c r="F155">
        <v>8.4120000000000008</v>
      </c>
      <c r="G155">
        <f>+ANAGRAFICA!$K$8-'PO015140NR0109 - SONDA'!F155</f>
        <v>81.927999999999997</v>
      </c>
    </row>
    <row r="156" spans="1:7">
      <c r="A156" s="26">
        <v>43176</v>
      </c>
      <c r="B156" s="29">
        <v>17</v>
      </c>
      <c r="C156" s="29">
        <v>3</v>
      </c>
      <c r="D156" s="29">
        <v>2018</v>
      </c>
      <c r="E156" s="25">
        <v>0</v>
      </c>
      <c r="F156">
        <v>8.5109999999999992</v>
      </c>
      <c r="G156">
        <f>+ANAGRAFICA!$K$8-'PO015140NR0109 - SONDA'!F156</f>
        <v>81.829000000000008</v>
      </c>
    </row>
    <row r="157" spans="1:7">
      <c r="A157" s="26">
        <v>43177</v>
      </c>
      <c r="B157" s="29">
        <v>18</v>
      </c>
      <c r="C157" s="29">
        <v>3</v>
      </c>
      <c r="D157" s="29">
        <v>2018</v>
      </c>
      <c r="E157" s="25">
        <v>0</v>
      </c>
      <c r="F157">
        <v>8.24</v>
      </c>
      <c r="G157">
        <f>+ANAGRAFICA!$K$8-'PO015140NR0109 - SONDA'!F157</f>
        <v>82.100000000000009</v>
      </c>
    </row>
    <row r="158" spans="1:7">
      <c r="A158" s="26">
        <v>43178</v>
      </c>
      <c r="B158" s="29">
        <v>19</v>
      </c>
      <c r="C158" s="29">
        <v>3</v>
      </c>
      <c r="D158" s="29">
        <v>2018</v>
      </c>
      <c r="E158" s="25">
        <v>0</v>
      </c>
      <c r="F158">
        <v>7.9870000000000001</v>
      </c>
      <c r="G158">
        <f>+ANAGRAFICA!$K$8-'PO015140NR0109 - SONDA'!F158</f>
        <v>82.353000000000009</v>
      </c>
    </row>
    <row r="159" spans="1:7">
      <c r="A159" s="26">
        <v>43179</v>
      </c>
      <c r="B159" s="29">
        <v>20</v>
      </c>
      <c r="C159" s="29">
        <v>3</v>
      </c>
      <c r="D159" s="29">
        <v>2018</v>
      </c>
      <c r="E159" s="25">
        <v>0</v>
      </c>
      <c r="F159">
        <v>8.093</v>
      </c>
      <c r="G159">
        <f>+ANAGRAFICA!$K$8-'PO015140NR0109 - SONDA'!F159</f>
        <v>82.247</v>
      </c>
    </row>
    <row r="160" spans="1:7">
      <c r="A160" s="26">
        <v>43180</v>
      </c>
      <c r="B160" s="29">
        <v>21</v>
      </c>
      <c r="C160" s="29">
        <v>3</v>
      </c>
      <c r="D160" s="29">
        <v>2018</v>
      </c>
      <c r="E160" s="25">
        <v>0</v>
      </c>
      <c r="F160">
        <v>8.0990000000000002</v>
      </c>
      <c r="G160">
        <f>+ANAGRAFICA!$K$8-'PO015140NR0109 - SONDA'!F160</f>
        <v>82.241</v>
      </c>
    </row>
    <row r="161" spans="1:7">
      <c r="A161" s="26">
        <v>43181</v>
      </c>
      <c r="B161" s="29">
        <v>22</v>
      </c>
      <c r="C161" s="29">
        <v>3</v>
      </c>
      <c r="D161" s="29">
        <v>2018</v>
      </c>
      <c r="E161" s="25">
        <v>0</v>
      </c>
      <c r="F161">
        <v>8.1709999999999994</v>
      </c>
      <c r="G161">
        <f>+ANAGRAFICA!$K$8-'PO015140NR0109 - SONDA'!F161</f>
        <v>82.169000000000011</v>
      </c>
    </row>
    <row r="162" spans="1:7">
      <c r="A162" s="26">
        <v>43182</v>
      </c>
      <c r="B162" s="29">
        <v>23</v>
      </c>
      <c r="C162" s="29">
        <v>3</v>
      </c>
      <c r="D162" s="29">
        <v>2018</v>
      </c>
      <c r="E162" s="25">
        <v>0</v>
      </c>
      <c r="F162">
        <v>8.0299999999999994</v>
      </c>
      <c r="G162">
        <f>+ANAGRAFICA!$K$8-'PO015140NR0109 - SONDA'!F162</f>
        <v>82.31</v>
      </c>
    </row>
    <row r="163" spans="1:7">
      <c r="A163" s="26">
        <v>43183</v>
      </c>
      <c r="B163" s="29">
        <v>24</v>
      </c>
      <c r="C163" s="29">
        <v>3</v>
      </c>
      <c r="D163" s="29">
        <v>2018</v>
      </c>
      <c r="E163" s="25">
        <v>0</v>
      </c>
      <c r="F163">
        <v>7.9829999999999997</v>
      </c>
      <c r="G163">
        <f>+ANAGRAFICA!$K$8-'PO015140NR0109 - SONDA'!F163</f>
        <v>82.356999999999999</v>
      </c>
    </row>
    <row r="164" spans="1:7">
      <c r="A164" s="26">
        <v>43184</v>
      </c>
      <c r="B164" s="29">
        <v>25</v>
      </c>
      <c r="C164" s="29">
        <v>3</v>
      </c>
      <c r="D164" s="29">
        <v>2018</v>
      </c>
      <c r="E164" s="25">
        <v>0</v>
      </c>
      <c r="F164">
        <v>7.9630000000000001</v>
      </c>
      <c r="G164">
        <f>+ANAGRAFICA!$K$8-'PO015140NR0109 - SONDA'!F164</f>
        <v>82.37700000000001</v>
      </c>
    </row>
    <row r="165" spans="1:7">
      <c r="A165" s="26">
        <v>43185</v>
      </c>
      <c r="B165" s="29">
        <v>26</v>
      </c>
      <c r="C165" s="29">
        <v>3</v>
      </c>
      <c r="D165" s="29">
        <v>2018</v>
      </c>
      <c r="E165" s="25">
        <v>0</v>
      </c>
      <c r="F165">
        <v>7.98</v>
      </c>
      <c r="G165">
        <f>+ANAGRAFICA!$K$8-'PO015140NR0109 - SONDA'!F165</f>
        <v>82.36</v>
      </c>
    </row>
    <row r="166" spans="1:7">
      <c r="A166" s="26">
        <v>43186</v>
      </c>
      <c r="B166" s="29">
        <v>27</v>
      </c>
      <c r="C166" s="29">
        <v>3</v>
      </c>
      <c r="D166" s="29">
        <v>2018</v>
      </c>
      <c r="E166" s="25">
        <v>0</v>
      </c>
      <c r="F166">
        <v>7.9509999999999996</v>
      </c>
      <c r="G166">
        <f>+ANAGRAFICA!$K$8-'PO015140NR0109 - SONDA'!F166</f>
        <v>82.38900000000001</v>
      </c>
    </row>
    <row r="167" spans="1:7">
      <c r="A167" s="26">
        <v>43187</v>
      </c>
      <c r="B167" s="29">
        <v>28</v>
      </c>
      <c r="C167" s="29">
        <v>3</v>
      </c>
      <c r="D167" s="29">
        <v>2018</v>
      </c>
      <c r="E167" s="25">
        <v>0</v>
      </c>
      <c r="F167">
        <v>8.0210000000000008</v>
      </c>
      <c r="G167">
        <f>+ANAGRAFICA!$K$8-'PO015140NR0109 - SONDA'!F167</f>
        <v>82.319000000000003</v>
      </c>
    </row>
    <row r="168" spans="1:7">
      <c r="A168" s="26">
        <v>43188</v>
      </c>
      <c r="B168" s="29">
        <v>29</v>
      </c>
      <c r="C168" s="29">
        <v>3</v>
      </c>
      <c r="D168" s="29">
        <v>2018</v>
      </c>
      <c r="E168" s="25">
        <v>0</v>
      </c>
      <c r="F168">
        <v>8.2420000000000009</v>
      </c>
      <c r="G168">
        <f>+ANAGRAFICA!$K$8-'PO015140NR0109 - SONDA'!F168</f>
        <v>82.097999999999999</v>
      </c>
    </row>
    <row r="169" spans="1:7">
      <c r="A169" s="26">
        <v>43189</v>
      </c>
      <c r="B169" s="29">
        <v>30</v>
      </c>
      <c r="C169" s="29">
        <v>3</v>
      </c>
      <c r="D169" s="29">
        <v>2018</v>
      </c>
      <c r="E169" s="25">
        <v>0</v>
      </c>
      <c r="F169">
        <v>8.3710000000000004</v>
      </c>
      <c r="G169">
        <f>+ANAGRAFICA!$K$8-'PO015140NR0109 - SONDA'!F169</f>
        <v>81.969000000000008</v>
      </c>
    </row>
    <row r="170" spans="1:7">
      <c r="A170" s="26">
        <v>43190</v>
      </c>
      <c r="B170" s="29">
        <v>31</v>
      </c>
      <c r="C170" s="29">
        <v>3</v>
      </c>
      <c r="D170" s="29">
        <v>2018</v>
      </c>
      <c r="E170" s="25">
        <v>0</v>
      </c>
      <c r="F170">
        <v>8.4220000000000006</v>
      </c>
      <c r="G170">
        <f>+ANAGRAFICA!$K$8-'PO015140NR0109 - SONDA'!F170</f>
        <v>81.918000000000006</v>
      </c>
    </row>
    <row r="171" spans="1:7">
      <c r="A171" s="26">
        <v>43191</v>
      </c>
      <c r="B171" s="29">
        <v>1</v>
      </c>
      <c r="C171" s="29">
        <v>4</v>
      </c>
      <c r="D171" s="29">
        <v>2018</v>
      </c>
      <c r="E171" s="25">
        <v>0</v>
      </c>
      <c r="F171">
        <v>8.4969999999999999</v>
      </c>
      <c r="G171">
        <f>+ANAGRAFICA!$K$8-'PO015140NR0109 - SONDA'!F171</f>
        <v>81.843000000000004</v>
      </c>
    </row>
    <row r="172" spans="1:7">
      <c r="A172" s="26">
        <v>43192</v>
      </c>
      <c r="B172" s="29">
        <v>2</v>
      </c>
      <c r="C172" s="29">
        <v>4</v>
      </c>
      <c r="D172" s="29">
        <v>2018</v>
      </c>
      <c r="E172" s="25">
        <v>0</v>
      </c>
      <c r="F172">
        <v>8.6170000000000009</v>
      </c>
      <c r="G172">
        <f>+ANAGRAFICA!$K$8-'PO015140NR0109 - SONDA'!F172</f>
        <v>81.722999999999999</v>
      </c>
    </row>
    <row r="173" spans="1:7">
      <c r="A173" s="26">
        <v>43193</v>
      </c>
      <c r="B173" s="29">
        <v>3</v>
      </c>
      <c r="C173" s="29">
        <v>4</v>
      </c>
      <c r="D173" s="29">
        <v>2018</v>
      </c>
      <c r="E173" s="25">
        <v>0</v>
      </c>
      <c r="F173">
        <v>8.6780000000000008</v>
      </c>
      <c r="G173">
        <f>+ANAGRAFICA!$K$8-'PO015140NR0109 - SONDA'!F173</f>
        <v>81.662000000000006</v>
      </c>
    </row>
    <row r="174" spans="1:7">
      <c r="A174" s="26">
        <v>43194</v>
      </c>
      <c r="B174" s="29">
        <v>4</v>
      </c>
      <c r="C174" s="29">
        <v>4</v>
      </c>
      <c r="D174" s="29">
        <v>2018</v>
      </c>
      <c r="E174" s="25">
        <v>0</v>
      </c>
      <c r="F174">
        <v>8.6660000000000004</v>
      </c>
      <c r="G174">
        <f>+ANAGRAFICA!$K$8-'PO015140NR0109 - SONDA'!F174</f>
        <v>81.674000000000007</v>
      </c>
    </row>
    <row r="175" spans="1:7">
      <c r="A175" s="26">
        <v>43195</v>
      </c>
      <c r="B175" s="29">
        <v>5</v>
      </c>
      <c r="C175" s="29">
        <v>4</v>
      </c>
      <c r="D175" s="29">
        <v>2018</v>
      </c>
      <c r="E175" s="25">
        <v>0</v>
      </c>
      <c r="F175">
        <v>8.5540000000000003</v>
      </c>
      <c r="G175">
        <f>+ANAGRAFICA!$K$8-'PO015140NR0109 - SONDA'!F175</f>
        <v>81.786000000000001</v>
      </c>
    </row>
    <row r="176" spans="1:7">
      <c r="A176" s="26">
        <v>43196</v>
      </c>
      <c r="B176" s="29">
        <v>6</v>
      </c>
      <c r="C176" s="29">
        <v>4</v>
      </c>
      <c r="D176" s="29">
        <v>2018</v>
      </c>
      <c r="E176" s="25">
        <v>0</v>
      </c>
      <c r="F176">
        <v>8.5619999999999994</v>
      </c>
      <c r="G176">
        <f>+ANAGRAFICA!$K$8-'PO015140NR0109 - SONDA'!F176</f>
        <v>81.778000000000006</v>
      </c>
    </row>
    <row r="177" spans="1:7">
      <c r="A177" s="26">
        <v>43197</v>
      </c>
      <c r="B177" s="29">
        <v>7</v>
      </c>
      <c r="C177" s="29">
        <v>4</v>
      </c>
      <c r="D177" s="29">
        <v>2018</v>
      </c>
      <c r="E177" s="25">
        <v>0</v>
      </c>
      <c r="F177">
        <v>8.6419999999999995</v>
      </c>
      <c r="G177">
        <f>+ANAGRAFICA!$K$8-'PO015140NR0109 - SONDA'!F177</f>
        <v>81.698000000000008</v>
      </c>
    </row>
    <row r="178" spans="1:7">
      <c r="A178" s="26">
        <v>43198</v>
      </c>
      <c r="B178" s="29">
        <v>8</v>
      </c>
      <c r="C178" s="29">
        <v>4</v>
      </c>
      <c r="D178" s="29">
        <v>2018</v>
      </c>
      <c r="E178" s="25">
        <v>0</v>
      </c>
      <c r="F178">
        <v>8.6579999999999995</v>
      </c>
      <c r="G178">
        <f>+ANAGRAFICA!$K$8-'PO015140NR0109 - SONDA'!F178</f>
        <v>81.682000000000002</v>
      </c>
    </row>
    <row r="179" spans="1:7">
      <c r="A179" s="26">
        <v>43199</v>
      </c>
      <c r="B179" s="29">
        <v>9</v>
      </c>
      <c r="C179" s="29">
        <v>4</v>
      </c>
      <c r="D179" s="29">
        <v>2018</v>
      </c>
      <c r="E179" s="25">
        <v>0</v>
      </c>
      <c r="F179">
        <v>8.6720000000000006</v>
      </c>
      <c r="G179">
        <f>+ANAGRAFICA!$K$8-'PO015140NR0109 - SONDA'!F179</f>
        <v>81.668000000000006</v>
      </c>
    </row>
    <row r="180" spans="1:7">
      <c r="A180" s="26">
        <v>43200</v>
      </c>
      <c r="B180" s="29">
        <v>10</v>
      </c>
      <c r="C180" s="29">
        <v>4</v>
      </c>
      <c r="D180" s="29">
        <v>2018</v>
      </c>
      <c r="E180" s="25">
        <v>0</v>
      </c>
      <c r="F180">
        <v>8.5449999999999999</v>
      </c>
      <c r="G180">
        <f>+ANAGRAFICA!$K$8-'PO015140NR0109 - SONDA'!F180</f>
        <v>81.795000000000002</v>
      </c>
    </row>
    <row r="181" spans="1:7">
      <c r="A181" s="26">
        <v>43201</v>
      </c>
      <c r="B181" s="29">
        <v>11</v>
      </c>
      <c r="C181" s="29">
        <v>4</v>
      </c>
      <c r="D181" s="29">
        <v>2018</v>
      </c>
      <c r="E181" s="25">
        <v>0</v>
      </c>
      <c r="F181">
        <v>8.5530000000000008</v>
      </c>
      <c r="G181">
        <f>+ANAGRAFICA!$K$8-'PO015140NR0109 - SONDA'!F181</f>
        <v>81.787000000000006</v>
      </c>
    </row>
    <row r="182" spans="1:7">
      <c r="A182" s="26">
        <v>43202</v>
      </c>
      <c r="B182" s="29">
        <v>12</v>
      </c>
      <c r="C182" s="29">
        <v>4</v>
      </c>
      <c r="D182" s="29">
        <v>2018</v>
      </c>
      <c r="E182" s="25">
        <v>0</v>
      </c>
      <c r="F182">
        <v>8.5449999999999999</v>
      </c>
      <c r="G182">
        <f>+ANAGRAFICA!$K$8-'PO015140NR0109 - SONDA'!F182</f>
        <v>81.795000000000002</v>
      </c>
    </row>
    <row r="183" spans="1:7">
      <c r="A183" s="26">
        <v>43203</v>
      </c>
      <c r="B183" s="29">
        <v>13</v>
      </c>
      <c r="C183" s="29">
        <v>4</v>
      </c>
      <c r="D183" s="29">
        <v>2018</v>
      </c>
      <c r="E183" s="25">
        <v>0</v>
      </c>
      <c r="F183">
        <v>8.3759999999999994</v>
      </c>
      <c r="G183">
        <f>+ANAGRAFICA!$K$8-'PO015140NR0109 - SONDA'!F183</f>
        <v>81.963999999999999</v>
      </c>
    </row>
    <row r="184" spans="1:7">
      <c r="A184" s="26">
        <v>43204</v>
      </c>
      <c r="B184" s="29">
        <v>14</v>
      </c>
      <c r="C184" s="29">
        <v>4</v>
      </c>
      <c r="D184" s="29">
        <v>2018</v>
      </c>
      <c r="E184" s="25">
        <v>0</v>
      </c>
      <c r="F184">
        <v>8.3480000000000008</v>
      </c>
      <c r="G184">
        <f>+ANAGRAFICA!$K$8-'PO015140NR0109 - SONDA'!F184</f>
        <v>81.992000000000004</v>
      </c>
    </row>
    <row r="185" spans="1:7">
      <c r="A185" s="26">
        <v>43205</v>
      </c>
      <c r="B185" s="29">
        <v>15</v>
      </c>
      <c r="C185" s="29">
        <v>4</v>
      </c>
      <c r="D185" s="29">
        <v>2018</v>
      </c>
      <c r="E185" s="25">
        <v>0</v>
      </c>
      <c r="F185">
        <v>8.3309999999999995</v>
      </c>
      <c r="G185">
        <f>+ANAGRAFICA!$K$8-'PO015140NR0109 - SONDA'!F185</f>
        <v>82.009</v>
      </c>
    </row>
    <row r="186" spans="1:7">
      <c r="A186" s="26">
        <v>43206</v>
      </c>
      <c r="B186" s="29">
        <v>16</v>
      </c>
      <c r="C186" s="29">
        <v>4</v>
      </c>
      <c r="D186" s="29">
        <v>2018</v>
      </c>
      <c r="E186" s="25">
        <v>0</v>
      </c>
      <c r="F186">
        <v>8.3170000000000002</v>
      </c>
      <c r="G186">
        <f>+ANAGRAFICA!$K$8-'PO015140NR0109 - SONDA'!F186</f>
        <v>82.022999999999996</v>
      </c>
    </row>
    <row r="187" spans="1:7">
      <c r="A187" s="26">
        <v>43207</v>
      </c>
      <c r="B187" s="29">
        <v>17</v>
      </c>
      <c r="C187" s="29">
        <v>4</v>
      </c>
      <c r="D187" s="29">
        <v>2018</v>
      </c>
      <c r="E187" s="25">
        <v>0</v>
      </c>
      <c r="F187">
        <v>8.3350000000000009</v>
      </c>
      <c r="G187">
        <f>+ANAGRAFICA!$K$8-'PO015140NR0109 - SONDA'!F187</f>
        <v>82.004999999999995</v>
      </c>
    </row>
    <row r="188" spans="1:7">
      <c r="A188" s="26">
        <v>43208</v>
      </c>
      <c r="B188" s="29">
        <v>18</v>
      </c>
      <c r="C188" s="29">
        <v>4</v>
      </c>
      <c r="D188" s="29">
        <v>2018</v>
      </c>
      <c r="E188" s="25">
        <v>0</v>
      </c>
      <c r="F188">
        <v>8.3279999999999994</v>
      </c>
      <c r="G188">
        <f>+ANAGRAFICA!$K$8-'PO015140NR0109 - SONDA'!F188</f>
        <v>82.012</v>
      </c>
    </row>
    <row r="189" spans="1:7">
      <c r="A189" s="26">
        <v>43209</v>
      </c>
      <c r="B189" s="29">
        <v>19</v>
      </c>
      <c r="C189" s="29">
        <v>4</v>
      </c>
      <c r="D189" s="29">
        <v>2018</v>
      </c>
      <c r="E189" s="25">
        <v>0</v>
      </c>
      <c r="F189">
        <v>8.4640000000000004</v>
      </c>
      <c r="G189">
        <f>+ANAGRAFICA!$K$8-'PO015140NR0109 - SONDA'!F189</f>
        <v>81.876000000000005</v>
      </c>
    </row>
    <row r="190" spans="1:7">
      <c r="A190" s="26">
        <v>43210</v>
      </c>
      <c r="B190" s="29">
        <v>20</v>
      </c>
      <c r="C190" s="29">
        <v>4</v>
      </c>
      <c r="D190" s="29">
        <v>2018</v>
      </c>
      <c r="E190" s="25">
        <v>0</v>
      </c>
      <c r="F190">
        <v>8.5039999999999996</v>
      </c>
      <c r="G190">
        <f>+ANAGRAFICA!$K$8-'PO015140NR0109 - SONDA'!F190</f>
        <v>81.835999999999999</v>
      </c>
    </row>
    <row r="191" spans="1:7">
      <c r="A191" s="26">
        <v>43211</v>
      </c>
      <c r="B191" s="29">
        <v>21</v>
      </c>
      <c r="C191" s="29">
        <v>4</v>
      </c>
      <c r="D191" s="29">
        <v>2018</v>
      </c>
      <c r="E191" s="25">
        <v>0</v>
      </c>
      <c r="F191">
        <v>8.5060000000000002</v>
      </c>
      <c r="G191">
        <f>+ANAGRAFICA!$K$8-'PO015140NR0109 - SONDA'!F191</f>
        <v>81.834000000000003</v>
      </c>
    </row>
    <row r="192" spans="1:7">
      <c r="A192" s="26">
        <v>43212</v>
      </c>
      <c r="B192" s="29">
        <v>22</v>
      </c>
      <c r="C192" s="29">
        <v>4</v>
      </c>
      <c r="D192" s="29">
        <v>2018</v>
      </c>
      <c r="E192" s="25">
        <v>0</v>
      </c>
      <c r="F192">
        <v>8.5120000000000005</v>
      </c>
      <c r="G192">
        <f>+ANAGRAFICA!$K$8-'PO015140NR0109 - SONDA'!F192</f>
        <v>81.828000000000003</v>
      </c>
    </row>
    <row r="193" spans="1:7">
      <c r="A193" s="26">
        <v>43213</v>
      </c>
      <c r="B193" s="29">
        <v>23</v>
      </c>
      <c r="C193" s="29">
        <v>4</v>
      </c>
      <c r="D193" s="29">
        <v>2018</v>
      </c>
      <c r="E193" s="25">
        <v>0</v>
      </c>
      <c r="F193">
        <v>8.5380000000000003</v>
      </c>
      <c r="G193">
        <f>+ANAGRAFICA!$K$8-'PO015140NR0109 - SONDA'!F193</f>
        <v>81.802000000000007</v>
      </c>
    </row>
    <row r="194" spans="1:7">
      <c r="A194" s="26">
        <v>43214</v>
      </c>
      <c r="B194" s="29">
        <v>24</v>
      </c>
      <c r="C194" s="29">
        <v>4</v>
      </c>
      <c r="D194" s="29">
        <v>2018</v>
      </c>
      <c r="E194" s="25">
        <v>0</v>
      </c>
      <c r="F194">
        <v>8.0449999999999999</v>
      </c>
      <c r="G194">
        <f>+ANAGRAFICA!$K$8-'PO015140NR0109 - SONDA'!F194</f>
        <v>82.295000000000002</v>
      </c>
    </row>
    <row r="195" spans="1:7">
      <c r="A195" s="26">
        <v>43215</v>
      </c>
      <c r="B195" s="29">
        <v>25</v>
      </c>
      <c r="C195" s="29">
        <v>4</v>
      </c>
      <c r="D195" s="29">
        <v>2018</v>
      </c>
      <c r="E195" s="25">
        <v>0</v>
      </c>
      <c r="F195">
        <v>7.7960000000000003</v>
      </c>
      <c r="G195">
        <f>+ANAGRAFICA!$K$8-'PO015140NR0109 - SONDA'!F195</f>
        <v>82.543999999999997</v>
      </c>
    </row>
    <row r="196" spans="1:7">
      <c r="A196" s="26">
        <v>43216</v>
      </c>
      <c r="B196" s="29">
        <v>26</v>
      </c>
      <c r="C196" s="29">
        <v>4</v>
      </c>
      <c r="D196" s="29">
        <v>2018</v>
      </c>
      <c r="E196" s="25">
        <v>0</v>
      </c>
      <c r="F196">
        <v>7.6760000000000002</v>
      </c>
      <c r="G196">
        <f>+ANAGRAFICA!$K$8-'PO015140NR0109 - SONDA'!F196</f>
        <v>82.664000000000001</v>
      </c>
    </row>
    <row r="197" spans="1:7">
      <c r="A197" s="26">
        <v>43217</v>
      </c>
      <c r="B197" s="29">
        <v>27</v>
      </c>
      <c r="C197" s="29">
        <v>4</v>
      </c>
      <c r="D197" s="29">
        <v>2018</v>
      </c>
      <c r="E197" s="25">
        <v>0</v>
      </c>
      <c r="F197">
        <v>7.8150000000000004</v>
      </c>
      <c r="G197">
        <f>+ANAGRAFICA!$K$8-'PO015140NR0109 - SONDA'!F197</f>
        <v>82.525000000000006</v>
      </c>
    </row>
    <row r="198" spans="1:7">
      <c r="A198" s="26">
        <v>43218</v>
      </c>
      <c r="B198" s="29">
        <v>28</v>
      </c>
      <c r="C198" s="29">
        <v>4</v>
      </c>
      <c r="D198" s="29">
        <v>2018</v>
      </c>
      <c r="E198" s="25">
        <v>0</v>
      </c>
      <c r="F198">
        <v>7.9939999999999998</v>
      </c>
      <c r="G198">
        <f>+ANAGRAFICA!$K$8-'PO015140NR0109 - SONDA'!F198</f>
        <v>82.346000000000004</v>
      </c>
    </row>
    <row r="199" spans="1:7">
      <c r="A199" s="26">
        <v>43219</v>
      </c>
      <c r="B199" s="29">
        <v>29</v>
      </c>
      <c r="C199" s="29">
        <v>4</v>
      </c>
      <c r="D199" s="29">
        <v>2018</v>
      </c>
      <c r="E199" s="25">
        <v>0</v>
      </c>
      <c r="F199">
        <v>8.0239999999999991</v>
      </c>
      <c r="G199">
        <f>+ANAGRAFICA!$K$8-'PO015140NR0109 - SONDA'!F199</f>
        <v>82.316000000000003</v>
      </c>
    </row>
    <row r="200" spans="1:7">
      <c r="A200" s="26">
        <v>43220</v>
      </c>
      <c r="B200" s="29">
        <v>30</v>
      </c>
      <c r="C200" s="29">
        <v>4</v>
      </c>
      <c r="D200" s="29">
        <v>2018</v>
      </c>
      <c r="E200" s="25">
        <v>0</v>
      </c>
      <c r="F200">
        <v>7.718</v>
      </c>
      <c r="G200">
        <f>+ANAGRAFICA!$K$8-'PO015140NR0109 - SONDA'!F200</f>
        <v>82.622</v>
      </c>
    </row>
    <row r="201" spans="1:7">
      <c r="A201" s="26">
        <v>43221</v>
      </c>
      <c r="B201" s="29">
        <v>1</v>
      </c>
      <c r="C201" s="29">
        <v>5</v>
      </c>
      <c r="D201" s="29">
        <v>2018</v>
      </c>
      <c r="E201" s="25">
        <v>0</v>
      </c>
      <c r="F201">
        <v>7.8719999999999999</v>
      </c>
      <c r="G201">
        <f>+ANAGRAFICA!$K$8-'PO015140NR0109 - SONDA'!F201</f>
        <v>82.468000000000004</v>
      </c>
    </row>
    <row r="202" spans="1:7">
      <c r="A202" s="26">
        <v>43222</v>
      </c>
      <c r="B202" s="29">
        <v>2</v>
      </c>
      <c r="C202" s="29">
        <v>5</v>
      </c>
      <c r="D202" s="29">
        <v>2018</v>
      </c>
      <c r="E202" s="25">
        <v>0</v>
      </c>
      <c r="F202">
        <v>8.0250000000000004</v>
      </c>
      <c r="G202">
        <f>+ANAGRAFICA!$K$8-'PO015140NR0109 - SONDA'!F202</f>
        <v>82.314999999999998</v>
      </c>
    </row>
    <row r="203" spans="1:7">
      <c r="A203" s="26">
        <v>43223</v>
      </c>
      <c r="B203" s="29">
        <v>3</v>
      </c>
      <c r="C203" s="29">
        <v>5</v>
      </c>
      <c r="D203" s="29">
        <v>2018</v>
      </c>
      <c r="E203" s="25">
        <v>0</v>
      </c>
      <c r="F203">
        <v>8.0410000000000004</v>
      </c>
      <c r="G203">
        <f>+ANAGRAFICA!$K$8-'PO015140NR0109 - SONDA'!F203</f>
        <v>82.299000000000007</v>
      </c>
    </row>
    <row r="204" spans="1:7">
      <c r="A204" s="26">
        <v>43224</v>
      </c>
      <c r="B204" s="29">
        <v>4</v>
      </c>
      <c r="C204" s="29">
        <v>5</v>
      </c>
      <c r="D204" s="29">
        <v>2018</v>
      </c>
      <c r="E204" s="25">
        <v>0</v>
      </c>
      <c r="F204">
        <v>7.923</v>
      </c>
      <c r="G204">
        <f>+ANAGRAFICA!$K$8-'PO015140NR0109 - SONDA'!F204</f>
        <v>82.417000000000002</v>
      </c>
    </row>
    <row r="205" spans="1:7">
      <c r="A205" s="26">
        <v>43225</v>
      </c>
      <c r="B205" s="29">
        <v>5</v>
      </c>
      <c r="C205" s="29">
        <v>5</v>
      </c>
      <c r="D205" s="29">
        <v>2018</v>
      </c>
      <c r="E205" s="25">
        <v>0</v>
      </c>
      <c r="F205">
        <v>7.9640000000000004</v>
      </c>
      <c r="G205">
        <f>+ANAGRAFICA!$K$8-'PO015140NR0109 - SONDA'!F205</f>
        <v>82.376000000000005</v>
      </c>
    </row>
    <row r="206" spans="1:7">
      <c r="A206" s="26">
        <v>43226</v>
      </c>
      <c r="B206" s="29">
        <v>6</v>
      </c>
      <c r="C206" s="29">
        <v>5</v>
      </c>
      <c r="D206" s="29">
        <v>2018</v>
      </c>
      <c r="E206" s="25">
        <v>0</v>
      </c>
      <c r="F206">
        <v>8.0079999999999991</v>
      </c>
      <c r="G206">
        <f>+ANAGRAFICA!$K$8-'PO015140NR0109 - SONDA'!F206</f>
        <v>82.332000000000008</v>
      </c>
    </row>
    <row r="207" spans="1:7">
      <c r="A207" s="26">
        <v>43227</v>
      </c>
      <c r="B207" s="29">
        <v>7</v>
      </c>
      <c r="C207" s="29">
        <v>5</v>
      </c>
      <c r="D207" s="29">
        <v>2018</v>
      </c>
      <c r="E207" s="25">
        <v>0</v>
      </c>
      <c r="F207">
        <v>8.0749999999999993</v>
      </c>
      <c r="G207">
        <f>+ANAGRAFICA!$K$8-'PO015140NR0109 - SONDA'!F207</f>
        <v>82.265000000000001</v>
      </c>
    </row>
    <row r="208" spans="1:7">
      <c r="A208" s="26">
        <v>43228</v>
      </c>
      <c r="B208" s="29">
        <v>8</v>
      </c>
      <c r="C208" s="29">
        <v>5</v>
      </c>
      <c r="D208" s="29">
        <v>2018</v>
      </c>
      <c r="E208" s="25">
        <v>0</v>
      </c>
      <c r="F208">
        <v>7.9980000000000002</v>
      </c>
      <c r="G208">
        <f>+ANAGRAFICA!$K$8-'PO015140NR0109 - SONDA'!F208</f>
        <v>82.341999999999999</v>
      </c>
    </row>
    <row r="209" spans="1:7">
      <c r="A209" s="26">
        <v>43229</v>
      </c>
      <c r="B209" s="29">
        <v>9</v>
      </c>
      <c r="C209" s="29">
        <v>5</v>
      </c>
      <c r="D209" s="29">
        <v>2018</v>
      </c>
      <c r="E209" s="25">
        <v>0</v>
      </c>
      <c r="F209">
        <v>7.7789999999999999</v>
      </c>
      <c r="G209">
        <f>+ANAGRAFICA!$K$8-'PO015140NR0109 - SONDA'!F209</f>
        <v>82.561000000000007</v>
      </c>
    </row>
    <row r="210" spans="1:7">
      <c r="A210" s="26">
        <v>43230</v>
      </c>
      <c r="B210" s="29">
        <v>10</v>
      </c>
      <c r="C210" s="29">
        <v>5</v>
      </c>
      <c r="D210" s="29">
        <v>2018</v>
      </c>
      <c r="E210" s="25">
        <v>0</v>
      </c>
      <c r="F210">
        <v>7.6630000000000003</v>
      </c>
      <c r="G210">
        <f>+ANAGRAFICA!$K$8-'PO015140NR0109 - SONDA'!F210</f>
        <v>82.677000000000007</v>
      </c>
    </row>
    <row r="211" spans="1:7">
      <c r="A211" s="26">
        <v>43231</v>
      </c>
      <c r="B211" s="29">
        <v>11</v>
      </c>
      <c r="C211" s="29">
        <v>5</v>
      </c>
      <c r="D211" s="29">
        <v>2018</v>
      </c>
      <c r="E211" s="25">
        <v>0</v>
      </c>
      <c r="F211">
        <v>7.6369999999999996</v>
      </c>
      <c r="G211">
        <f>+ANAGRAFICA!$K$8-'PO015140NR0109 - SONDA'!F211</f>
        <v>82.703000000000003</v>
      </c>
    </row>
    <row r="212" spans="1:7">
      <c r="A212" s="26">
        <v>43232</v>
      </c>
      <c r="B212" s="29">
        <v>12</v>
      </c>
      <c r="C212" s="29">
        <v>5</v>
      </c>
      <c r="D212" s="29">
        <v>2018</v>
      </c>
      <c r="E212" s="25">
        <v>0</v>
      </c>
      <c r="F212">
        <v>7.6989999999999998</v>
      </c>
      <c r="G212">
        <f>+ANAGRAFICA!$K$8-'PO015140NR0109 - SONDA'!F212</f>
        <v>82.641000000000005</v>
      </c>
    </row>
    <row r="213" spans="1:7">
      <c r="A213" s="26">
        <v>43233</v>
      </c>
      <c r="B213" s="29">
        <v>13</v>
      </c>
      <c r="C213" s="29">
        <v>5</v>
      </c>
      <c r="D213" s="29">
        <v>2018</v>
      </c>
      <c r="E213" s="25">
        <v>0</v>
      </c>
      <c r="F213">
        <v>7.6379999999999999</v>
      </c>
      <c r="G213">
        <f>+ANAGRAFICA!$K$8-'PO015140NR0109 - SONDA'!F213</f>
        <v>82.701999999999998</v>
      </c>
    </row>
    <row r="214" spans="1:7">
      <c r="A214" s="26">
        <v>43234</v>
      </c>
      <c r="B214" s="29">
        <v>14</v>
      </c>
      <c r="C214" s="29">
        <v>5</v>
      </c>
      <c r="D214" s="29">
        <v>2018</v>
      </c>
      <c r="E214" s="25">
        <v>0</v>
      </c>
      <c r="F214">
        <v>7.5650000000000004</v>
      </c>
      <c r="G214">
        <f>+ANAGRAFICA!$K$8-'PO015140NR0109 - SONDA'!F214</f>
        <v>82.775000000000006</v>
      </c>
    </row>
    <row r="215" spans="1:7">
      <c r="A215" s="26">
        <v>43235</v>
      </c>
      <c r="B215" s="29">
        <v>15</v>
      </c>
      <c r="C215" s="29">
        <v>5</v>
      </c>
      <c r="D215" s="29">
        <v>2018</v>
      </c>
      <c r="E215" s="25">
        <v>0</v>
      </c>
      <c r="F215">
        <v>7.6219999999999999</v>
      </c>
      <c r="G215">
        <f>+ANAGRAFICA!$K$8-'PO015140NR0109 - SONDA'!F215</f>
        <v>82.718000000000004</v>
      </c>
    </row>
    <row r="216" spans="1:7">
      <c r="A216" s="26">
        <v>43236</v>
      </c>
      <c r="B216" s="29">
        <v>16</v>
      </c>
      <c r="C216" s="29">
        <v>5</v>
      </c>
      <c r="D216" s="29">
        <v>2018</v>
      </c>
      <c r="E216" s="25">
        <v>0</v>
      </c>
      <c r="F216">
        <v>7.6189999999999998</v>
      </c>
      <c r="G216">
        <f>+ANAGRAFICA!$K$8-'PO015140NR0109 - SONDA'!F216</f>
        <v>82.721000000000004</v>
      </c>
    </row>
    <row r="217" spans="1:7">
      <c r="A217" s="26">
        <v>43237</v>
      </c>
      <c r="B217" s="29">
        <v>17</v>
      </c>
      <c r="C217" s="29">
        <v>5</v>
      </c>
      <c r="D217" s="29">
        <v>2018</v>
      </c>
      <c r="E217" s="25">
        <v>0</v>
      </c>
      <c r="F217">
        <v>7.5910000000000002</v>
      </c>
      <c r="G217">
        <f>+ANAGRAFICA!$K$8-'PO015140NR0109 - SONDA'!F217</f>
        <v>82.749000000000009</v>
      </c>
    </row>
    <row r="218" spans="1:7">
      <c r="A218" s="26">
        <v>43238</v>
      </c>
      <c r="B218" s="29">
        <v>18</v>
      </c>
      <c r="C218" s="29">
        <v>5</v>
      </c>
      <c r="D218" s="29">
        <v>2018</v>
      </c>
      <c r="E218" s="25">
        <v>0</v>
      </c>
      <c r="F218">
        <v>7.5990000000000002</v>
      </c>
      <c r="G218">
        <f>+ANAGRAFICA!$K$8-'PO015140NR0109 - SONDA'!F218</f>
        <v>82.741</v>
      </c>
    </row>
    <row r="219" spans="1:7">
      <c r="A219" s="26">
        <v>43239</v>
      </c>
      <c r="B219" s="29">
        <v>19</v>
      </c>
      <c r="C219" s="29">
        <v>5</v>
      </c>
      <c r="D219" s="29">
        <v>2018</v>
      </c>
      <c r="E219" s="25">
        <v>0</v>
      </c>
      <c r="F219">
        <v>7.766</v>
      </c>
      <c r="G219">
        <f>+ANAGRAFICA!$K$8-'PO015140NR0109 - SONDA'!F219</f>
        <v>82.573999999999998</v>
      </c>
    </row>
    <row r="220" spans="1:7">
      <c r="A220" s="26">
        <v>43240</v>
      </c>
      <c r="B220" s="29">
        <v>20</v>
      </c>
      <c r="C220" s="29">
        <v>5</v>
      </c>
      <c r="D220" s="29">
        <v>2018</v>
      </c>
      <c r="E220" s="25">
        <v>0</v>
      </c>
      <c r="F220">
        <v>7.8710000000000004</v>
      </c>
      <c r="G220">
        <f>+ANAGRAFICA!$K$8-'PO015140NR0109 - SONDA'!F220</f>
        <v>82.469000000000008</v>
      </c>
    </row>
    <row r="221" spans="1:7">
      <c r="A221" s="26">
        <v>43241</v>
      </c>
      <c r="B221" s="29">
        <v>21</v>
      </c>
      <c r="C221" s="29">
        <v>5</v>
      </c>
      <c r="D221" s="29">
        <v>2018</v>
      </c>
      <c r="E221" s="25">
        <v>0</v>
      </c>
      <c r="F221">
        <v>7.657</v>
      </c>
      <c r="G221">
        <f>+ANAGRAFICA!$K$8-'PO015140NR0109 - SONDA'!F221</f>
        <v>82.683000000000007</v>
      </c>
    </row>
    <row r="222" spans="1:7">
      <c r="A222" s="26">
        <v>43242</v>
      </c>
      <c r="B222" s="29">
        <v>22</v>
      </c>
      <c r="C222" s="29">
        <v>5</v>
      </c>
      <c r="D222" s="29">
        <v>2018</v>
      </c>
      <c r="E222" s="25">
        <v>0</v>
      </c>
      <c r="F222">
        <v>7.7409999999999997</v>
      </c>
      <c r="G222">
        <f>+ANAGRAFICA!$K$8-'PO015140NR0109 - SONDA'!F222</f>
        <v>82.599000000000004</v>
      </c>
    </row>
    <row r="223" spans="1:7">
      <c r="A223" s="26">
        <v>43243</v>
      </c>
      <c r="B223" s="29">
        <v>23</v>
      </c>
      <c r="C223" s="29">
        <v>5</v>
      </c>
      <c r="D223" s="29">
        <v>2018</v>
      </c>
      <c r="E223" s="25">
        <v>0</v>
      </c>
      <c r="F223">
        <v>7.8250000000000002</v>
      </c>
      <c r="G223">
        <f>+ANAGRAFICA!$K$8-'PO015140NR0109 - SONDA'!F223</f>
        <v>82.515000000000001</v>
      </c>
    </row>
    <row r="224" spans="1:7">
      <c r="A224" s="26">
        <v>43244</v>
      </c>
      <c r="B224" s="29">
        <v>24</v>
      </c>
      <c r="C224" s="29">
        <v>5</v>
      </c>
      <c r="D224" s="29">
        <v>2018</v>
      </c>
      <c r="E224" s="25">
        <v>0</v>
      </c>
      <c r="F224">
        <v>7.89</v>
      </c>
      <c r="G224">
        <f>+ANAGRAFICA!$K$8-'PO015140NR0109 - SONDA'!F224</f>
        <v>82.45</v>
      </c>
    </row>
    <row r="225" spans="1:7">
      <c r="A225" s="26">
        <v>43245</v>
      </c>
      <c r="B225" s="29">
        <v>25</v>
      </c>
      <c r="C225" s="29">
        <v>5</v>
      </c>
      <c r="D225" s="29">
        <v>2018</v>
      </c>
      <c r="E225" s="25">
        <v>0</v>
      </c>
      <c r="F225">
        <v>7.9210000000000003</v>
      </c>
      <c r="G225">
        <f>+ANAGRAFICA!$K$8-'PO015140NR0109 - SONDA'!F225</f>
        <v>82.418999999999997</v>
      </c>
    </row>
    <row r="226" spans="1:7">
      <c r="A226" s="26">
        <v>43246</v>
      </c>
      <c r="B226" s="29">
        <v>26</v>
      </c>
      <c r="C226" s="29">
        <v>5</v>
      </c>
      <c r="D226" s="29">
        <v>2018</v>
      </c>
      <c r="E226" s="25">
        <v>0</v>
      </c>
      <c r="F226">
        <v>7.915</v>
      </c>
      <c r="G226">
        <f>+ANAGRAFICA!$K$8-'PO015140NR0109 - SONDA'!F226</f>
        <v>82.424999999999997</v>
      </c>
    </row>
    <row r="227" spans="1:7">
      <c r="A227" s="26">
        <v>43247</v>
      </c>
      <c r="B227" s="29">
        <v>27</v>
      </c>
      <c r="C227" s="29">
        <v>5</v>
      </c>
      <c r="D227" s="29">
        <v>2018</v>
      </c>
      <c r="E227" s="25">
        <v>0</v>
      </c>
      <c r="F227">
        <v>7.9630000000000001</v>
      </c>
      <c r="G227">
        <f>+ANAGRAFICA!$K$8-'PO015140NR0109 - SONDA'!F227</f>
        <v>82.37700000000001</v>
      </c>
    </row>
    <row r="228" spans="1:7">
      <c r="A228" s="26">
        <v>43248</v>
      </c>
      <c r="B228" s="29">
        <v>28</v>
      </c>
      <c r="C228" s="29">
        <v>5</v>
      </c>
      <c r="D228" s="29">
        <v>2018</v>
      </c>
      <c r="E228" s="25">
        <v>0</v>
      </c>
      <c r="F228">
        <v>7.7569999999999997</v>
      </c>
      <c r="G228">
        <f>+ANAGRAFICA!$K$8-'PO015140NR0109 - SONDA'!F228</f>
        <v>82.582999999999998</v>
      </c>
    </row>
    <row r="229" spans="1:7">
      <c r="A229" s="26">
        <v>43249</v>
      </c>
      <c r="B229" s="29">
        <v>29</v>
      </c>
      <c r="C229" s="29">
        <v>5</v>
      </c>
      <c r="D229" s="29">
        <v>2018</v>
      </c>
      <c r="E229" s="25">
        <v>0</v>
      </c>
      <c r="F229">
        <v>7.7590000000000003</v>
      </c>
      <c r="G229">
        <f>+ANAGRAFICA!$K$8-'PO015140NR0109 - SONDA'!F229</f>
        <v>82.581000000000003</v>
      </c>
    </row>
    <row r="230" spans="1:7">
      <c r="A230" s="26">
        <v>43250</v>
      </c>
      <c r="B230" s="29">
        <v>30</v>
      </c>
      <c r="C230" s="29">
        <v>5</v>
      </c>
      <c r="D230" s="29">
        <v>2018</v>
      </c>
      <c r="E230" s="25">
        <v>0</v>
      </c>
      <c r="F230">
        <v>7.7560000000000002</v>
      </c>
      <c r="G230">
        <f>+ANAGRAFICA!$K$8-'PO015140NR0109 - SONDA'!F230</f>
        <v>82.584000000000003</v>
      </c>
    </row>
    <row r="231" spans="1:7">
      <c r="A231" s="26">
        <v>43251</v>
      </c>
      <c r="B231" s="29">
        <v>31</v>
      </c>
      <c r="C231" s="29">
        <v>5</v>
      </c>
      <c r="D231" s="29">
        <v>2018</v>
      </c>
      <c r="E231" s="25">
        <v>0</v>
      </c>
      <c r="F231">
        <v>7.8449999999999998</v>
      </c>
      <c r="G231">
        <f>+ANAGRAFICA!$K$8-'PO015140NR0109 - SONDA'!F231</f>
        <v>82.495000000000005</v>
      </c>
    </row>
    <row r="232" spans="1:7">
      <c r="A232" s="26">
        <v>43252</v>
      </c>
      <c r="B232" s="29">
        <v>1</v>
      </c>
      <c r="C232" s="29">
        <v>6</v>
      </c>
      <c r="D232" s="29">
        <v>2018</v>
      </c>
      <c r="E232" s="25">
        <v>0</v>
      </c>
      <c r="F232">
        <v>7.74</v>
      </c>
      <c r="G232">
        <f>+ANAGRAFICA!$K$8-'PO015140NR0109 - SONDA'!F232</f>
        <v>82.600000000000009</v>
      </c>
    </row>
    <row r="233" spans="1:7">
      <c r="A233" s="26">
        <v>43253</v>
      </c>
      <c r="B233" s="29">
        <v>2</v>
      </c>
      <c r="C233" s="29">
        <v>6</v>
      </c>
      <c r="D233" s="29">
        <v>2018</v>
      </c>
      <c r="E233" s="25">
        <v>0</v>
      </c>
      <c r="F233">
        <v>7.726</v>
      </c>
      <c r="G233">
        <f>+ANAGRAFICA!$K$8-'PO015140NR0109 - SONDA'!F233</f>
        <v>82.614000000000004</v>
      </c>
    </row>
    <row r="234" spans="1:7">
      <c r="A234" s="26">
        <v>43254</v>
      </c>
      <c r="B234" s="29">
        <v>3</v>
      </c>
      <c r="C234" s="29">
        <v>6</v>
      </c>
      <c r="D234" s="29">
        <v>2018</v>
      </c>
      <c r="E234" s="25">
        <v>0</v>
      </c>
      <c r="F234">
        <v>7.7320000000000002</v>
      </c>
      <c r="G234">
        <f>+ANAGRAFICA!$K$8-'PO015140NR0109 - SONDA'!F234</f>
        <v>82.608000000000004</v>
      </c>
    </row>
    <row r="235" spans="1:7">
      <c r="A235" s="26">
        <v>43255</v>
      </c>
      <c r="B235" s="29">
        <v>4</v>
      </c>
      <c r="C235" s="29">
        <v>6</v>
      </c>
      <c r="D235" s="29">
        <v>2018</v>
      </c>
      <c r="E235" s="25">
        <v>0</v>
      </c>
      <c r="F235">
        <v>7.7210000000000001</v>
      </c>
      <c r="G235">
        <f>+ANAGRAFICA!$K$8-'PO015140NR0109 - SONDA'!F235</f>
        <v>82.619</v>
      </c>
    </row>
    <row r="236" spans="1:7">
      <c r="A236" s="26">
        <v>43256</v>
      </c>
      <c r="B236" s="29">
        <v>5</v>
      </c>
      <c r="C236" s="29">
        <v>6</v>
      </c>
      <c r="D236" s="29">
        <v>2018</v>
      </c>
      <c r="E236" s="25">
        <v>0</v>
      </c>
      <c r="F236">
        <v>7.617</v>
      </c>
      <c r="G236">
        <f>+ANAGRAFICA!$K$8-'PO015140NR0109 - SONDA'!F236</f>
        <v>82.722999999999999</v>
      </c>
    </row>
    <row r="237" spans="1:7">
      <c r="A237" s="26">
        <v>43257</v>
      </c>
      <c r="B237" s="29">
        <v>6</v>
      </c>
      <c r="C237" s="29">
        <v>6</v>
      </c>
      <c r="D237" s="29">
        <v>2018</v>
      </c>
      <c r="E237" s="25">
        <v>0</v>
      </c>
      <c r="F237">
        <v>7.6559999999999997</v>
      </c>
      <c r="G237">
        <f>+ANAGRAFICA!$K$8-'PO015140NR0109 - SONDA'!F237</f>
        <v>82.683999999999997</v>
      </c>
    </row>
    <row r="238" spans="1:7">
      <c r="A238" s="26">
        <v>43258</v>
      </c>
      <c r="B238" s="29">
        <v>7</v>
      </c>
      <c r="C238" s="29">
        <v>6</v>
      </c>
      <c r="D238" s="29">
        <v>2018</v>
      </c>
      <c r="E238" s="25">
        <v>0</v>
      </c>
      <c r="F238">
        <v>7.702</v>
      </c>
      <c r="G238">
        <f>+ANAGRAFICA!$K$8-'PO015140NR0109 - SONDA'!F238</f>
        <v>82.638000000000005</v>
      </c>
    </row>
    <row r="239" spans="1:7">
      <c r="A239" s="26">
        <v>43259</v>
      </c>
      <c r="B239" s="29">
        <v>8</v>
      </c>
      <c r="C239" s="29">
        <v>6</v>
      </c>
      <c r="D239" s="29">
        <v>2018</v>
      </c>
      <c r="E239" s="25">
        <v>0</v>
      </c>
      <c r="F239">
        <v>7.617</v>
      </c>
      <c r="G239">
        <f>+ANAGRAFICA!$K$8-'PO015140NR0109 - SONDA'!F239</f>
        <v>82.722999999999999</v>
      </c>
    </row>
    <row r="240" spans="1:7">
      <c r="A240" s="26">
        <v>43260</v>
      </c>
      <c r="B240" s="29">
        <v>9</v>
      </c>
      <c r="C240" s="29">
        <v>6</v>
      </c>
      <c r="D240" s="29">
        <v>2018</v>
      </c>
      <c r="E240" s="25">
        <v>0</v>
      </c>
      <c r="F240">
        <v>7.633</v>
      </c>
      <c r="G240">
        <f>+ANAGRAFICA!$K$8-'PO015140NR0109 - SONDA'!F240</f>
        <v>82.707000000000008</v>
      </c>
    </row>
    <row r="241" spans="1:7">
      <c r="A241" s="26">
        <v>43261</v>
      </c>
      <c r="B241" s="29">
        <v>10</v>
      </c>
      <c r="C241" s="29">
        <v>6</v>
      </c>
      <c r="D241" s="29">
        <v>2018</v>
      </c>
      <c r="E241" s="25">
        <v>0</v>
      </c>
      <c r="F241">
        <v>7.6980000000000004</v>
      </c>
      <c r="G241">
        <f>+ANAGRAFICA!$K$8-'PO015140NR0109 - SONDA'!F241</f>
        <v>82.641999999999996</v>
      </c>
    </row>
    <row r="242" spans="1:7">
      <c r="A242" s="26">
        <v>43262</v>
      </c>
      <c r="B242" s="29">
        <v>11</v>
      </c>
      <c r="C242" s="29">
        <v>6</v>
      </c>
      <c r="D242" s="29">
        <v>2018</v>
      </c>
      <c r="E242" s="25">
        <v>0</v>
      </c>
      <c r="F242">
        <v>7.72</v>
      </c>
      <c r="G242">
        <f>+ANAGRAFICA!$K$8-'PO015140NR0109 - SONDA'!F242</f>
        <v>82.62</v>
      </c>
    </row>
    <row r="243" spans="1:7">
      <c r="A243" s="26">
        <v>43263</v>
      </c>
      <c r="B243" s="29">
        <v>12</v>
      </c>
      <c r="C243" s="29">
        <v>6</v>
      </c>
      <c r="D243" s="29">
        <v>2018</v>
      </c>
      <c r="E243" s="25">
        <v>0</v>
      </c>
      <c r="F243">
        <v>7.6349999999999998</v>
      </c>
      <c r="G243">
        <f>+ANAGRAFICA!$K$8-'PO015140NR0109 - SONDA'!F243</f>
        <v>82.704999999999998</v>
      </c>
    </row>
    <row r="244" spans="1:7">
      <c r="A244" s="26">
        <v>43264</v>
      </c>
      <c r="B244" s="29">
        <v>13</v>
      </c>
      <c r="C244" s="29">
        <v>6</v>
      </c>
      <c r="D244" s="29">
        <v>2018</v>
      </c>
      <c r="E244" s="25">
        <v>0</v>
      </c>
      <c r="F244">
        <v>7.58</v>
      </c>
      <c r="G244">
        <f>+ANAGRAFICA!$K$8-'PO015140NR0109 - SONDA'!F244</f>
        <v>82.76</v>
      </c>
    </row>
    <row r="245" spans="1:7">
      <c r="A245" s="26">
        <v>43265</v>
      </c>
      <c r="B245" s="29">
        <v>14</v>
      </c>
      <c r="C245" s="29">
        <v>6</v>
      </c>
      <c r="D245" s="29">
        <v>2018</v>
      </c>
      <c r="E245" s="25">
        <v>0</v>
      </c>
      <c r="F245">
        <v>7.7539999999999996</v>
      </c>
      <c r="G245">
        <f>+ANAGRAFICA!$K$8-'PO015140NR0109 - SONDA'!F245</f>
        <v>82.585999999999999</v>
      </c>
    </row>
    <row r="246" spans="1:7">
      <c r="A246" s="26">
        <v>43266</v>
      </c>
      <c r="B246" s="29">
        <v>15</v>
      </c>
      <c r="C246" s="29">
        <v>6</v>
      </c>
      <c r="D246" s="29">
        <v>2018</v>
      </c>
      <c r="E246" s="25">
        <v>0</v>
      </c>
      <c r="F246">
        <v>8.0679999999999996</v>
      </c>
      <c r="G246">
        <f>+ANAGRAFICA!$K$8-'PO015140NR0109 - SONDA'!F246</f>
        <v>82.272000000000006</v>
      </c>
    </row>
    <row r="247" spans="1:7">
      <c r="A247" s="26">
        <v>43267</v>
      </c>
      <c r="B247" s="29">
        <v>16</v>
      </c>
      <c r="C247" s="29">
        <v>6</v>
      </c>
      <c r="D247" s="29">
        <v>2018</v>
      </c>
      <c r="E247" s="25">
        <v>0</v>
      </c>
      <c r="F247">
        <v>8.1839999999999993</v>
      </c>
      <c r="G247">
        <f>+ANAGRAFICA!$K$8-'PO015140NR0109 - SONDA'!F247</f>
        <v>82.156000000000006</v>
      </c>
    </row>
    <row r="248" spans="1:7">
      <c r="A248" s="26">
        <v>43268</v>
      </c>
      <c r="B248" s="29">
        <v>17</v>
      </c>
      <c r="C248" s="29">
        <v>6</v>
      </c>
      <c r="D248" s="29">
        <v>2018</v>
      </c>
      <c r="E248" s="25">
        <v>0</v>
      </c>
      <c r="F248">
        <v>8.2409999999999997</v>
      </c>
      <c r="G248">
        <f>+ANAGRAFICA!$K$8-'PO015140NR0109 - SONDA'!F248</f>
        <v>82.099000000000004</v>
      </c>
    </row>
    <row r="249" spans="1:7">
      <c r="A249" s="26">
        <v>43269</v>
      </c>
      <c r="B249" s="29">
        <v>18</v>
      </c>
      <c r="C249" s="29">
        <v>6</v>
      </c>
      <c r="D249" s="29">
        <v>2018</v>
      </c>
      <c r="E249" s="25">
        <v>0</v>
      </c>
      <c r="F249">
        <v>8.2829999999999995</v>
      </c>
      <c r="G249">
        <f>+ANAGRAFICA!$K$8-'PO015140NR0109 - SONDA'!F249</f>
        <v>82.057000000000002</v>
      </c>
    </row>
    <row r="250" spans="1:7">
      <c r="A250" s="26">
        <v>43270</v>
      </c>
      <c r="B250" s="29">
        <v>19</v>
      </c>
      <c r="C250" s="29">
        <v>6</v>
      </c>
      <c r="D250" s="29">
        <v>2018</v>
      </c>
      <c r="E250" s="25">
        <v>0</v>
      </c>
      <c r="F250">
        <v>8.3239999999999998</v>
      </c>
      <c r="G250">
        <f>+ANAGRAFICA!$K$8-'PO015140NR0109 - SONDA'!F250</f>
        <v>82.016000000000005</v>
      </c>
    </row>
    <row r="251" spans="1:7">
      <c r="A251" s="26">
        <v>43271</v>
      </c>
      <c r="B251" s="29">
        <v>20</v>
      </c>
      <c r="C251" s="29">
        <v>6</v>
      </c>
      <c r="D251" s="29">
        <v>2018</v>
      </c>
      <c r="E251" s="25">
        <v>0</v>
      </c>
      <c r="F251">
        <v>8.3569999999999993</v>
      </c>
      <c r="G251">
        <f>+ANAGRAFICA!$K$8-'PO015140NR0109 - SONDA'!F251</f>
        <v>81.983000000000004</v>
      </c>
    </row>
    <row r="252" spans="1:7">
      <c r="A252" s="26">
        <v>43272</v>
      </c>
      <c r="B252" s="29">
        <v>21</v>
      </c>
      <c r="C252" s="29">
        <v>6</v>
      </c>
      <c r="D252" s="29">
        <v>2018</v>
      </c>
      <c r="E252" s="25">
        <v>0</v>
      </c>
      <c r="F252">
        <v>8.3680000000000003</v>
      </c>
      <c r="G252">
        <f>+ANAGRAFICA!$K$8-'PO015140NR0109 - SONDA'!F252</f>
        <v>81.972000000000008</v>
      </c>
    </row>
    <row r="253" spans="1:7">
      <c r="A253" s="26">
        <v>43273</v>
      </c>
      <c r="B253" s="29">
        <v>22</v>
      </c>
      <c r="C253" s="29">
        <v>6</v>
      </c>
      <c r="D253" s="29">
        <v>2018</v>
      </c>
      <c r="E253" s="25">
        <v>0</v>
      </c>
      <c r="F253">
        <v>8.3490000000000002</v>
      </c>
      <c r="G253">
        <f>+ANAGRAFICA!$K$8-'PO015140NR0109 - SONDA'!F253</f>
        <v>81.991</v>
      </c>
    </row>
    <row r="254" spans="1:7">
      <c r="A254" s="26">
        <v>43274</v>
      </c>
      <c r="B254" s="29">
        <v>23</v>
      </c>
      <c r="C254" s="29">
        <v>6</v>
      </c>
      <c r="D254" s="29">
        <v>2018</v>
      </c>
      <c r="E254" s="25">
        <v>0</v>
      </c>
      <c r="F254">
        <v>8.3659999999999997</v>
      </c>
      <c r="G254">
        <f>+ANAGRAFICA!$K$8-'PO015140NR0109 - SONDA'!F254</f>
        <v>81.974000000000004</v>
      </c>
    </row>
    <row r="255" spans="1:7">
      <c r="A255" s="26">
        <v>43275</v>
      </c>
      <c r="B255" s="29">
        <v>24</v>
      </c>
      <c r="C255" s="29">
        <v>6</v>
      </c>
      <c r="D255" s="29">
        <v>2018</v>
      </c>
      <c r="E255" s="25">
        <v>0</v>
      </c>
      <c r="F255">
        <v>8.3829999999999991</v>
      </c>
      <c r="G255">
        <f>+ANAGRAFICA!$K$8-'PO015140NR0109 - SONDA'!F255</f>
        <v>81.957000000000008</v>
      </c>
    </row>
    <row r="256" spans="1:7">
      <c r="A256" s="26">
        <v>43276</v>
      </c>
      <c r="B256" s="29">
        <v>25</v>
      </c>
      <c r="C256" s="29">
        <v>6</v>
      </c>
      <c r="D256" s="29">
        <v>2018</v>
      </c>
      <c r="E256" s="25">
        <v>0</v>
      </c>
      <c r="F256">
        <v>8.3680000000000003</v>
      </c>
      <c r="G256">
        <f>+ANAGRAFICA!$K$8-'PO015140NR0109 - SONDA'!F256</f>
        <v>81.972000000000008</v>
      </c>
    </row>
    <row r="257" spans="1:7">
      <c r="A257" s="26">
        <v>43277</v>
      </c>
      <c r="B257" s="29">
        <v>26</v>
      </c>
      <c r="C257" s="29">
        <v>6</v>
      </c>
      <c r="D257" s="29">
        <v>2018</v>
      </c>
      <c r="E257" s="25">
        <v>0</v>
      </c>
      <c r="F257">
        <v>8.3640000000000008</v>
      </c>
      <c r="G257">
        <f>+ANAGRAFICA!$K$8-'PO015140NR0109 - SONDA'!F257</f>
        <v>81.975999999999999</v>
      </c>
    </row>
    <row r="258" spans="1:7">
      <c r="A258" s="26">
        <v>43278</v>
      </c>
      <c r="B258" s="29">
        <v>27</v>
      </c>
      <c r="C258" s="29">
        <v>6</v>
      </c>
      <c r="D258" s="29">
        <v>2018</v>
      </c>
      <c r="E258" s="25">
        <v>0</v>
      </c>
      <c r="F258">
        <v>8.3000000000000007</v>
      </c>
      <c r="G258">
        <f>+ANAGRAFICA!$K$8-'PO015140NR0109 - SONDA'!F258</f>
        <v>82.04</v>
      </c>
    </row>
    <row r="259" spans="1:7">
      <c r="A259" s="26">
        <v>43279</v>
      </c>
      <c r="B259" s="29">
        <v>28</v>
      </c>
      <c r="C259" s="29">
        <v>6</v>
      </c>
      <c r="D259" s="29">
        <v>2018</v>
      </c>
      <c r="E259" s="25">
        <v>0</v>
      </c>
      <c r="F259">
        <v>8.3049999999999997</v>
      </c>
      <c r="G259">
        <f>+ANAGRAFICA!$K$8-'PO015140NR0109 - SONDA'!F259</f>
        <v>82.034999999999997</v>
      </c>
    </row>
    <row r="260" spans="1:7">
      <c r="A260" s="26">
        <v>43280</v>
      </c>
      <c r="B260" s="29">
        <v>29</v>
      </c>
      <c r="C260" s="29">
        <v>6</v>
      </c>
      <c r="D260" s="29">
        <v>2018</v>
      </c>
      <c r="E260" s="25">
        <v>0</v>
      </c>
      <c r="F260">
        <v>8.2780000000000005</v>
      </c>
      <c r="G260">
        <f>+ANAGRAFICA!$K$8-'PO015140NR0109 - SONDA'!F260</f>
        <v>82.061999999999998</v>
      </c>
    </row>
    <row r="261" spans="1:7">
      <c r="A261" s="26">
        <v>43281</v>
      </c>
      <c r="B261" s="29">
        <v>30</v>
      </c>
      <c r="C261" s="29">
        <v>6</v>
      </c>
      <c r="D261" s="29">
        <v>2018</v>
      </c>
      <c r="E261" s="25">
        <v>0</v>
      </c>
      <c r="F261">
        <v>8.2799999999999994</v>
      </c>
      <c r="G261">
        <f>+ANAGRAFICA!$K$8-'PO015140NR0109 - SONDA'!F261</f>
        <v>82.06</v>
      </c>
    </row>
    <row r="262" spans="1:7">
      <c r="A262" s="26">
        <v>43282</v>
      </c>
      <c r="B262" s="29">
        <v>1</v>
      </c>
      <c r="C262" s="29">
        <v>7</v>
      </c>
      <c r="D262" s="29">
        <v>2018</v>
      </c>
      <c r="E262" s="25">
        <v>0</v>
      </c>
      <c r="F262">
        <v>8.2789999999999999</v>
      </c>
      <c r="G262">
        <f>+ANAGRAFICA!$K$8-'PO015140NR0109 - SONDA'!F262</f>
        <v>82.061000000000007</v>
      </c>
    </row>
    <row r="263" spans="1:7">
      <c r="A263" s="26">
        <v>43283</v>
      </c>
      <c r="B263" s="29">
        <v>2</v>
      </c>
      <c r="C263" s="29">
        <v>7</v>
      </c>
      <c r="D263" s="29">
        <v>2018</v>
      </c>
      <c r="E263" s="25">
        <v>0</v>
      </c>
      <c r="F263">
        <v>8.2899999999999991</v>
      </c>
      <c r="G263">
        <f>+ANAGRAFICA!$K$8-'PO015140NR0109 - SONDA'!F263</f>
        <v>82.050000000000011</v>
      </c>
    </row>
    <row r="264" spans="1:7">
      <c r="A264" s="26">
        <v>43284</v>
      </c>
      <c r="B264" s="29">
        <v>3</v>
      </c>
      <c r="C264" s="29">
        <v>7</v>
      </c>
      <c r="D264" s="29">
        <v>2018</v>
      </c>
      <c r="E264" s="25">
        <v>0</v>
      </c>
      <c r="F264">
        <v>8.34</v>
      </c>
      <c r="G264">
        <f>+ANAGRAFICA!$K$8-'PO015140NR0109 - SONDA'!F264</f>
        <v>82</v>
      </c>
    </row>
    <row r="265" spans="1:7">
      <c r="A265" s="26">
        <v>43285</v>
      </c>
      <c r="B265" s="29">
        <v>4</v>
      </c>
      <c r="C265" s="29">
        <v>7</v>
      </c>
      <c r="D265" s="29">
        <v>2018</v>
      </c>
      <c r="E265" s="25">
        <v>0</v>
      </c>
      <c r="F265">
        <v>8.3680000000000003</v>
      </c>
      <c r="G265">
        <f>+ANAGRAFICA!$K$8-'PO015140NR0109 - SONDA'!F265</f>
        <v>81.972000000000008</v>
      </c>
    </row>
    <row r="266" spans="1:7">
      <c r="A266" s="26">
        <v>43286</v>
      </c>
      <c r="B266" s="29">
        <v>5</v>
      </c>
      <c r="C266" s="29">
        <v>7</v>
      </c>
      <c r="D266" s="29">
        <v>2018</v>
      </c>
      <c r="E266" s="25">
        <v>0</v>
      </c>
      <c r="F266">
        <v>8.24</v>
      </c>
      <c r="G266">
        <f>+ANAGRAFICA!$K$8-'PO015140NR0109 - SONDA'!F266</f>
        <v>82.100000000000009</v>
      </c>
    </row>
    <row r="267" spans="1:7">
      <c r="A267" s="26">
        <v>43287</v>
      </c>
      <c r="B267" s="29">
        <v>6</v>
      </c>
      <c r="C267" s="29">
        <v>7</v>
      </c>
      <c r="D267" s="29">
        <v>2018</v>
      </c>
      <c r="E267" s="25">
        <v>0</v>
      </c>
      <c r="F267">
        <v>8.2579999999999991</v>
      </c>
      <c r="G267">
        <f>+ANAGRAFICA!$K$8-'PO015140NR0109 - SONDA'!F267</f>
        <v>82.082000000000008</v>
      </c>
    </row>
    <row r="268" spans="1:7">
      <c r="A268" s="26">
        <v>43288</v>
      </c>
      <c r="B268" s="29">
        <v>7</v>
      </c>
      <c r="C268" s="29">
        <v>7</v>
      </c>
      <c r="D268" s="29">
        <v>2018</v>
      </c>
      <c r="E268" s="25">
        <v>0</v>
      </c>
      <c r="F268">
        <v>8.2509999999999994</v>
      </c>
      <c r="G268">
        <f>+ANAGRAFICA!$K$8-'PO015140NR0109 - SONDA'!F268</f>
        <v>82.088999999999999</v>
      </c>
    </row>
    <row r="269" spans="1:7">
      <c r="A269" s="26">
        <v>43289</v>
      </c>
      <c r="B269" s="29">
        <v>8</v>
      </c>
      <c r="C269" s="29">
        <v>7</v>
      </c>
      <c r="D269" s="29">
        <v>2018</v>
      </c>
      <c r="E269" s="25">
        <v>0</v>
      </c>
      <c r="F269">
        <v>8.2249999999999996</v>
      </c>
      <c r="G269">
        <f>+ANAGRAFICA!$K$8-'PO015140NR0109 - SONDA'!F269</f>
        <v>82.115000000000009</v>
      </c>
    </row>
    <row r="270" spans="1:7">
      <c r="A270" s="26">
        <v>43290</v>
      </c>
      <c r="B270" s="29">
        <v>9</v>
      </c>
      <c r="C270" s="29">
        <v>7</v>
      </c>
      <c r="D270" s="29">
        <v>2018</v>
      </c>
      <c r="E270" s="25">
        <v>0</v>
      </c>
      <c r="F270">
        <v>8.19</v>
      </c>
      <c r="G270">
        <f>+ANAGRAFICA!$K$8-'PO015140NR0109 - SONDA'!F270</f>
        <v>82.15</v>
      </c>
    </row>
    <row r="271" spans="1:7">
      <c r="A271" s="26">
        <v>43291</v>
      </c>
      <c r="B271" s="29">
        <v>10</v>
      </c>
      <c r="C271" s="29">
        <v>7</v>
      </c>
      <c r="D271" s="29">
        <v>2018</v>
      </c>
      <c r="E271" s="25">
        <v>0</v>
      </c>
      <c r="F271">
        <v>8.3089999999999993</v>
      </c>
      <c r="G271">
        <f>+ANAGRAFICA!$K$8-'PO015140NR0109 - SONDA'!F271</f>
        <v>82.031000000000006</v>
      </c>
    </row>
    <row r="272" spans="1:7">
      <c r="A272" s="26">
        <v>43292</v>
      </c>
      <c r="B272" s="29">
        <v>11</v>
      </c>
      <c r="C272" s="29">
        <v>7</v>
      </c>
      <c r="D272" s="29">
        <v>2018</v>
      </c>
      <c r="E272" s="25">
        <v>0</v>
      </c>
      <c r="F272">
        <v>8.5909999999999993</v>
      </c>
      <c r="G272">
        <f>+ANAGRAFICA!$K$8-'PO015140NR0109 - SONDA'!F272</f>
        <v>81.749000000000009</v>
      </c>
    </row>
    <row r="273" spans="1:7">
      <c r="A273" s="26">
        <v>43293</v>
      </c>
      <c r="B273" s="29">
        <v>12</v>
      </c>
      <c r="C273" s="29">
        <v>7</v>
      </c>
      <c r="D273" s="29">
        <v>2018</v>
      </c>
      <c r="E273" s="25">
        <v>0</v>
      </c>
      <c r="F273">
        <v>8.7279999999999998</v>
      </c>
      <c r="G273">
        <f>+ANAGRAFICA!$K$8-'PO015140NR0109 - SONDA'!F273</f>
        <v>81.612000000000009</v>
      </c>
    </row>
    <row r="274" spans="1:7">
      <c r="A274" s="26">
        <v>43294</v>
      </c>
      <c r="B274" s="29">
        <v>13</v>
      </c>
      <c r="C274" s="29">
        <v>7</v>
      </c>
      <c r="D274" s="29">
        <v>2018</v>
      </c>
      <c r="E274" s="25">
        <v>0</v>
      </c>
      <c r="F274">
        <v>8.8070000000000004</v>
      </c>
      <c r="G274">
        <f>+ANAGRAFICA!$K$8-'PO015140NR0109 - SONDA'!F274</f>
        <v>81.533000000000001</v>
      </c>
    </row>
    <row r="275" spans="1:7">
      <c r="A275" s="26">
        <v>43295</v>
      </c>
      <c r="B275" s="29">
        <v>14</v>
      </c>
      <c r="C275" s="29">
        <v>7</v>
      </c>
      <c r="D275" s="29">
        <v>2018</v>
      </c>
      <c r="E275" s="25">
        <v>0</v>
      </c>
      <c r="F275">
        <v>8.6880000000000006</v>
      </c>
      <c r="G275">
        <f>+ANAGRAFICA!$K$8-'PO015140NR0109 - SONDA'!F275</f>
        <v>81.652000000000001</v>
      </c>
    </row>
    <row r="276" spans="1:7">
      <c r="A276" s="26">
        <v>43296</v>
      </c>
      <c r="B276" s="29">
        <v>15</v>
      </c>
      <c r="C276" s="29">
        <v>7</v>
      </c>
      <c r="D276" s="29">
        <v>2018</v>
      </c>
      <c r="E276" s="25">
        <v>0</v>
      </c>
      <c r="F276">
        <v>8.6940000000000008</v>
      </c>
      <c r="G276">
        <f>+ANAGRAFICA!$K$8-'PO015140NR0109 - SONDA'!F276</f>
        <v>81.646000000000001</v>
      </c>
    </row>
    <row r="277" spans="1:7">
      <c r="A277" s="26">
        <v>43297</v>
      </c>
      <c r="B277" s="29">
        <v>16</v>
      </c>
      <c r="C277" s="29">
        <v>7</v>
      </c>
      <c r="D277" s="29">
        <v>2018</v>
      </c>
      <c r="E277" s="25">
        <v>0</v>
      </c>
      <c r="F277">
        <v>8.5820000000000007</v>
      </c>
      <c r="G277">
        <f>+ANAGRAFICA!$K$8-'PO015140NR0109 - SONDA'!F277</f>
        <v>81.75800000000001</v>
      </c>
    </row>
    <row r="278" spans="1:7">
      <c r="A278" s="26">
        <v>43298</v>
      </c>
      <c r="B278" s="29">
        <v>17</v>
      </c>
      <c r="C278" s="29">
        <v>7</v>
      </c>
      <c r="D278" s="29">
        <v>2018</v>
      </c>
      <c r="E278" s="25">
        <v>0</v>
      </c>
      <c r="F278">
        <v>8.5389999999999997</v>
      </c>
      <c r="G278">
        <f>+ANAGRAFICA!$K$8-'PO015140NR0109 - SONDA'!F278</f>
        <v>81.801000000000002</v>
      </c>
    </row>
    <row r="279" spans="1:7">
      <c r="A279" s="26">
        <v>43299</v>
      </c>
      <c r="B279" s="29">
        <v>18</v>
      </c>
      <c r="C279" s="29">
        <v>7</v>
      </c>
      <c r="D279" s="29">
        <v>2018</v>
      </c>
      <c r="E279" s="25">
        <v>0</v>
      </c>
      <c r="F279">
        <v>8.5549999999999997</v>
      </c>
      <c r="G279">
        <f>+ANAGRAFICA!$K$8-'PO015140NR0109 - SONDA'!F279</f>
        <v>81.784999999999997</v>
      </c>
    </row>
    <row r="280" spans="1:7">
      <c r="A280" s="26">
        <v>43300</v>
      </c>
      <c r="B280" s="29">
        <v>19</v>
      </c>
      <c r="C280" s="29">
        <v>7</v>
      </c>
      <c r="D280" s="29">
        <v>2018</v>
      </c>
      <c r="E280" s="25">
        <v>0</v>
      </c>
      <c r="F280">
        <v>8.5549999999999997</v>
      </c>
      <c r="G280">
        <f>+ANAGRAFICA!$K$8-'PO015140NR0109 - SONDA'!F280</f>
        <v>81.784999999999997</v>
      </c>
    </row>
    <row r="281" spans="1:7">
      <c r="A281" s="26">
        <v>43301</v>
      </c>
      <c r="B281" s="29">
        <v>20</v>
      </c>
      <c r="C281" s="29">
        <v>7</v>
      </c>
      <c r="D281" s="29">
        <v>2018</v>
      </c>
      <c r="E281" s="25">
        <v>0</v>
      </c>
      <c r="F281">
        <v>8.52</v>
      </c>
      <c r="G281">
        <f>+ANAGRAFICA!$K$8-'PO015140NR0109 - SONDA'!F281</f>
        <v>81.820000000000007</v>
      </c>
    </row>
    <row r="282" spans="1:7">
      <c r="A282" s="26">
        <v>43302</v>
      </c>
      <c r="B282" s="29">
        <v>21</v>
      </c>
      <c r="C282" s="29">
        <v>7</v>
      </c>
      <c r="D282" s="29">
        <v>2018</v>
      </c>
      <c r="E282" s="25">
        <v>0</v>
      </c>
      <c r="F282">
        <v>8.5340000000000007</v>
      </c>
      <c r="G282">
        <f>+ANAGRAFICA!$K$8-'PO015140NR0109 - SONDA'!F282</f>
        <v>81.805999999999997</v>
      </c>
    </row>
    <row r="283" spans="1:7">
      <c r="A283" s="26">
        <v>43303</v>
      </c>
      <c r="B283" s="29">
        <v>22</v>
      </c>
      <c r="C283" s="29">
        <v>7</v>
      </c>
      <c r="D283" s="29">
        <v>2018</v>
      </c>
      <c r="E283" s="25">
        <v>0</v>
      </c>
      <c r="F283">
        <v>8.5139999999999993</v>
      </c>
      <c r="G283">
        <f>+ANAGRAFICA!$K$8-'PO015140NR0109 - SONDA'!F283</f>
        <v>81.826000000000008</v>
      </c>
    </row>
    <row r="284" spans="1:7">
      <c r="A284" s="26">
        <v>43304</v>
      </c>
      <c r="B284" s="29">
        <v>23</v>
      </c>
      <c r="C284" s="29">
        <v>7</v>
      </c>
      <c r="D284" s="29">
        <v>2018</v>
      </c>
      <c r="E284" s="25">
        <v>0</v>
      </c>
      <c r="F284">
        <v>8.5449999999999999</v>
      </c>
      <c r="G284">
        <f>+ANAGRAFICA!$K$8-'PO015140NR0109 - SONDA'!F284</f>
        <v>81.795000000000002</v>
      </c>
    </row>
    <row r="285" spans="1:7">
      <c r="A285" s="26">
        <v>43305</v>
      </c>
      <c r="B285" s="29">
        <v>24</v>
      </c>
      <c r="C285" s="29">
        <v>7</v>
      </c>
      <c r="D285" s="29">
        <v>2018</v>
      </c>
      <c r="E285" s="25">
        <v>0</v>
      </c>
      <c r="F285">
        <v>8.5060000000000002</v>
      </c>
      <c r="G285">
        <f>+ANAGRAFICA!$K$8-'PO015140NR0109 - SONDA'!F285</f>
        <v>81.834000000000003</v>
      </c>
    </row>
    <row r="286" spans="1:7">
      <c r="A286" s="26">
        <v>43306</v>
      </c>
      <c r="B286" s="29">
        <v>25</v>
      </c>
      <c r="C286" s="29">
        <v>7</v>
      </c>
      <c r="D286" s="29">
        <v>2018</v>
      </c>
      <c r="E286" s="25">
        <v>0</v>
      </c>
      <c r="F286">
        <v>8.5589999999999993</v>
      </c>
      <c r="G286">
        <f>+ANAGRAFICA!$K$8-'PO015140NR0109 - SONDA'!F286</f>
        <v>81.781000000000006</v>
      </c>
    </row>
    <row r="287" spans="1:7">
      <c r="A287" s="26">
        <v>43307</v>
      </c>
      <c r="B287" s="29">
        <v>26</v>
      </c>
      <c r="C287" s="29">
        <v>7</v>
      </c>
      <c r="D287" s="29">
        <v>2018</v>
      </c>
      <c r="E287" s="25">
        <v>0</v>
      </c>
      <c r="F287">
        <v>8.5790000000000006</v>
      </c>
      <c r="G287">
        <f>+ANAGRAFICA!$K$8-'PO015140NR0109 - SONDA'!F287</f>
        <v>81.760999999999996</v>
      </c>
    </row>
    <row r="288" spans="1:7">
      <c r="A288" s="26">
        <v>43308</v>
      </c>
      <c r="B288" s="29">
        <v>27</v>
      </c>
      <c r="C288" s="29">
        <v>7</v>
      </c>
      <c r="D288" s="29">
        <v>2018</v>
      </c>
      <c r="E288" s="25">
        <v>0</v>
      </c>
      <c r="F288">
        <v>8.6199999999999992</v>
      </c>
      <c r="G288">
        <f>+ANAGRAFICA!$K$8-'PO015140NR0109 - SONDA'!F288</f>
        <v>81.72</v>
      </c>
    </row>
    <row r="289" spans="1:7">
      <c r="A289" s="26">
        <v>43309</v>
      </c>
      <c r="B289" s="29">
        <v>28</v>
      </c>
      <c r="C289" s="29">
        <v>7</v>
      </c>
      <c r="D289" s="29">
        <v>2018</v>
      </c>
      <c r="E289" s="25">
        <v>0</v>
      </c>
      <c r="F289">
        <v>8.6170000000000009</v>
      </c>
      <c r="G289">
        <f>+ANAGRAFICA!$K$8-'PO015140NR0109 - SONDA'!F289</f>
        <v>81.722999999999999</v>
      </c>
    </row>
    <row r="290" spans="1:7">
      <c r="A290" s="26">
        <v>43310</v>
      </c>
      <c r="B290" s="29">
        <v>29</v>
      </c>
      <c r="C290" s="29">
        <v>7</v>
      </c>
      <c r="D290" s="29">
        <v>2018</v>
      </c>
      <c r="E290" s="25">
        <v>0</v>
      </c>
      <c r="F290">
        <v>8.6639999999999997</v>
      </c>
      <c r="G290">
        <f>+ANAGRAFICA!$K$8-'PO015140NR0109 - SONDA'!F290</f>
        <v>81.676000000000002</v>
      </c>
    </row>
    <row r="291" spans="1:7">
      <c r="A291" s="26">
        <v>43311</v>
      </c>
      <c r="B291" s="29">
        <v>30</v>
      </c>
      <c r="C291" s="29">
        <v>7</v>
      </c>
      <c r="D291" s="29">
        <v>2018</v>
      </c>
      <c r="E291" s="25">
        <v>0</v>
      </c>
      <c r="F291">
        <v>8.7119999999999997</v>
      </c>
      <c r="G291">
        <f>+ANAGRAFICA!$K$8-'PO015140NR0109 - SONDA'!F291</f>
        <v>81.628</v>
      </c>
    </row>
    <row r="292" spans="1:7">
      <c r="A292" s="26">
        <v>43312</v>
      </c>
      <c r="B292" s="29">
        <v>31</v>
      </c>
      <c r="C292" s="29">
        <v>7</v>
      </c>
      <c r="D292" s="29">
        <v>2018</v>
      </c>
      <c r="E292" s="25">
        <v>0</v>
      </c>
      <c r="F292">
        <v>8.7460000000000004</v>
      </c>
      <c r="G292">
        <f>+ANAGRAFICA!$K$8-'PO015140NR0109 - SONDA'!F292</f>
        <v>81.594000000000008</v>
      </c>
    </row>
    <row r="293" spans="1:7">
      <c r="A293" s="26">
        <v>43313</v>
      </c>
      <c r="B293" s="29">
        <v>1</v>
      </c>
      <c r="C293" s="29">
        <v>8</v>
      </c>
      <c r="D293" s="29">
        <v>2018</v>
      </c>
      <c r="E293" s="25">
        <v>0</v>
      </c>
      <c r="F293">
        <v>8.7720000000000002</v>
      </c>
      <c r="G293">
        <f>+ANAGRAFICA!$K$8-'PO015140NR0109 - SONDA'!F293</f>
        <v>81.567999999999998</v>
      </c>
    </row>
    <row r="294" spans="1:7">
      <c r="A294" s="26">
        <v>43314</v>
      </c>
      <c r="B294" s="29">
        <v>2</v>
      </c>
      <c r="C294" s="29">
        <v>8</v>
      </c>
      <c r="D294" s="29">
        <v>2018</v>
      </c>
      <c r="E294" s="25">
        <v>0</v>
      </c>
      <c r="F294">
        <v>8.5090000000000003</v>
      </c>
      <c r="G294">
        <f>+ANAGRAFICA!$K$8-'PO015140NR0109 - SONDA'!F294</f>
        <v>81.831000000000003</v>
      </c>
    </row>
    <row r="295" spans="1:7">
      <c r="A295" s="26">
        <v>43315</v>
      </c>
      <c r="B295" s="29">
        <v>3</v>
      </c>
      <c r="C295" s="29">
        <v>8</v>
      </c>
      <c r="D295" s="29">
        <v>2018</v>
      </c>
      <c r="E295" s="25">
        <v>0</v>
      </c>
      <c r="F295">
        <v>8.6280000000000001</v>
      </c>
      <c r="G295">
        <f>+ANAGRAFICA!$K$8-'PO015140NR0109 - SONDA'!F295</f>
        <v>81.712000000000003</v>
      </c>
    </row>
    <row r="296" spans="1:7">
      <c r="A296" s="26">
        <v>43316</v>
      </c>
      <c r="B296" s="29">
        <v>4</v>
      </c>
      <c r="C296" s="29">
        <v>8</v>
      </c>
      <c r="D296" s="29">
        <v>2018</v>
      </c>
      <c r="E296" s="25">
        <v>0</v>
      </c>
      <c r="F296">
        <v>8.7789999999999999</v>
      </c>
      <c r="G296">
        <f>+ANAGRAFICA!$K$8-'PO015140NR0109 - SONDA'!F296</f>
        <v>81.561000000000007</v>
      </c>
    </row>
    <row r="297" spans="1:7">
      <c r="A297" s="26">
        <v>43317</v>
      </c>
      <c r="B297" s="29">
        <v>5</v>
      </c>
      <c r="C297" s="29">
        <v>8</v>
      </c>
      <c r="D297" s="29">
        <v>2018</v>
      </c>
      <c r="E297" s="25">
        <v>0</v>
      </c>
      <c r="F297">
        <v>8.8309999999999995</v>
      </c>
      <c r="G297">
        <f>+ANAGRAFICA!$K$8-'PO015140NR0109 - SONDA'!F297</f>
        <v>81.509</v>
      </c>
    </row>
    <row r="298" spans="1:7">
      <c r="A298" s="26">
        <v>43318</v>
      </c>
      <c r="B298" s="29">
        <v>6</v>
      </c>
      <c r="C298" s="29">
        <v>8</v>
      </c>
      <c r="D298" s="29">
        <v>2018</v>
      </c>
      <c r="E298" s="25">
        <v>0</v>
      </c>
      <c r="F298">
        <v>8.8610000000000007</v>
      </c>
      <c r="G298">
        <f>+ANAGRAFICA!$K$8-'PO015140NR0109 - SONDA'!F298</f>
        <v>81.478999999999999</v>
      </c>
    </row>
    <row r="299" spans="1:7">
      <c r="A299" s="26">
        <v>43319</v>
      </c>
      <c r="B299" s="29">
        <v>7</v>
      </c>
      <c r="C299" s="29">
        <v>8</v>
      </c>
      <c r="D299" s="29">
        <v>2018</v>
      </c>
      <c r="E299" s="25">
        <v>0</v>
      </c>
      <c r="F299">
        <v>8.8819999999999997</v>
      </c>
      <c r="G299">
        <f>+ANAGRAFICA!$K$8-'PO015140NR0109 - SONDA'!F299</f>
        <v>81.457999999999998</v>
      </c>
    </row>
    <row r="300" spans="1:7">
      <c r="A300" s="26">
        <v>43320</v>
      </c>
      <c r="B300" s="29">
        <v>8</v>
      </c>
      <c r="C300" s="29">
        <v>8</v>
      </c>
      <c r="D300" s="29">
        <v>2018</v>
      </c>
      <c r="E300" s="25">
        <v>0</v>
      </c>
      <c r="F300">
        <v>8.8789999999999996</v>
      </c>
      <c r="G300">
        <f>+ANAGRAFICA!$K$8-'PO015140NR0109 - SONDA'!F300</f>
        <v>81.460999999999999</v>
      </c>
    </row>
    <row r="301" spans="1:7">
      <c r="A301" s="26">
        <v>43321</v>
      </c>
      <c r="B301" s="29">
        <v>9</v>
      </c>
      <c r="C301" s="29">
        <v>8</v>
      </c>
      <c r="D301" s="29">
        <v>2018</v>
      </c>
      <c r="E301" s="25">
        <v>0</v>
      </c>
      <c r="F301">
        <v>8.8919999999999995</v>
      </c>
      <c r="G301">
        <f>+ANAGRAFICA!$K$8-'PO015140NR0109 - SONDA'!F301</f>
        <v>81.448000000000008</v>
      </c>
    </row>
    <row r="302" spans="1:7">
      <c r="A302" s="26">
        <v>43322</v>
      </c>
      <c r="B302" s="29">
        <v>10</v>
      </c>
      <c r="C302" s="29">
        <v>8</v>
      </c>
      <c r="D302" s="29">
        <v>2018</v>
      </c>
      <c r="E302" s="25">
        <v>0</v>
      </c>
      <c r="F302">
        <v>8.9090000000000007</v>
      </c>
      <c r="G302">
        <f>+ANAGRAFICA!$K$8-'PO015140NR0109 - SONDA'!F302</f>
        <v>81.430999999999997</v>
      </c>
    </row>
    <row r="303" spans="1:7">
      <c r="A303" s="26">
        <v>43323</v>
      </c>
      <c r="B303" s="29">
        <v>11</v>
      </c>
      <c r="C303" s="29">
        <v>8</v>
      </c>
      <c r="D303" s="29">
        <v>2018</v>
      </c>
      <c r="E303" s="25">
        <v>0</v>
      </c>
      <c r="F303">
        <v>8.9179999999999993</v>
      </c>
      <c r="G303">
        <f>+ANAGRAFICA!$K$8-'PO015140NR0109 - SONDA'!F303</f>
        <v>81.421999999999997</v>
      </c>
    </row>
    <row r="304" spans="1:7">
      <c r="A304" s="26">
        <v>43324</v>
      </c>
      <c r="B304" s="29">
        <v>12</v>
      </c>
      <c r="C304" s="29">
        <v>8</v>
      </c>
      <c r="D304" s="29">
        <v>2018</v>
      </c>
      <c r="E304" s="25">
        <v>0</v>
      </c>
      <c r="F304">
        <v>8.9139999999999997</v>
      </c>
      <c r="G304">
        <f>+ANAGRAFICA!$K$8-'PO015140NR0109 - SONDA'!F304</f>
        <v>81.426000000000002</v>
      </c>
    </row>
    <row r="305" spans="1:7">
      <c r="A305" s="26">
        <v>43325</v>
      </c>
      <c r="B305" s="29">
        <v>13</v>
      </c>
      <c r="C305" s="29">
        <v>8</v>
      </c>
      <c r="D305" s="29">
        <v>2018</v>
      </c>
      <c r="E305" s="25">
        <v>0</v>
      </c>
      <c r="F305">
        <v>8.9009999999999998</v>
      </c>
      <c r="G305">
        <f>+ANAGRAFICA!$K$8-'PO015140NR0109 - SONDA'!F305</f>
        <v>81.439000000000007</v>
      </c>
    </row>
    <row r="306" spans="1:7">
      <c r="A306" s="26">
        <v>43326</v>
      </c>
      <c r="B306" s="29">
        <v>14</v>
      </c>
      <c r="C306" s="29">
        <v>8</v>
      </c>
      <c r="D306" s="29">
        <v>2018</v>
      </c>
      <c r="E306" s="25">
        <v>0</v>
      </c>
      <c r="F306">
        <v>8.8810000000000002</v>
      </c>
      <c r="G306">
        <f>+ANAGRAFICA!$K$8-'PO015140NR0109 - SONDA'!F306</f>
        <v>81.459000000000003</v>
      </c>
    </row>
    <row r="307" spans="1:7">
      <c r="A307" s="26">
        <v>43327</v>
      </c>
      <c r="B307" s="29">
        <v>15</v>
      </c>
      <c r="C307" s="29">
        <v>8</v>
      </c>
      <c r="D307" s="29">
        <v>2018</v>
      </c>
      <c r="E307" s="25">
        <v>0</v>
      </c>
      <c r="F307">
        <v>8.8330000000000002</v>
      </c>
      <c r="G307">
        <f>+ANAGRAFICA!$K$8-'PO015140NR0109 - SONDA'!F307</f>
        <v>81.507000000000005</v>
      </c>
    </row>
    <row r="308" spans="1:7">
      <c r="A308" s="26">
        <v>43328</v>
      </c>
      <c r="B308" s="29">
        <v>16</v>
      </c>
      <c r="C308" s="29">
        <v>8</v>
      </c>
      <c r="D308" s="29">
        <v>2018</v>
      </c>
      <c r="E308" s="25">
        <v>0</v>
      </c>
      <c r="F308">
        <v>8.577</v>
      </c>
      <c r="G308">
        <f>+ANAGRAFICA!$K$8-'PO015140NR0109 - SONDA'!F308</f>
        <v>81.763000000000005</v>
      </c>
    </row>
    <row r="309" spans="1:7">
      <c r="A309" s="26">
        <v>43329</v>
      </c>
      <c r="B309" s="29">
        <v>17</v>
      </c>
      <c r="C309" s="29">
        <v>8</v>
      </c>
      <c r="D309" s="29">
        <v>2018</v>
      </c>
      <c r="E309" s="25">
        <v>0</v>
      </c>
      <c r="F309">
        <v>8.5470000000000006</v>
      </c>
      <c r="G309">
        <f>+ANAGRAFICA!$K$8-'PO015140NR0109 - SONDA'!F309</f>
        <v>81.793000000000006</v>
      </c>
    </row>
    <row r="310" spans="1:7">
      <c r="A310" s="26">
        <v>43330</v>
      </c>
      <c r="B310" s="29">
        <v>18</v>
      </c>
      <c r="C310" s="29">
        <v>8</v>
      </c>
      <c r="D310" s="29">
        <v>2018</v>
      </c>
      <c r="E310" s="25">
        <v>0</v>
      </c>
      <c r="F310">
        <v>8.5950000000000006</v>
      </c>
      <c r="G310">
        <f>+ANAGRAFICA!$K$8-'PO015140NR0109 - SONDA'!F310</f>
        <v>81.745000000000005</v>
      </c>
    </row>
    <row r="311" spans="1:7">
      <c r="A311" s="26">
        <v>43331</v>
      </c>
      <c r="B311" s="29">
        <v>19</v>
      </c>
      <c r="C311" s="29">
        <v>8</v>
      </c>
      <c r="D311" s="29">
        <v>2018</v>
      </c>
      <c r="E311" s="25">
        <v>0</v>
      </c>
      <c r="F311">
        <v>8.6560000000000006</v>
      </c>
      <c r="G311">
        <f>+ANAGRAFICA!$K$8-'PO015140NR0109 - SONDA'!F311</f>
        <v>81.683999999999997</v>
      </c>
    </row>
    <row r="312" spans="1:7">
      <c r="A312" s="26">
        <v>43332</v>
      </c>
      <c r="B312" s="29">
        <v>20</v>
      </c>
      <c r="C312" s="29">
        <v>8</v>
      </c>
      <c r="D312" s="29">
        <v>2018</v>
      </c>
      <c r="E312" s="25">
        <v>0</v>
      </c>
      <c r="F312">
        <v>8.6850000000000005</v>
      </c>
      <c r="G312">
        <f>+ANAGRAFICA!$K$8-'PO015140NR0109 - SONDA'!F312</f>
        <v>81.655000000000001</v>
      </c>
    </row>
    <row r="313" spans="1:7">
      <c r="A313" s="26">
        <v>43333</v>
      </c>
      <c r="B313" s="29">
        <v>21</v>
      </c>
      <c r="C313" s="29">
        <v>8</v>
      </c>
      <c r="D313" s="29">
        <v>2018</v>
      </c>
      <c r="E313" s="25">
        <v>0</v>
      </c>
      <c r="F313">
        <v>8.7089999999999996</v>
      </c>
      <c r="G313">
        <f>+ANAGRAFICA!$K$8-'PO015140NR0109 - SONDA'!F313</f>
        <v>81.631</v>
      </c>
    </row>
    <row r="314" spans="1:7">
      <c r="A314" s="26">
        <v>43334</v>
      </c>
      <c r="B314" s="29">
        <v>22</v>
      </c>
      <c r="C314" s="29">
        <v>8</v>
      </c>
      <c r="D314" s="29">
        <v>2018</v>
      </c>
      <c r="E314" s="25">
        <v>0</v>
      </c>
      <c r="F314">
        <v>8.7439999999999998</v>
      </c>
      <c r="G314">
        <f>+ANAGRAFICA!$K$8-'PO015140NR0109 - SONDA'!F314</f>
        <v>81.596000000000004</v>
      </c>
    </row>
    <row r="315" spans="1:7">
      <c r="A315" s="26">
        <v>43335</v>
      </c>
      <c r="B315" s="29">
        <v>23</v>
      </c>
      <c r="C315" s="29">
        <v>8</v>
      </c>
      <c r="D315" s="29">
        <v>2018</v>
      </c>
      <c r="E315" s="25">
        <v>0</v>
      </c>
      <c r="F315">
        <v>8.7759999999999998</v>
      </c>
      <c r="G315">
        <f>+ANAGRAFICA!$K$8-'PO015140NR0109 - SONDA'!F315</f>
        <v>81.564000000000007</v>
      </c>
    </row>
    <row r="316" spans="1:7">
      <c r="A316" s="26">
        <v>43336</v>
      </c>
      <c r="B316" s="29">
        <v>24</v>
      </c>
      <c r="C316" s="29">
        <v>8</v>
      </c>
      <c r="D316" s="29">
        <v>2018</v>
      </c>
      <c r="E316" s="25">
        <v>0</v>
      </c>
      <c r="F316">
        <v>8.7859999999999996</v>
      </c>
      <c r="G316">
        <f>+ANAGRAFICA!$K$8-'PO015140NR0109 - SONDA'!F316</f>
        <v>81.554000000000002</v>
      </c>
    </row>
    <row r="317" spans="1:7">
      <c r="A317" s="26">
        <v>43337</v>
      </c>
      <c r="B317" s="29">
        <v>25</v>
      </c>
      <c r="C317" s="29">
        <v>8</v>
      </c>
      <c r="D317" s="29">
        <v>2018</v>
      </c>
      <c r="E317" s="25">
        <v>0</v>
      </c>
      <c r="F317">
        <v>8.7919999999999998</v>
      </c>
      <c r="G317">
        <f>+ANAGRAFICA!$K$8-'PO015140NR0109 - SONDA'!F317</f>
        <v>81.548000000000002</v>
      </c>
    </row>
    <row r="318" spans="1:7">
      <c r="A318" s="26">
        <v>43338</v>
      </c>
      <c r="B318" s="29">
        <v>26</v>
      </c>
      <c r="C318" s="29">
        <v>8</v>
      </c>
      <c r="D318" s="29">
        <v>2018</v>
      </c>
      <c r="E318" s="25">
        <v>0</v>
      </c>
      <c r="F318">
        <v>8.7729999999999997</v>
      </c>
      <c r="G318">
        <f>+ANAGRAFICA!$K$8-'PO015140NR0109 - SONDA'!F318</f>
        <v>81.567000000000007</v>
      </c>
    </row>
    <row r="319" spans="1:7">
      <c r="A319" s="26">
        <v>43339</v>
      </c>
      <c r="B319" s="29">
        <v>27</v>
      </c>
      <c r="C319" s="29">
        <v>8</v>
      </c>
      <c r="D319" s="29">
        <v>2018</v>
      </c>
      <c r="E319" s="25">
        <v>0</v>
      </c>
      <c r="F319">
        <v>8.6319999999999997</v>
      </c>
      <c r="G319">
        <f>+ANAGRAFICA!$K$8-'PO015140NR0109 - SONDA'!F319</f>
        <v>81.707999999999998</v>
      </c>
    </row>
    <row r="320" spans="1:7">
      <c r="A320" s="26">
        <v>43340</v>
      </c>
      <c r="B320" s="29">
        <v>28</v>
      </c>
      <c r="C320" s="29">
        <v>8</v>
      </c>
      <c r="D320" s="29">
        <v>2018</v>
      </c>
      <c r="E320" s="25">
        <v>0</v>
      </c>
      <c r="F320">
        <v>8.6989999999999998</v>
      </c>
      <c r="G320">
        <f>+ANAGRAFICA!$K$8-'PO015140NR0109 - SONDA'!F320</f>
        <v>81.641000000000005</v>
      </c>
    </row>
    <row r="321" spans="1:7">
      <c r="A321" s="26">
        <v>43341</v>
      </c>
      <c r="B321" s="29">
        <v>29</v>
      </c>
      <c r="C321" s="29">
        <v>8</v>
      </c>
      <c r="D321" s="29">
        <v>2018</v>
      </c>
      <c r="E321" s="25">
        <v>0</v>
      </c>
      <c r="F321">
        <v>8.8049999999999997</v>
      </c>
      <c r="G321">
        <f>+ANAGRAFICA!$K$8-'PO015140NR0109 - SONDA'!F321</f>
        <v>81.534999999999997</v>
      </c>
    </row>
    <row r="322" spans="1:7">
      <c r="A322" s="26">
        <v>43342</v>
      </c>
      <c r="B322" s="29">
        <v>30</v>
      </c>
      <c r="C322" s="29">
        <v>8</v>
      </c>
      <c r="D322" s="29">
        <v>2018</v>
      </c>
      <c r="E322" s="25">
        <v>0</v>
      </c>
      <c r="F322">
        <v>8.8339999999999996</v>
      </c>
      <c r="G322">
        <f>+ANAGRAFICA!$K$8-'PO015140NR0109 - SONDA'!F322</f>
        <v>81.506</v>
      </c>
    </row>
    <row r="323" spans="1:7">
      <c r="A323" s="26">
        <v>43343</v>
      </c>
      <c r="B323" s="29">
        <v>31</v>
      </c>
      <c r="C323" s="29">
        <v>8</v>
      </c>
      <c r="D323" s="29">
        <v>2018</v>
      </c>
      <c r="E323" s="25">
        <v>0</v>
      </c>
      <c r="F323">
        <v>8.8460000000000001</v>
      </c>
      <c r="G323">
        <f>+ANAGRAFICA!$K$8-'PO015140NR0109 - SONDA'!F323</f>
        <v>81.494</v>
      </c>
    </row>
    <row r="324" spans="1:7">
      <c r="A324" s="26">
        <v>43344</v>
      </c>
      <c r="B324" s="29">
        <v>1</v>
      </c>
      <c r="C324" s="29">
        <v>9</v>
      </c>
      <c r="D324" s="29">
        <v>2018</v>
      </c>
      <c r="E324" s="25">
        <v>0</v>
      </c>
      <c r="F324">
        <v>8.84</v>
      </c>
      <c r="G324">
        <f>+ANAGRAFICA!$K$8-'PO015140NR0109 - SONDA'!F324</f>
        <v>81.5</v>
      </c>
    </row>
    <row r="325" spans="1:7">
      <c r="A325" s="26">
        <v>43345</v>
      </c>
      <c r="B325" s="29">
        <v>2</v>
      </c>
      <c r="C325" s="29">
        <v>9</v>
      </c>
      <c r="D325" s="29">
        <v>2018</v>
      </c>
      <c r="E325" s="25">
        <v>0</v>
      </c>
      <c r="F325">
        <v>8.8279999999999994</v>
      </c>
      <c r="G325">
        <f>+ANAGRAFICA!$K$8-'PO015140NR0109 - SONDA'!F325</f>
        <v>81.512</v>
      </c>
    </row>
    <row r="326" spans="1:7">
      <c r="A326" s="26">
        <v>43346</v>
      </c>
      <c r="B326" s="29">
        <v>3</v>
      </c>
      <c r="C326" s="29">
        <v>9</v>
      </c>
      <c r="D326" s="29">
        <v>2018</v>
      </c>
      <c r="E326" s="25">
        <v>0</v>
      </c>
      <c r="F326">
        <v>8.827</v>
      </c>
      <c r="G326">
        <f>+ANAGRAFICA!$K$8-'PO015140NR0109 - SONDA'!F326</f>
        <v>81.513000000000005</v>
      </c>
    </row>
    <row r="327" spans="1:7">
      <c r="A327" s="26">
        <v>43347</v>
      </c>
      <c r="B327" s="29">
        <v>4</v>
      </c>
      <c r="C327" s="29">
        <v>9</v>
      </c>
      <c r="D327" s="29">
        <v>2018</v>
      </c>
      <c r="E327" s="25">
        <v>0</v>
      </c>
      <c r="F327">
        <v>8.7970000000000006</v>
      </c>
      <c r="G327">
        <f>+ANAGRAFICA!$K$8-'PO015140NR0109 - SONDA'!F327</f>
        <v>81.543000000000006</v>
      </c>
    </row>
    <row r="328" spans="1:7">
      <c r="A328" s="26">
        <v>43348</v>
      </c>
      <c r="B328" s="29">
        <v>5</v>
      </c>
      <c r="C328" s="29">
        <v>9</v>
      </c>
      <c r="D328" s="29">
        <v>2018</v>
      </c>
      <c r="E328" s="25">
        <v>0</v>
      </c>
      <c r="F328">
        <v>8.7899999999999991</v>
      </c>
      <c r="G328">
        <f>+ANAGRAFICA!$K$8-'PO015140NR0109 - SONDA'!F328</f>
        <v>81.550000000000011</v>
      </c>
    </row>
    <row r="329" spans="1:7">
      <c r="A329" s="26">
        <v>43349</v>
      </c>
      <c r="B329" s="29">
        <v>6</v>
      </c>
      <c r="C329" s="29">
        <v>9</v>
      </c>
      <c r="D329" s="29">
        <v>2018</v>
      </c>
      <c r="E329" s="25">
        <v>0</v>
      </c>
      <c r="F329">
        <v>8.7959999999999994</v>
      </c>
      <c r="G329">
        <f>+ANAGRAFICA!$K$8-'PO015140NR0109 - SONDA'!F329</f>
        <v>81.544000000000011</v>
      </c>
    </row>
    <row r="330" spans="1:7">
      <c r="A330" s="26">
        <v>43350</v>
      </c>
      <c r="B330" s="29">
        <v>7</v>
      </c>
      <c r="C330" s="29">
        <v>9</v>
      </c>
      <c r="D330" s="29">
        <v>2018</v>
      </c>
      <c r="E330" s="25">
        <v>0</v>
      </c>
      <c r="F330">
        <v>8.7840000000000007</v>
      </c>
      <c r="G330">
        <f>+ANAGRAFICA!$K$8-'PO015140NR0109 - SONDA'!F330</f>
        <v>81.555999999999997</v>
      </c>
    </row>
    <row r="331" spans="1:7">
      <c r="A331" s="26">
        <v>43351</v>
      </c>
      <c r="B331" s="29">
        <v>8</v>
      </c>
      <c r="C331" s="29">
        <v>9</v>
      </c>
      <c r="D331" s="29">
        <v>2018</v>
      </c>
      <c r="E331" s="25">
        <v>0</v>
      </c>
      <c r="F331">
        <v>8.5779999999999994</v>
      </c>
      <c r="G331">
        <f>+ANAGRAFICA!$K$8-'PO015140NR0109 - SONDA'!F331</f>
        <v>81.762</v>
      </c>
    </row>
    <row r="332" spans="1:7">
      <c r="A332" s="26">
        <v>43352</v>
      </c>
      <c r="B332" s="29">
        <v>9</v>
      </c>
      <c r="C332" s="29">
        <v>9</v>
      </c>
      <c r="D332" s="29">
        <v>2018</v>
      </c>
      <c r="E332" s="25">
        <v>0</v>
      </c>
      <c r="F332">
        <v>8.3849999999999998</v>
      </c>
      <c r="G332">
        <f>+ANAGRAFICA!$K$8-'PO015140NR0109 - SONDA'!F332</f>
        <v>81.954999999999998</v>
      </c>
    </row>
    <row r="333" spans="1:7">
      <c r="A333" s="26">
        <v>43353</v>
      </c>
      <c r="B333" s="29">
        <v>10</v>
      </c>
      <c r="C333" s="29">
        <v>9</v>
      </c>
      <c r="D333" s="29">
        <v>2018</v>
      </c>
      <c r="E333" s="25">
        <v>0</v>
      </c>
      <c r="F333">
        <v>8.3000000000000007</v>
      </c>
      <c r="G333">
        <f>+ANAGRAFICA!$K$8-'PO015140NR0109 - SONDA'!F333</f>
        <v>82.04</v>
      </c>
    </row>
    <row r="334" spans="1:7">
      <c r="A334" s="26">
        <v>43354</v>
      </c>
      <c r="B334" s="29">
        <v>11</v>
      </c>
      <c r="C334" s="29">
        <v>9</v>
      </c>
      <c r="D334" s="29">
        <v>2018</v>
      </c>
      <c r="E334" s="25">
        <v>0</v>
      </c>
      <c r="F334">
        <v>8.4700000000000006</v>
      </c>
      <c r="G334">
        <f>+ANAGRAFICA!$K$8-'PO015140NR0109 - SONDA'!F334</f>
        <v>81.87</v>
      </c>
    </row>
    <row r="335" spans="1:7">
      <c r="A335" s="26">
        <v>43355</v>
      </c>
      <c r="B335" s="29">
        <v>12</v>
      </c>
      <c r="C335" s="29">
        <v>9</v>
      </c>
      <c r="D335" s="29">
        <v>2018</v>
      </c>
      <c r="E335" s="25">
        <v>0</v>
      </c>
      <c r="F335">
        <v>8.6760000000000002</v>
      </c>
      <c r="G335">
        <f>+ANAGRAFICA!$K$8-'PO015140NR0109 - SONDA'!F335</f>
        <v>81.664000000000001</v>
      </c>
    </row>
    <row r="336" spans="1:7">
      <c r="A336" s="26">
        <v>43356</v>
      </c>
      <c r="B336" s="29">
        <v>13</v>
      </c>
      <c r="C336" s="29">
        <v>9</v>
      </c>
      <c r="D336" s="29">
        <v>2018</v>
      </c>
      <c r="E336" s="25">
        <v>0</v>
      </c>
      <c r="F336">
        <v>8.7159999999999993</v>
      </c>
      <c r="G336">
        <f>+ANAGRAFICA!$K$8-'PO015140NR0109 - SONDA'!F336</f>
        <v>81.624000000000009</v>
      </c>
    </row>
    <row r="337" spans="1:7">
      <c r="A337" s="26">
        <v>43357</v>
      </c>
      <c r="B337" s="29">
        <v>14</v>
      </c>
      <c r="C337" s="29">
        <v>9</v>
      </c>
      <c r="D337" s="29">
        <v>2018</v>
      </c>
      <c r="E337" s="25">
        <v>0</v>
      </c>
      <c r="F337">
        <v>8.5739999999999998</v>
      </c>
      <c r="G337">
        <f>+ANAGRAFICA!$K$8-'PO015140NR0109 - SONDA'!F337</f>
        <v>81.766000000000005</v>
      </c>
    </row>
    <row r="338" spans="1:7">
      <c r="A338" s="26">
        <v>43358</v>
      </c>
      <c r="B338" s="29">
        <v>15</v>
      </c>
      <c r="C338" s="29">
        <v>9</v>
      </c>
      <c r="D338" s="29">
        <v>2018</v>
      </c>
      <c r="E338" s="25">
        <v>0</v>
      </c>
      <c r="F338">
        <v>8.7140000000000004</v>
      </c>
      <c r="G338">
        <f>+ANAGRAFICA!$K$8-'PO015140NR0109 - SONDA'!F338</f>
        <v>81.626000000000005</v>
      </c>
    </row>
    <row r="339" spans="1:7">
      <c r="A339" s="26">
        <v>43359</v>
      </c>
      <c r="B339" s="29">
        <v>16</v>
      </c>
      <c r="C339" s="29">
        <v>9</v>
      </c>
      <c r="D339" s="29">
        <v>2018</v>
      </c>
      <c r="E339" s="25">
        <v>0</v>
      </c>
      <c r="F339">
        <v>8.7850000000000001</v>
      </c>
      <c r="G339">
        <f>+ANAGRAFICA!$K$8-'PO015140NR0109 - SONDA'!F339</f>
        <v>81.555000000000007</v>
      </c>
    </row>
    <row r="340" spans="1:7">
      <c r="A340" s="26">
        <v>43360</v>
      </c>
      <c r="B340" s="29">
        <v>17</v>
      </c>
      <c r="C340" s="29">
        <v>9</v>
      </c>
      <c r="D340" s="29">
        <v>2018</v>
      </c>
      <c r="E340" s="25">
        <v>0</v>
      </c>
      <c r="F340">
        <v>8.8130000000000006</v>
      </c>
      <c r="G340">
        <f>+ANAGRAFICA!$K$8-'PO015140NR0109 - SONDA'!F340</f>
        <v>81.527000000000001</v>
      </c>
    </row>
    <row r="341" spans="1:7">
      <c r="A341" s="26">
        <v>43361</v>
      </c>
      <c r="B341" s="29">
        <v>18</v>
      </c>
      <c r="C341" s="29">
        <v>9</v>
      </c>
      <c r="D341" s="29">
        <v>2018</v>
      </c>
      <c r="E341" s="25">
        <v>0</v>
      </c>
      <c r="F341">
        <v>8.8179999999999996</v>
      </c>
      <c r="G341">
        <f>+ANAGRAFICA!$K$8-'PO015140NR0109 - SONDA'!F341</f>
        <v>81.522000000000006</v>
      </c>
    </row>
    <row r="342" spans="1:7">
      <c r="A342" s="26">
        <v>43362</v>
      </c>
      <c r="B342" s="29">
        <v>19</v>
      </c>
      <c r="C342" s="29">
        <v>9</v>
      </c>
      <c r="D342" s="29">
        <v>2018</v>
      </c>
      <c r="E342" s="25">
        <v>0</v>
      </c>
      <c r="F342">
        <v>8.8190000000000008</v>
      </c>
      <c r="G342">
        <f>+ANAGRAFICA!$K$8-'PO015140NR0109 - SONDA'!F342</f>
        <v>81.521000000000001</v>
      </c>
    </row>
    <row r="343" spans="1:7">
      <c r="A343" s="26">
        <v>43363</v>
      </c>
      <c r="B343" s="29">
        <v>20</v>
      </c>
      <c r="C343" s="29">
        <v>9</v>
      </c>
      <c r="D343" s="29">
        <v>2018</v>
      </c>
      <c r="E343" s="25">
        <v>0</v>
      </c>
      <c r="F343">
        <v>8.8260000000000005</v>
      </c>
      <c r="G343">
        <f>+ANAGRAFICA!$K$8-'PO015140NR0109 - SONDA'!F343</f>
        <v>81.51400000000001</v>
      </c>
    </row>
    <row r="344" spans="1:7">
      <c r="A344" s="26">
        <v>43364</v>
      </c>
      <c r="B344" s="29">
        <v>21</v>
      </c>
      <c r="C344" s="29">
        <v>9</v>
      </c>
      <c r="D344" s="29">
        <v>2018</v>
      </c>
      <c r="E344" s="25">
        <v>0</v>
      </c>
      <c r="F344">
        <v>8.8219999999999992</v>
      </c>
      <c r="G344">
        <f>+ANAGRAFICA!$K$8-'PO015140NR0109 - SONDA'!F344</f>
        <v>81.518000000000001</v>
      </c>
    </row>
    <row r="345" spans="1:7">
      <c r="A345" s="26">
        <v>43365</v>
      </c>
      <c r="B345" s="29">
        <v>22</v>
      </c>
      <c r="C345" s="29">
        <v>9</v>
      </c>
      <c r="D345" s="29">
        <v>2018</v>
      </c>
      <c r="E345" s="25">
        <v>0</v>
      </c>
      <c r="F345">
        <v>8.7989999999999995</v>
      </c>
      <c r="G345">
        <f>+ANAGRAFICA!$K$8-'PO015140NR0109 - SONDA'!F345</f>
        <v>81.540999999999997</v>
      </c>
    </row>
    <row r="346" spans="1:7">
      <c r="A346" s="26">
        <v>43366</v>
      </c>
      <c r="B346" s="29">
        <v>23</v>
      </c>
      <c r="C346" s="29">
        <v>9</v>
      </c>
      <c r="D346" s="29">
        <v>2018</v>
      </c>
      <c r="E346" s="25">
        <v>0</v>
      </c>
      <c r="F346">
        <v>8.8309999999999995</v>
      </c>
      <c r="G346">
        <f>+ANAGRAFICA!$K$8-'PO015140NR0109 - SONDA'!F346</f>
        <v>81.509</v>
      </c>
    </row>
    <row r="347" spans="1:7">
      <c r="A347" s="26">
        <v>43367</v>
      </c>
      <c r="B347" s="29">
        <v>24</v>
      </c>
      <c r="C347" s="29">
        <v>9</v>
      </c>
      <c r="D347" s="29">
        <v>2018</v>
      </c>
      <c r="E347" s="25">
        <v>0</v>
      </c>
      <c r="F347">
        <v>8.8260000000000005</v>
      </c>
      <c r="G347">
        <f>+ANAGRAFICA!$K$8-'PO015140NR0109 - SONDA'!F347</f>
        <v>81.51400000000001</v>
      </c>
    </row>
    <row r="348" spans="1:7">
      <c r="A348" s="26">
        <v>43368</v>
      </c>
      <c r="B348" s="29">
        <v>25</v>
      </c>
      <c r="C348" s="29">
        <v>9</v>
      </c>
      <c r="D348" s="29">
        <v>2018</v>
      </c>
      <c r="E348" s="25">
        <v>0</v>
      </c>
      <c r="F348">
        <v>8.8829999999999991</v>
      </c>
      <c r="G348">
        <f>+ANAGRAFICA!$K$8-'PO015140NR0109 - SONDA'!F348</f>
        <v>81.457000000000008</v>
      </c>
    </row>
    <row r="349" spans="1:7">
      <c r="A349" s="26">
        <v>43369</v>
      </c>
      <c r="B349" s="29">
        <v>26</v>
      </c>
      <c r="C349" s="29">
        <v>9</v>
      </c>
      <c r="D349" s="29">
        <v>2018</v>
      </c>
      <c r="E349" s="25">
        <v>0</v>
      </c>
      <c r="F349">
        <v>8.9339999999999993</v>
      </c>
      <c r="G349">
        <f>+ANAGRAFICA!$K$8-'PO015140NR0109 - SONDA'!F349</f>
        <v>81.406000000000006</v>
      </c>
    </row>
    <row r="350" spans="1:7">
      <c r="A350" s="26">
        <v>43370</v>
      </c>
      <c r="B350" s="29">
        <v>27</v>
      </c>
      <c r="C350" s="29">
        <v>9</v>
      </c>
      <c r="D350" s="29">
        <v>2018</v>
      </c>
      <c r="E350" s="25">
        <v>0</v>
      </c>
      <c r="F350">
        <v>8.9429999999999996</v>
      </c>
      <c r="G350">
        <f>+ANAGRAFICA!$K$8-'PO015140NR0109 - SONDA'!F350</f>
        <v>81.397000000000006</v>
      </c>
    </row>
    <row r="351" spans="1:7">
      <c r="A351" s="26">
        <v>43371</v>
      </c>
      <c r="B351" s="29">
        <v>28</v>
      </c>
      <c r="C351" s="29">
        <v>9</v>
      </c>
      <c r="D351" s="29">
        <v>2018</v>
      </c>
      <c r="E351" s="25">
        <v>0</v>
      </c>
      <c r="F351">
        <v>8.8879999999999999</v>
      </c>
      <c r="G351">
        <f>+ANAGRAFICA!$K$8-'PO015140NR0109 - SONDA'!F351</f>
        <v>81.451999999999998</v>
      </c>
    </row>
    <row r="352" spans="1:7">
      <c r="A352" s="26">
        <v>43372</v>
      </c>
      <c r="B352" s="29">
        <v>29</v>
      </c>
      <c r="C352" s="29">
        <v>9</v>
      </c>
      <c r="D352" s="29">
        <v>2018</v>
      </c>
      <c r="E352" s="25">
        <v>0</v>
      </c>
      <c r="F352">
        <v>8.827</v>
      </c>
      <c r="G352">
        <f>+ANAGRAFICA!$K$8-'PO015140NR0109 - SONDA'!F352</f>
        <v>81.513000000000005</v>
      </c>
    </row>
    <row r="353" spans="1:7">
      <c r="A353" s="26">
        <v>43373</v>
      </c>
      <c r="B353" s="29">
        <v>30</v>
      </c>
      <c r="C353" s="29">
        <v>9</v>
      </c>
      <c r="D353" s="29">
        <v>2018</v>
      </c>
      <c r="E353" s="25">
        <v>0</v>
      </c>
      <c r="F353">
        <v>8.8659999999999997</v>
      </c>
      <c r="G353">
        <f>+ANAGRAFICA!$K$8-'PO015140NR0109 - SONDA'!F353</f>
        <v>81.474000000000004</v>
      </c>
    </row>
    <row r="354" spans="1:7">
      <c r="A354" s="26">
        <v>43374</v>
      </c>
      <c r="B354" s="29">
        <v>1</v>
      </c>
      <c r="C354" s="29">
        <v>10</v>
      </c>
      <c r="D354" s="29">
        <v>2018</v>
      </c>
      <c r="E354" s="25">
        <v>0</v>
      </c>
      <c r="F354">
        <v>8.8559999999999999</v>
      </c>
      <c r="G354">
        <f>+ANAGRAFICA!$K$8-'PO015140NR0109 - SONDA'!F354</f>
        <v>81.484000000000009</v>
      </c>
    </row>
    <row r="355" spans="1:7">
      <c r="A355" s="26">
        <v>43375</v>
      </c>
      <c r="B355" s="29">
        <v>2</v>
      </c>
      <c r="C355" s="29">
        <v>10</v>
      </c>
      <c r="D355" s="29">
        <v>2018</v>
      </c>
      <c r="E355" s="25">
        <v>0</v>
      </c>
      <c r="F355">
        <v>8.8369999999999997</v>
      </c>
      <c r="G355">
        <f>+ANAGRAFICA!$K$8-'PO015140NR0109 - SONDA'!F355</f>
        <v>81.503</v>
      </c>
    </row>
    <row r="356" spans="1:7">
      <c r="A356" s="26">
        <v>43376</v>
      </c>
      <c r="B356" s="29">
        <v>3</v>
      </c>
      <c r="C356" s="29">
        <v>10</v>
      </c>
      <c r="D356" s="29">
        <v>2018</v>
      </c>
      <c r="E356" s="25">
        <v>0</v>
      </c>
      <c r="F356">
        <v>8.6950000000000003</v>
      </c>
      <c r="G356">
        <f>+ANAGRAFICA!$K$8-'PO015140NR0109 - SONDA'!F356</f>
        <v>81.64500000000001</v>
      </c>
    </row>
    <row r="357" spans="1:7">
      <c r="A357" s="26">
        <v>43377</v>
      </c>
      <c r="B357" s="29">
        <v>4</v>
      </c>
      <c r="C357" s="29">
        <v>10</v>
      </c>
      <c r="D357" s="29">
        <v>2018</v>
      </c>
      <c r="E357" s="25">
        <v>0</v>
      </c>
      <c r="F357">
        <v>8.6959999999999997</v>
      </c>
      <c r="G357">
        <f>+ANAGRAFICA!$K$8-'PO015140NR0109 - SONDA'!F357</f>
        <v>81.644000000000005</v>
      </c>
    </row>
    <row r="358" spans="1:7">
      <c r="A358" s="26">
        <v>43378</v>
      </c>
      <c r="B358" s="29">
        <v>5</v>
      </c>
      <c r="C358" s="29">
        <v>10</v>
      </c>
      <c r="D358" s="29">
        <v>2018</v>
      </c>
      <c r="E358" s="25">
        <v>0</v>
      </c>
      <c r="F358">
        <v>8.6969999999999992</v>
      </c>
      <c r="G358">
        <f>+ANAGRAFICA!$K$8-'PO015140NR0109 - SONDA'!F358</f>
        <v>81.643000000000001</v>
      </c>
    </row>
    <row r="359" spans="1:7">
      <c r="A359" s="26">
        <v>43379</v>
      </c>
      <c r="B359" s="29">
        <v>6</v>
      </c>
      <c r="C359" s="29">
        <v>10</v>
      </c>
      <c r="D359" s="29">
        <v>2018</v>
      </c>
      <c r="E359" s="25">
        <v>0</v>
      </c>
      <c r="F359">
        <v>8.6720000000000006</v>
      </c>
      <c r="G359">
        <f>+ANAGRAFICA!$K$8-'PO015140NR0109 - SONDA'!F359</f>
        <v>81.668000000000006</v>
      </c>
    </row>
    <row r="360" spans="1:7">
      <c r="A360" s="26">
        <v>43380</v>
      </c>
      <c r="B360" s="29">
        <v>7</v>
      </c>
      <c r="C360" s="29">
        <v>10</v>
      </c>
      <c r="D360" s="29">
        <v>2018</v>
      </c>
      <c r="E360" s="25">
        <v>0</v>
      </c>
      <c r="F360">
        <v>8.625</v>
      </c>
      <c r="G360">
        <f>+ANAGRAFICA!$K$8-'PO015140NR0109 - SONDA'!F360</f>
        <v>81.715000000000003</v>
      </c>
    </row>
    <row r="361" spans="1:7">
      <c r="A361" s="26">
        <v>43381</v>
      </c>
      <c r="B361" s="29">
        <v>8</v>
      </c>
      <c r="C361" s="29">
        <v>10</v>
      </c>
      <c r="D361" s="29">
        <v>2018</v>
      </c>
      <c r="E361" s="25">
        <v>0</v>
      </c>
      <c r="F361">
        <v>8.2889999999999997</v>
      </c>
      <c r="G361">
        <f>+ANAGRAFICA!$K$8-'PO015140NR0109 - SONDA'!F361</f>
        <v>82.051000000000002</v>
      </c>
    </row>
    <row r="362" spans="1:7">
      <c r="A362" s="26">
        <v>43382</v>
      </c>
      <c r="B362" s="29">
        <v>9</v>
      </c>
      <c r="C362" s="29">
        <v>10</v>
      </c>
      <c r="D362" s="29">
        <v>2018</v>
      </c>
      <c r="E362" s="25">
        <v>0</v>
      </c>
      <c r="F362">
        <v>8.1470000000000002</v>
      </c>
      <c r="G362">
        <f>+ANAGRAFICA!$K$8-'PO015140NR0109 - SONDA'!F362</f>
        <v>82.192999999999998</v>
      </c>
    </row>
    <row r="363" spans="1:7">
      <c r="A363" s="26">
        <v>43383</v>
      </c>
      <c r="B363" s="29">
        <v>10</v>
      </c>
      <c r="C363" s="29">
        <v>10</v>
      </c>
      <c r="D363" s="29">
        <v>2018</v>
      </c>
      <c r="E363" s="25">
        <v>0</v>
      </c>
      <c r="F363">
        <v>8.0359999999999996</v>
      </c>
      <c r="G363">
        <f>+ANAGRAFICA!$K$8-'PO015140NR0109 - SONDA'!F363</f>
        <v>82.304000000000002</v>
      </c>
    </row>
    <row r="364" spans="1:7">
      <c r="A364" s="26">
        <v>43384</v>
      </c>
      <c r="B364" s="29">
        <v>11</v>
      </c>
      <c r="C364" s="29">
        <v>10</v>
      </c>
      <c r="D364" s="29">
        <v>2018</v>
      </c>
      <c r="E364" s="25">
        <v>0</v>
      </c>
      <c r="F364">
        <v>7.9969999999999999</v>
      </c>
      <c r="G364">
        <f>+ANAGRAFICA!$K$8-'PO015140NR0109 - SONDA'!F364</f>
        <v>82.343000000000004</v>
      </c>
    </row>
    <row r="365" spans="1:7">
      <c r="A365" s="26">
        <v>43385</v>
      </c>
      <c r="B365" s="29">
        <v>12</v>
      </c>
      <c r="C365" s="29">
        <v>10</v>
      </c>
      <c r="D365" s="29">
        <v>2018</v>
      </c>
      <c r="E365" s="25">
        <v>0</v>
      </c>
      <c r="F365">
        <v>8.0839999999999996</v>
      </c>
      <c r="G365">
        <f>+ANAGRAFICA!$K$8-'PO015140NR0109 - SONDA'!F365</f>
        <v>82.256</v>
      </c>
    </row>
    <row r="366" spans="1:7">
      <c r="A366" s="26">
        <v>43386</v>
      </c>
      <c r="B366" s="29">
        <v>13</v>
      </c>
      <c r="C366" s="29">
        <v>10</v>
      </c>
      <c r="D366" s="29">
        <v>2018</v>
      </c>
      <c r="E366" s="25">
        <v>0</v>
      </c>
      <c r="F366">
        <v>8.2149999999999999</v>
      </c>
      <c r="G366">
        <f>+ANAGRAFICA!$K$8-'PO015140NR0109 - SONDA'!F366</f>
        <v>82.125</v>
      </c>
    </row>
    <row r="367" spans="1:7">
      <c r="A367" s="26">
        <v>43387</v>
      </c>
      <c r="B367" s="29">
        <v>14</v>
      </c>
      <c r="C367" s="29">
        <v>10</v>
      </c>
      <c r="D367" s="29">
        <v>2018</v>
      </c>
      <c r="E367" s="25">
        <v>0</v>
      </c>
      <c r="F367">
        <v>8.2230000000000008</v>
      </c>
      <c r="G367">
        <f>+ANAGRAFICA!$K$8-'PO015140NR0109 - SONDA'!F367</f>
        <v>82.117000000000004</v>
      </c>
    </row>
    <row r="368" spans="1:7">
      <c r="A368" s="26">
        <v>43388</v>
      </c>
      <c r="B368" s="29">
        <v>15</v>
      </c>
      <c r="C368" s="29">
        <v>10</v>
      </c>
      <c r="D368" s="29">
        <v>2018</v>
      </c>
      <c r="E368" s="25">
        <v>0</v>
      </c>
      <c r="F368">
        <v>8.1769999999999996</v>
      </c>
      <c r="G368">
        <f>+ANAGRAFICA!$K$8-'PO015140NR0109 - SONDA'!F368</f>
        <v>82.163000000000011</v>
      </c>
    </row>
    <row r="369" spans="1:7">
      <c r="A369" s="26">
        <v>43389</v>
      </c>
      <c r="B369" s="29">
        <v>16</v>
      </c>
      <c r="C369" s="29">
        <v>10</v>
      </c>
      <c r="D369" s="29">
        <v>2018</v>
      </c>
      <c r="E369" s="25">
        <v>0</v>
      </c>
      <c r="F369">
        <v>8.0709999999999997</v>
      </c>
      <c r="G369">
        <f>+ANAGRAFICA!$K$8-'PO015140NR0109 - SONDA'!F369</f>
        <v>82.269000000000005</v>
      </c>
    </row>
    <row r="370" spans="1:7">
      <c r="A370" s="26">
        <v>43390</v>
      </c>
      <c r="B370" s="29">
        <v>17</v>
      </c>
      <c r="C370" s="29">
        <v>10</v>
      </c>
      <c r="D370" s="29">
        <v>2018</v>
      </c>
      <c r="E370" s="25">
        <v>0</v>
      </c>
      <c r="F370">
        <v>8.0169999999999995</v>
      </c>
      <c r="G370">
        <f>+ANAGRAFICA!$K$8-'PO015140NR0109 - SONDA'!F370</f>
        <v>82.323000000000008</v>
      </c>
    </row>
    <row r="371" spans="1:7">
      <c r="A371" s="26">
        <v>43391</v>
      </c>
      <c r="B371" s="29">
        <v>18</v>
      </c>
      <c r="C371" s="29">
        <v>10</v>
      </c>
      <c r="D371" s="29">
        <v>2018</v>
      </c>
      <c r="E371" s="25">
        <v>0</v>
      </c>
      <c r="F371">
        <v>7.9130000000000003</v>
      </c>
      <c r="G371">
        <f>+ANAGRAFICA!$K$8-'PO015140NR0109 - SONDA'!F371</f>
        <v>82.427000000000007</v>
      </c>
    </row>
    <row r="372" spans="1:7">
      <c r="A372" s="26">
        <v>43392</v>
      </c>
      <c r="B372" s="29">
        <v>19</v>
      </c>
      <c r="C372" s="29">
        <v>10</v>
      </c>
      <c r="D372" s="29">
        <v>2018</v>
      </c>
      <c r="E372" s="25">
        <v>0</v>
      </c>
      <c r="F372">
        <v>7.8360000000000003</v>
      </c>
      <c r="G372">
        <f>+ANAGRAFICA!$K$8-'PO015140NR0109 - SONDA'!F372</f>
        <v>82.504000000000005</v>
      </c>
    </row>
    <row r="373" spans="1:7">
      <c r="A373" s="26">
        <v>43393</v>
      </c>
      <c r="B373" s="29">
        <v>20</v>
      </c>
      <c r="C373" s="29">
        <v>10</v>
      </c>
      <c r="D373" s="29">
        <v>2018</v>
      </c>
      <c r="E373" s="25">
        <v>0</v>
      </c>
      <c r="F373">
        <v>7.8380000000000001</v>
      </c>
      <c r="G373">
        <f>+ANAGRAFICA!$K$8-'PO015140NR0109 - SONDA'!F373</f>
        <v>82.50200000000001</v>
      </c>
    </row>
    <row r="374" spans="1:7">
      <c r="A374" s="26">
        <v>43394</v>
      </c>
      <c r="B374" s="29">
        <v>21</v>
      </c>
      <c r="C374" s="29">
        <v>10</v>
      </c>
      <c r="D374" s="29">
        <v>2018</v>
      </c>
      <c r="E374" s="25">
        <v>0</v>
      </c>
      <c r="F374">
        <v>7.8559999999999999</v>
      </c>
      <c r="G374">
        <f>+ANAGRAFICA!$K$8-'PO015140NR0109 - SONDA'!F374</f>
        <v>82.484000000000009</v>
      </c>
    </row>
    <row r="375" spans="1:7">
      <c r="A375" s="26">
        <v>43395</v>
      </c>
      <c r="B375" s="29">
        <v>22</v>
      </c>
      <c r="C375" s="29">
        <v>10</v>
      </c>
      <c r="D375" s="29">
        <v>2018</v>
      </c>
      <c r="E375" s="25">
        <v>0</v>
      </c>
      <c r="F375">
        <v>7.85</v>
      </c>
      <c r="G375">
        <f>+ANAGRAFICA!$K$8-'PO015140NR0109 - SONDA'!F375</f>
        <v>82.490000000000009</v>
      </c>
    </row>
    <row r="376" spans="1:7">
      <c r="A376" s="26">
        <v>43396</v>
      </c>
      <c r="B376" s="29">
        <v>23</v>
      </c>
      <c r="C376" s="29">
        <v>10</v>
      </c>
      <c r="D376" s="29">
        <v>2018</v>
      </c>
      <c r="E376" s="25">
        <v>0</v>
      </c>
      <c r="F376">
        <v>7.8330000000000002</v>
      </c>
      <c r="G376">
        <f>+ANAGRAFICA!$K$8-'PO015140NR0109 - SONDA'!F376</f>
        <v>82.507000000000005</v>
      </c>
    </row>
    <row r="377" spans="1:7">
      <c r="A377" s="26">
        <v>43397</v>
      </c>
      <c r="B377" s="29">
        <v>24</v>
      </c>
      <c r="C377" s="29">
        <v>10</v>
      </c>
      <c r="D377" s="29">
        <v>2018</v>
      </c>
      <c r="E377" s="25">
        <v>0</v>
      </c>
      <c r="F377">
        <v>7.7939999999999996</v>
      </c>
      <c r="G377">
        <f>+ANAGRAFICA!$K$8-'PO015140NR0109 - SONDA'!F377</f>
        <v>82.546000000000006</v>
      </c>
    </row>
    <row r="378" spans="1:7">
      <c r="A378" s="26">
        <v>43398</v>
      </c>
      <c r="B378" s="29">
        <v>25</v>
      </c>
      <c r="C378" s="29">
        <v>10</v>
      </c>
      <c r="D378" s="29">
        <v>2018</v>
      </c>
      <c r="E378" s="25">
        <v>0</v>
      </c>
      <c r="F378">
        <v>7.7539999999999996</v>
      </c>
      <c r="G378">
        <f>+ANAGRAFICA!$K$8-'PO015140NR0109 - SONDA'!F378</f>
        <v>82.585999999999999</v>
      </c>
    </row>
    <row r="379" spans="1:7">
      <c r="A379" s="26">
        <v>43399</v>
      </c>
      <c r="B379" s="29">
        <v>26</v>
      </c>
      <c r="C379" s="29">
        <v>10</v>
      </c>
      <c r="D379" s="29">
        <v>2018</v>
      </c>
      <c r="E379" s="25">
        <v>0</v>
      </c>
      <c r="F379">
        <v>7.7750000000000004</v>
      </c>
      <c r="G379">
        <f>+ANAGRAFICA!$K$8-'PO015140NR0109 - SONDA'!F379</f>
        <v>82.564999999999998</v>
      </c>
    </row>
    <row r="380" spans="1:7">
      <c r="A380" s="26">
        <v>43400</v>
      </c>
      <c r="B380" s="29">
        <v>27</v>
      </c>
      <c r="C380" s="29">
        <v>10</v>
      </c>
      <c r="D380" s="29">
        <v>2018</v>
      </c>
      <c r="E380" s="25">
        <v>0</v>
      </c>
      <c r="F380">
        <v>8</v>
      </c>
      <c r="G380">
        <f>+ANAGRAFICA!$K$8-'PO015140NR0109 - SONDA'!F380</f>
        <v>82.34</v>
      </c>
    </row>
    <row r="381" spans="1:7">
      <c r="A381" s="26">
        <v>43401</v>
      </c>
      <c r="B381" s="29">
        <v>28</v>
      </c>
      <c r="C381" s="29">
        <v>10</v>
      </c>
      <c r="D381" s="29">
        <v>2018</v>
      </c>
      <c r="E381" s="25">
        <v>0</v>
      </c>
      <c r="F381">
        <v>8.2050000000000001</v>
      </c>
      <c r="G381">
        <f>+ANAGRAFICA!$K$8-'PO015140NR0109 - SONDA'!F381</f>
        <v>82.135000000000005</v>
      </c>
    </row>
    <row r="382" spans="1:7">
      <c r="A382" s="26">
        <v>43402</v>
      </c>
      <c r="B382" s="29">
        <v>29</v>
      </c>
      <c r="C382" s="29">
        <v>10</v>
      </c>
      <c r="D382" s="29">
        <v>2018</v>
      </c>
      <c r="E382" s="25">
        <v>0</v>
      </c>
      <c r="F382">
        <v>8.3109999999999999</v>
      </c>
      <c r="G382">
        <f>+ANAGRAFICA!$K$8-'PO015140NR0109 - SONDA'!F382</f>
        <v>82.028999999999996</v>
      </c>
    </row>
    <row r="383" spans="1:7">
      <c r="A383" s="26">
        <v>43403</v>
      </c>
      <c r="B383" s="29">
        <v>30</v>
      </c>
      <c r="C383" s="29">
        <v>10</v>
      </c>
      <c r="D383" s="29">
        <v>2018</v>
      </c>
      <c r="E383" s="25">
        <v>0</v>
      </c>
      <c r="F383">
        <v>8.2919999999999998</v>
      </c>
      <c r="G383">
        <f>+ANAGRAFICA!$K$8-'PO015140NR0109 - SONDA'!F383</f>
        <v>82.048000000000002</v>
      </c>
    </row>
    <row r="384" spans="1:7">
      <c r="A384" s="26">
        <v>43404</v>
      </c>
      <c r="B384" s="29">
        <v>31</v>
      </c>
      <c r="C384" s="29">
        <v>10</v>
      </c>
      <c r="D384" s="29">
        <v>2018</v>
      </c>
      <c r="E384" s="25">
        <v>0</v>
      </c>
      <c r="F384">
        <v>8.4169999999999998</v>
      </c>
      <c r="G384">
        <f>+ANAGRAFICA!$K$8-'PO015140NR0109 - SONDA'!F384</f>
        <v>81.923000000000002</v>
      </c>
    </row>
    <row r="385" spans="1:7">
      <c r="A385" s="26">
        <v>43405</v>
      </c>
      <c r="B385" s="29">
        <v>1</v>
      </c>
      <c r="C385" s="29">
        <v>11</v>
      </c>
      <c r="D385" s="29">
        <v>2018</v>
      </c>
      <c r="E385" s="25">
        <v>0</v>
      </c>
      <c r="F385">
        <v>8.4749999999999996</v>
      </c>
      <c r="G385">
        <f>+ANAGRAFICA!$K$8-'PO015140NR0109 - SONDA'!F385</f>
        <v>81.865000000000009</v>
      </c>
    </row>
    <row r="386" spans="1:7">
      <c r="A386" s="26">
        <v>43406</v>
      </c>
      <c r="B386" s="29">
        <v>2</v>
      </c>
      <c r="C386" s="29">
        <v>11</v>
      </c>
      <c r="D386" s="29">
        <v>2018</v>
      </c>
      <c r="E386" s="25">
        <v>0</v>
      </c>
      <c r="F386">
        <v>8.423</v>
      </c>
      <c r="G386">
        <f>+ANAGRAFICA!$K$8-'PO015140NR0109 - SONDA'!F386</f>
        <v>81.917000000000002</v>
      </c>
    </row>
    <row r="387" spans="1:7">
      <c r="A387" s="26">
        <v>43407</v>
      </c>
      <c r="B387" s="29">
        <v>3</v>
      </c>
      <c r="C387" s="29">
        <v>11</v>
      </c>
      <c r="D387" s="29">
        <v>2018</v>
      </c>
      <c r="E387" s="25">
        <v>0</v>
      </c>
      <c r="F387">
        <v>8.4169999999999998</v>
      </c>
      <c r="G387">
        <f>+ANAGRAFICA!$K$8-'PO015140NR0109 - SONDA'!F387</f>
        <v>81.923000000000002</v>
      </c>
    </row>
    <row r="388" spans="1:7">
      <c r="A388" s="26">
        <v>43408</v>
      </c>
      <c r="B388" s="29">
        <v>4</v>
      </c>
      <c r="C388" s="29">
        <v>11</v>
      </c>
      <c r="D388" s="29">
        <v>2018</v>
      </c>
      <c r="E388" s="25">
        <v>0</v>
      </c>
      <c r="F388">
        <v>8.4149999999999991</v>
      </c>
      <c r="G388">
        <f>+ANAGRAFICA!$K$8-'PO015140NR0109 - SONDA'!F388</f>
        <v>81.925000000000011</v>
      </c>
    </row>
    <row r="389" spans="1:7">
      <c r="A389" s="26">
        <v>43409</v>
      </c>
      <c r="B389" s="29">
        <v>5</v>
      </c>
      <c r="C389" s="29">
        <v>11</v>
      </c>
      <c r="D389" s="29">
        <v>2018</v>
      </c>
      <c r="E389" s="25">
        <v>0</v>
      </c>
      <c r="F389">
        <v>8.3740000000000006</v>
      </c>
      <c r="G389">
        <f>+ANAGRAFICA!$K$8-'PO015140NR0109 - SONDA'!F389</f>
        <v>81.966000000000008</v>
      </c>
    </row>
    <row r="390" spans="1:7">
      <c r="A390" s="26">
        <v>43410</v>
      </c>
      <c r="B390" s="29">
        <v>6</v>
      </c>
      <c r="C390" s="29">
        <v>11</v>
      </c>
      <c r="D390" s="29">
        <v>2018</v>
      </c>
      <c r="E390" s="25">
        <v>0</v>
      </c>
      <c r="F390">
        <v>8.3439999999999994</v>
      </c>
      <c r="G390">
        <f>+ANAGRAFICA!$K$8-'PO015140NR0109 - SONDA'!F390</f>
        <v>81.996000000000009</v>
      </c>
    </row>
    <row r="391" spans="1:7">
      <c r="A391" s="26">
        <v>43411</v>
      </c>
      <c r="B391" s="29">
        <v>7</v>
      </c>
      <c r="C391" s="29">
        <v>11</v>
      </c>
      <c r="D391" s="29">
        <v>2018</v>
      </c>
      <c r="E391" s="25">
        <v>0</v>
      </c>
      <c r="F391">
        <v>8.3219999999999992</v>
      </c>
      <c r="G391">
        <f>+ANAGRAFICA!$K$8-'PO015140NR0109 - SONDA'!F391</f>
        <v>82.018000000000001</v>
      </c>
    </row>
    <row r="392" spans="1:7">
      <c r="A392" s="26">
        <v>43412</v>
      </c>
      <c r="B392" s="29">
        <v>8</v>
      </c>
      <c r="C392" s="29">
        <v>11</v>
      </c>
      <c r="D392" s="29">
        <v>2018</v>
      </c>
      <c r="E392" s="25">
        <v>0</v>
      </c>
      <c r="F392">
        <v>8.2880000000000003</v>
      </c>
      <c r="G392">
        <f>+ANAGRAFICA!$K$8-'PO015140NR0109 - SONDA'!F392</f>
        <v>82.052000000000007</v>
      </c>
    </row>
    <row r="393" spans="1:7">
      <c r="A393" s="26">
        <v>43413</v>
      </c>
      <c r="B393" s="29">
        <v>9</v>
      </c>
      <c r="C393" s="29">
        <v>11</v>
      </c>
      <c r="D393" s="29">
        <v>2018</v>
      </c>
      <c r="E393" s="25">
        <v>0</v>
      </c>
      <c r="F393">
        <v>8.3140000000000001</v>
      </c>
      <c r="G393">
        <f>+ANAGRAFICA!$K$8-'PO015140NR0109 - SONDA'!F393</f>
        <v>82.02600000000001</v>
      </c>
    </row>
    <row r="394" spans="1:7">
      <c r="A394" s="26">
        <v>43414</v>
      </c>
      <c r="B394" s="29">
        <v>10</v>
      </c>
      <c r="C394" s="29">
        <v>11</v>
      </c>
      <c r="D394" s="29">
        <v>2018</v>
      </c>
      <c r="E394" s="25">
        <v>0</v>
      </c>
      <c r="F394">
        <v>8.2439999999999998</v>
      </c>
      <c r="G394">
        <f>+ANAGRAFICA!$K$8-'PO015140NR0109 - SONDA'!F394</f>
        <v>82.096000000000004</v>
      </c>
    </row>
    <row r="395" spans="1:7">
      <c r="A395" s="26">
        <v>43415</v>
      </c>
      <c r="B395" s="29">
        <v>11</v>
      </c>
      <c r="C395" s="29">
        <v>11</v>
      </c>
      <c r="D395" s="29">
        <v>2018</v>
      </c>
      <c r="E395" s="25">
        <v>0</v>
      </c>
      <c r="F395">
        <v>7.9850000000000003</v>
      </c>
      <c r="G395">
        <f>+ANAGRAFICA!$K$8-'PO015140NR0109 - SONDA'!F395</f>
        <v>82.355000000000004</v>
      </c>
    </row>
    <row r="396" spans="1:7">
      <c r="A396" s="26">
        <v>43416</v>
      </c>
      <c r="B396" s="29">
        <v>12</v>
      </c>
      <c r="C396" s="29">
        <v>11</v>
      </c>
      <c r="D396" s="29">
        <v>2018</v>
      </c>
      <c r="E396" s="25">
        <v>0</v>
      </c>
      <c r="F396">
        <v>7.7439999999999998</v>
      </c>
      <c r="G396">
        <f>+ANAGRAFICA!$K$8-'PO015140NR0109 - SONDA'!F396</f>
        <v>82.596000000000004</v>
      </c>
    </row>
    <row r="397" spans="1:7">
      <c r="A397" s="26">
        <v>43417</v>
      </c>
      <c r="B397" s="29">
        <v>13</v>
      </c>
      <c r="C397" s="29">
        <v>11</v>
      </c>
      <c r="D397" s="29">
        <v>2018</v>
      </c>
      <c r="E397" s="25">
        <v>0</v>
      </c>
      <c r="F397">
        <v>7.7309999999999999</v>
      </c>
      <c r="G397">
        <f>+ANAGRAFICA!$K$8-'PO015140NR0109 - SONDA'!F397</f>
        <v>82.609000000000009</v>
      </c>
    </row>
    <row r="398" spans="1:7">
      <c r="A398" s="26">
        <v>43418</v>
      </c>
      <c r="B398" s="29">
        <v>14</v>
      </c>
      <c r="C398" s="29">
        <v>11</v>
      </c>
      <c r="D398" s="29">
        <v>2018</v>
      </c>
      <c r="E398" s="25">
        <v>0</v>
      </c>
      <c r="F398">
        <v>7.6589999999999998</v>
      </c>
      <c r="G398">
        <f>+ANAGRAFICA!$K$8-'PO015140NR0109 - SONDA'!F398</f>
        <v>82.680999999999997</v>
      </c>
    </row>
    <row r="399" spans="1:7">
      <c r="A399" s="26">
        <v>43419</v>
      </c>
      <c r="B399" s="29">
        <v>15</v>
      </c>
      <c r="C399" s="29">
        <v>11</v>
      </c>
      <c r="D399" s="29">
        <v>2018</v>
      </c>
      <c r="E399" s="25">
        <v>0</v>
      </c>
      <c r="F399">
        <v>7.6840000000000002</v>
      </c>
      <c r="G399">
        <f>+ANAGRAFICA!$K$8-'PO015140NR0109 - SONDA'!F399</f>
        <v>82.656000000000006</v>
      </c>
    </row>
    <row r="400" spans="1:7">
      <c r="A400" s="26">
        <v>43420</v>
      </c>
      <c r="B400" s="29">
        <v>16</v>
      </c>
      <c r="C400" s="29">
        <v>11</v>
      </c>
      <c r="D400" s="29">
        <v>2018</v>
      </c>
      <c r="E400" s="25">
        <v>0</v>
      </c>
      <c r="F400">
        <v>7.907</v>
      </c>
      <c r="G400">
        <f>+ANAGRAFICA!$K$8-'PO015140NR0109 - SONDA'!F400</f>
        <v>82.433000000000007</v>
      </c>
    </row>
    <row r="401" spans="1:7">
      <c r="A401" s="26">
        <v>43421</v>
      </c>
      <c r="B401" s="29">
        <v>17</v>
      </c>
      <c r="C401" s="29">
        <v>11</v>
      </c>
      <c r="D401" s="29">
        <v>2018</v>
      </c>
      <c r="E401" s="25">
        <v>0</v>
      </c>
      <c r="F401">
        <v>8.02</v>
      </c>
      <c r="G401">
        <f>+ANAGRAFICA!$K$8-'PO015140NR0109 - SONDA'!F401</f>
        <v>82.320000000000007</v>
      </c>
    </row>
    <row r="402" spans="1:7">
      <c r="A402" s="26">
        <v>43422</v>
      </c>
      <c r="B402" s="29">
        <v>18</v>
      </c>
      <c r="C402" s="29">
        <v>11</v>
      </c>
      <c r="D402" s="29">
        <v>2018</v>
      </c>
      <c r="E402" s="25">
        <v>0</v>
      </c>
      <c r="F402">
        <v>8.0220000000000002</v>
      </c>
      <c r="G402">
        <f>+ANAGRAFICA!$K$8-'PO015140NR0109 - SONDA'!F402</f>
        <v>82.317999999999998</v>
      </c>
    </row>
    <row r="403" spans="1:7">
      <c r="A403" s="26">
        <v>43423</v>
      </c>
      <c r="B403" s="29">
        <v>19</v>
      </c>
      <c r="C403" s="29">
        <v>11</v>
      </c>
      <c r="D403" s="29">
        <v>2018</v>
      </c>
      <c r="E403" s="25">
        <v>0</v>
      </c>
      <c r="F403">
        <v>7.9960000000000004</v>
      </c>
      <c r="G403">
        <f>+ANAGRAFICA!$K$8-'PO015140NR0109 - SONDA'!F403</f>
        <v>82.344000000000008</v>
      </c>
    </row>
    <row r="404" spans="1:7">
      <c r="A404" s="26">
        <v>43424</v>
      </c>
      <c r="B404" s="29">
        <v>20</v>
      </c>
      <c r="C404" s="29">
        <v>11</v>
      </c>
      <c r="D404" s="29">
        <v>2018</v>
      </c>
      <c r="E404" s="25">
        <v>0</v>
      </c>
      <c r="F404">
        <v>7.9740000000000002</v>
      </c>
      <c r="G404">
        <f>+ANAGRAFICA!$K$8-'PO015140NR0109 - SONDA'!F404</f>
        <v>82.366</v>
      </c>
    </row>
    <row r="405" spans="1:7">
      <c r="A405" s="26">
        <v>43425</v>
      </c>
      <c r="B405" s="29">
        <v>21</v>
      </c>
      <c r="C405" s="29">
        <v>11</v>
      </c>
      <c r="D405" s="29">
        <v>2018</v>
      </c>
      <c r="E405" s="25">
        <v>0</v>
      </c>
      <c r="F405">
        <v>8.0239999999999991</v>
      </c>
      <c r="G405">
        <f>+ANAGRAFICA!$K$8-'PO015140NR0109 - SONDA'!F405</f>
        <v>82.316000000000003</v>
      </c>
    </row>
    <row r="406" spans="1:7">
      <c r="A406" s="26">
        <v>43426</v>
      </c>
      <c r="B406" s="29">
        <v>22</v>
      </c>
      <c r="C406" s="29">
        <v>11</v>
      </c>
      <c r="D406" s="29">
        <v>2018</v>
      </c>
      <c r="E406" s="25">
        <v>0</v>
      </c>
      <c r="F406">
        <v>8.1080000000000005</v>
      </c>
      <c r="G406">
        <f>+ANAGRAFICA!$K$8-'PO015140NR0109 - SONDA'!F406</f>
        <v>82.231999999999999</v>
      </c>
    </row>
    <row r="407" spans="1:7">
      <c r="A407" s="26">
        <v>43427</v>
      </c>
      <c r="B407" s="29">
        <v>23</v>
      </c>
      <c r="C407" s="29">
        <v>11</v>
      </c>
      <c r="D407" s="29">
        <v>2018</v>
      </c>
      <c r="E407" s="25">
        <v>0</v>
      </c>
      <c r="F407">
        <v>8.1639999999999997</v>
      </c>
      <c r="G407">
        <f>+ANAGRAFICA!$K$8-'PO015140NR0109 - SONDA'!F407</f>
        <v>82.176000000000002</v>
      </c>
    </row>
    <row r="408" spans="1:7">
      <c r="A408" s="26">
        <v>43428</v>
      </c>
      <c r="B408" s="29">
        <v>24</v>
      </c>
      <c r="C408" s="29">
        <v>11</v>
      </c>
      <c r="D408" s="29">
        <v>2018</v>
      </c>
      <c r="E408" s="25">
        <v>0</v>
      </c>
      <c r="F408">
        <v>8.1059999999999999</v>
      </c>
      <c r="G408">
        <f>+ANAGRAFICA!$K$8-'PO015140NR0109 - SONDA'!F408</f>
        <v>82.234000000000009</v>
      </c>
    </row>
    <row r="409" spans="1:7">
      <c r="A409" s="26">
        <v>43429</v>
      </c>
      <c r="B409" s="29">
        <v>25</v>
      </c>
      <c r="C409" s="29">
        <v>11</v>
      </c>
      <c r="D409" s="29">
        <v>2018</v>
      </c>
      <c r="E409" s="25">
        <v>0</v>
      </c>
      <c r="F409">
        <v>8.06</v>
      </c>
      <c r="G409">
        <f>+ANAGRAFICA!$K$8-'PO015140NR0109 - SONDA'!F409</f>
        <v>82.28</v>
      </c>
    </row>
    <row r="410" spans="1:7">
      <c r="A410" s="26">
        <v>43430</v>
      </c>
      <c r="B410" s="29">
        <v>26</v>
      </c>
      <c r="C410" s="29">
        <v>11</v>
      </c>
      <c r="D410" s="29">
        <v>2018</v>
      </c>
      <c r="E410" s="25">
        <v>0</v>
      </c>
      <c r="F410">
        <v>7.99</v>
      </c>
      <c r="G410">
        <f>+ANAGRAFICA!$K$8-'PO015140NR0109 - SONDA'!F410</f>
        <v>82.350000000000009</v>
      </c>
    </row>
    <row r="411" spans="1:7">
      <c r="A411" s="26">
        <v>43431</v>
      </c>
      <c r="B411" s="29">
        <v>27</v>
      </c>
      <c r="C411" s="29">
        <v>11</v>
      </c>
      <c r="D411" s="29">
        <v>2018</v>
      </c>
      <c r="E411" s="25">
        <v>0</v>
      </c>
      <c r="F411">
        <v>7.984</v>
      </c>
      <c r="G411">
        <f>+ANAGRAFICA!$K$8-'PO015140NR0109 - SONDA'!F411</f>
        <v>82.356000000000009</v>
      </c>
    </row>
    <row r="412" spans="1:7">
      <c r="A412" s="26">
        <v>43432</v>
      </c>
      <c r="B412" s="29">
        <v>28</v>
      </c>
      <c r="C412" s="29">
        <v>11</v>
      </c>
      <c r="D412" s="29">
        <v>2018</v>
      </c>
      <c r="E412" s="25">
        <v>0</v>
      </c>
      <c r="F412">
        <v>8.0449999999999999</v>
      </c>
      <c r="G412">
        <f>+ANAGRAFICA!$K$8-'PO015140NR0109 - SONDA'!F412</f>
        <v>82.295000000000002</v>
      </c>
    </row>
    <row r="413" spans="1:7">
      <c r="A413" s="26">
        <v>43433</v>
      </c>
      <c r="B413" s="29">
        <v>29</v>
      </c>
      <c r="C413" s="29">
        <v>11</v>
      </c>
      <c r="D413" s="29">
        <v>2018</v>
      </c>
      <c r="E413" s="25">
        <v>0</v>
      </c>
      <c r="F413">
        <v>8.1129999999999995</v>
      </c>
      <c r="G413">
        <f>+ANAGRAFICA!$K$8-'PO015140NR0109 - SONDA'!F413</f>
        <v>82.227000000000004</v>
      </c>
    </row>
    <row r="414" spans="1:7">
      <c r="A414" s="26">
        <v>43434</v>
      </c>
      <c r="B414" s="29">
        <v>30</v>
      </c>
      <c r="C414" s="29">
        <v>11</v>
      </c>
      <c r="D414" s="29">
        <v>2018</v>
      </c>
      <c r="E414" s="25">
        <v>0</v>
      </c>
      <c r="F414">
        <v>8.1229999999999993</v>
      </c>
      <c r="G414">
        <f>+ANAGRAFICA!$K$8-'PO015140NR0109 - SONDA'!F414</f>
        <v>82.216999999999999</v>
      </c>
    </row>
    <row r="415" spans="1:7">
      <c r="A415" s="26">
        <v>43435</v>
      </c>
      <c r="B415" s="29">
        <v>1</v>
      </c>
      <c r="C415" s="29">
        <v>12</v>
      </c>
      <c r="D415" s="29">
        <v>2018</v>
      </c>
      <c r="E415" s="25">
        <v>0</v>
      </c>
      <c r="F415">
        <v>8.093</v>
      </c>
      <c r="G415">
        <f>+ANAGRAFICA!$K$8-'PO015140NR0109 - SONDA'!F415</f>
        <v>82.247</v>
      </c>
    </row>
    <row r="416" spans="1:7">
      <c r="A416" s="26">
        <v>43436</v>
      </c>
      <c r="B416" s="29">
        <v>2</v>
      </c>
      <c r="C416" s="29">
        <v>12</v>
      </c>
      <c r="D416" s="29">
        <v>2018</v>
      </c>
      <c r="E416" s="25">
        <v>0</v>
      </c>
      <c r="F416">
        <v>8.1039999999999992</v>
      </c>
      <c r="G416">
        <f>+ANAGRAFICA!$K$8-'PO015140NR0109 - SONDA'!F416</f>
        <v>82.236000000000004</v>
      </c>
    </row>
    <row r="417" spans="1:7">
      <c r="A417" s="26">
        <v>43437</v>
      </c>
      <c r="B417" s="29">
        <v>3</v>
      </c>
      <c r="C417" s="29">
        <v>12</v>
      </c>
      <c r="D417" s="29">
        <v>2018</v>
      </c>
      <c r="E417" s="25">
        <v>0</v>
      </c>
      <c r="F417">
        <v>8.0839999999999996</v>
      </c>
      <c r="G417">
        <f>+ANAGRAFICA!$K$8-'PO015140NR0109 - SONDA'!F417</f>
        <v>82.256</v>
      </c>
    </row>
    <row r="418" spans="1:7">
      <c r="A418" s="26">
        <v>43438</v>
      </c>
      <c r="B418" s="29">
        <v>4</v>
      </c>
      <c r="C418" s="29">
        <v>12</v>
      </c>
      <c r="D418" s="29">
        <v>2018</v>
      </c>
      <c r="E418" s="25">
        <v>0</v>
      </c>
      <c r="F418">
        <v>8.1750000000000007</v>
      </c>
      <c r="G418">
        <f>+ANAGRAFICA!$K$8-'PO015140NR0109 - SONDA'!F418</f>
        <v>82.165000000000006</v>
      </c>
    </row>
    <row r="419" spans="1:7">
      <c r="A419" s="26">
        <v>43439</v>
      </c>
      <c r="B419" s="29">
        <v>5</v>
      </c>
      <c r="C419" s="29">
        <v>12</v>
      </c>
      <c r="D419" s="29">
        <v>2018</v>
      </c>
      <c r="E419" s="25">
        <v>0</v>
      </c>
      <c r="F419">
        <v>8.282</v>
      </c>
      <c r="G419">
        <f>+ANAGRAFICA!$K$8-'PO015140NR0109 - SONDA'!F419</f>
        <v>82.058000000000007</v>
      </c>
    </row>
    <row r="420" spans="1:7">
      <c r="A420" s="26">
        <v>43440</v>
      </c>
      <c r="B420" s="29">
        <v>6</v>
      </c>
      <c r="C420" s="29">
        <v>12</v>
      </c>
      <c r="D420" s="29">
        <v>2018</v>
      </c>
      <c r="E420" s="25">
        <v>0</v>
      </c>
      <c r="F420">
        <v>8.36</v>
      </c>
      <c r="G420">
        <f>+ANAGRAFICA!$K$8-'PO015140NR0109 - SONDA'!F420</f>
        <v>81.98</v>
      </c>
    </row>
    <row r="421" spans="1:7">
      <c r="A421" s="26">
        <v>43441</v>
      </c>
      <c r="B421" s="29">
        <v>7</v>
      </c>
      <c r="C421" s="29">
        <v>12</v>
      </c>
      <c r="D421" s="29">
        <v>2018</v>
      </c>
      <c r="E421" s="25">
        <v>0</v>
      </c>
      <c r="F421">
        <v>8.3740000000000006</v>
      </c>
      <c r="G421">
        <f>+ANAGRAFICA!$K$8-'PO015140NR0109 - SONDA'!F421</f>
        <v>81.966000000000008</v>
      </c>
    </row>
    <row r="422" spans="1:7">
      <c r="A422" s="26">
        <v>43442</v>
      </c>
      <c r="B422" s="29">
        <v>8</v>
      </c>
      <c r="C422" s="29">
        <v>12</v>
      </c>
      <c r="D422" s="29">
        <v>2018</v>
      </c>
      <c r="E422" s="25">
        <v>0</v>
      </c>
      <c r="F422">
        <v>8.3460000000000001</v>
      </c>
      <c r="G422">
        <f>+ANAGRAFICA!$K$8-'PO015140NR0109 - SONDA'!F422</f>
        <v>81.994</v>
      </c>
    </row>
    <row r="423" spans="1:7">
      <c r="A423" s="26">
        <v>43443</v>
      </c>
      <c r="B423" s="29">
        <v>9</v>
      </c>
      <c r="C423" s="29">
        <v>12</v>
      </c>
      <c r="D423" s="29">
        <v>2018</v>
      </c>
      <c r="E423" s="25">
        <v>0</v>
      </c>
      <c r="F423">
        <v>8.3360000000000003</v>
      </c>
      <c r="G423">
        <f>+ANAGRAFICA!$K$8-'PO015140NR0109 - SONDA'!F423</f>
        <v>82.004000000000005</v>
      </c>
    </row>
    <row r="424" spans="1:7">
      <c r="A424" s="26">
        <v>43444</v>
      </c>
      <c r="B424" s="29">
        <v>10</v>
      </c>
      <c r="C424" s="29">
        <v>12</v>
      </c>
      <c r="D424" s="29">
        <v>2018</v>
      </c>
      <c r="E424" s="25">
        <v>0</v>
      </c>
      <c r="F424">
        <v>8.3469999999999995</v>
      </c>
      <c r="G424">
        <f>+ANAGRAFICA!$K$8-'PO015140NR0109 - SONDA'!F424</f>
        <v>81.993000000000009</v>
      </c>
    </row>
    <row r="425" spans="1:7">
      <c r="A425" s="26">
        <v>43445</v>
      </c>
      <c r="B425" s="29">
        <v>11</v>
      </c>
      <c r="C425" s="29">
        <v>12</v>
      </c>
      <c r="D425" s="29">
        <v>2018</v>
      </c>
      <c r="E425" s="25">
        <v>0</v>
      </c>
      <c r="F425">
        <v>8.4090000000000007</v>
      </c>
      <c r="G425">
        <f>+ANAGRAFICA!$K$8-'PO015140NR0109 - SONDA'!F425</f>
        <v>81.930999999999997</v>
      </c>
    </row>
    <row r="426" spans="1:7">
      <c r="A426" s="26">
        <v>43446</v>
      </c>
      <c r="B426" s="29">
        <v>12</v>
      </c>
      <c r="C426" s="29">
        <v>12</v>
      </c>
      <c r="D426" s="29">
        <v>2018</v>
      </c>
      <c r="E426" s="25">
        <v>0</v>
      </c>
      <c r="F426">
        <v>8.4309999999999992</v>
      </c>
      <c r="G426">
        <f>+ANAGRAFICA!$K$8-'PO015140NR0109 - SONDA'!F426</f>
        <v>81.909000000000006</v>
      </c>
    </row>
    <row r="427" spans="1:7">
      <c r="A427" s="26">
        <v>43447</v>
      </c>
      <c r="B427" s="29">
        <v>13</v>
      </c>
      <c r="C427" s="29">
        <v>12</v>
      </c>
      <c r="D427" s="29">
        <v>2018</v>
      </c>
      <c r="E427" s="25">
        <v>0</v>
      </c>
      <c r="F427">
        <v>8.4429999999999996</v>
      </c>
      <c r="G427">
        <f>+ANAGRAFICA!$K$8-'PO015140NR0109 - SONDA'!F427</f>
        <v>81.897000000000006</v>
      </c>
    </row>
    <row r="428" spans="1:7">
      <c r="A428" s="26">
        <v>43448</v>
      </c>
      <c r="B428" s="29">
        <v>14</v>
      </c>
      <c r="C428" s="29">
        <v>12</v>
      </c>
      <c r="D428" s="29">
        <v>2018</v>
      </c>
      <c r="E428" s="25">
        <v>0</v>
      </c>
      <c r="F428">
        <v>8.3290000000000006</v>
      </c>
      <c r="G428">
        <f>+ANAGRAFICA!$K$8-'PO015140NR0109 - SONDA'!F428</f>
        <v>82.010999999999996</v>
      </c>
    </row>
    <row r="429" spans="1:7">
      <c r="A429" s="26">
        <v>43449</v>
      </c>
      <c r="B429" s="29">
        <v>15</v>
      </c>
      <c r="C429" s="29">
        <v>12</v>
      </c>
      <c r="D429" s="29">
        <v>2018</v>
      </c>
      <c r="E429" s="25">
        <v>0</v>
      </c>
      <c r="F429">
        <v>8.3650000000000002</v>
      </c>
      <c r="G429">
        <f>+ANAGRAFICA!$K$8-'PO015140NR0109 - SONDA'!F429</f>
        <v>81.975000000000009</v>
      </c>
    </row>
    <row r="430" spans="1:7">
      <c r="A430" s="26">
        <v>43450</v>
      </c>
      <c r="B430" s="29">
        <v>16</v>
      </c>
      <c r="C430" s="29">
        <v>12</v>
      </c>
      <c r="D430" s="29">
        <v>2018</v>
      </c>
      <c r="E430" s="25">
        <v>0</v>
      </c>
      <c r="F430">
        <v>8.4320000000000004</v>
      </c>
      <c r="G430">
        <f>+ANAGRAFICA!$K$8-'PO015140NR0109 - SONDA'!F430</f>
        <v>81.908000000000001</v>
      </c>
    </row>
    <row r="431" spans="1:7">
      <c r="A431" s="26">
        <v>43451</v>
      </c>
      <c r="B431" s="29">
        <v>17</v>
      </c>
      <c r="C431" s="29">
        <v>12</v>
      </c>
      <c r="D431" s="29">
        <v>2018</v>
      </c>
      <c r="E431" s="25">
        <v>0</v>
      </c>
      <c r="F431">
        <v>8.452</v>
      </c>
      <c r="G431">
        <f>+ANAGRAFICA!$K$8-'PO015140NR0109 - SONDA'!F431</f>
        <v>81.888000000000005</v>
      </c>
    </row>
    <row r="432" spans="1:7">
      <c r="A432" s="26">
        <v>43452</v>
      </c>
      <c r="B432" s="29">
        <v>18</v>
      </c>
      <c r="C432" s="29">
        <v>12</v>
      </c>
      <c r="D432" s="29">
        <v>2018</v>
      </c>
      <c r="E432" s="25">
        <v>0</v>
      </c>
      <c r="F432">
        <v>8.4920000000000009</v>
      </c>
      <c r="G432">
        <f>+ANAGRAFICA!$K$8-'PO015140NR0109 - SONDA'!F432</f>
        <v>81.847999999999999</v>
      </c>
    </row>
    <row r="433" spans="1:7">
      <c r="A433" s="26">
        <v>43453</v>
      </c>
      <c r="B433" s="29">
        <v>19</v>
      </c>
      <c r="C433" s="29">
        <v>12</v>
      </c>
      <c r="D433" s="29">
        <v>2018</v>
      </c>
      <c r="E433" s="25">
        <v>0</v>
      </c>
      <c r="F433">
        <v>8.4909999999999997</v>
      </c>
      <c r="G433">
        <f>+ANAGRAFICA!$K$8-'PO015140NR0109 - SONDA'!F433</f>
        <v>81.849000000000004</v>
      </c>
    </row>
    <row r="434" spans="1:7">
      <c r="A434" s="26">
        <v>43454</v>
      </c>
      <c r="B434" s="29">
        <v>20</v>
      </c>
      <c r="C434" s="29">
        <v>12</v>
      </c>
      <c r="D434" s="29">
        <v>2018</v>
      </c>
      <c r="E434" s="25">
        <v>0</v>
      </c>
      <c r="F434">
        <v>8.4600000000000009</v>
      </c>
      <c r="G434">
        <f>+ANAGRAFICA!$K$8-'PO015140NR0109 - SONDA'!F434</f>
        <v>81.88</v>
      </c>
    </row>
    <row r="435" spans="1:7">
      <c r="A435" s="26">
        <v>43455</v>
      </c>
      <c r="B435" s="29">
        <v>21</v>
      </c>
      <c r="C435" s="29">
        <v>12</v>
      </c>
      <c r="D435" s="29">
        <v>2018</v>
      </c>
      <c r="E435" s="25">
        <v>0</v>
      </c>
      <c r="F435">
        <v>8.4429999999999996</v>
      </c>
      <c r="G435">
        <f>+ANAGRAFICA!$K$8-'PO015140NR0109 - SONDA'!F435</f>
        <v>81.897000000000006</v>
      </c>
    </row>
    <row r="436" spans="1:7">
      <c r="A436" s="26">
        <v>43456</v>
      </c>
      <c r="B436" s="29">
        <v>22</v>
      </c>
      <c r="C436" s="29">
        <v>12</v>
      </c>
      <c r="D436" s="29">
        <v>2018</v>
      </c>
      <c r="E436" s="25">
        <v>0</v>
      </c>
      <c r="F436">
        <v>8.4649999999999999</v>
      </c>
      <c r="G436">
        <f>+ANAGRAFICA!$K$8-'PO015140NR0109 - SONDA'!F436</f>
        <v>81.875</v>
      </c>
    </row>
    <row r="437" spans="1:7">
      <c r="A437" s="26">
        <v>43457</v>
      </c>
      <c r="B437" s="29">
        <v>23</v>
      </c>
      <c r="C437" s="29">
        <v>12</v>
      </c>
      <c r="D437" s="29">
        <v>2018</v>
      </c>
      <c r="E437" s="25">
        <v>0</v>
      </c>
      <c r="F437">
        <v>8.4640000000000004</v>
      </c>
      <c r="G437">
        <f>+ANAGRAFICA!$K$8-'PO015140NR0109 - SONDA'!F437</f>
        <v>81.876000000000005</v>
      </c>
    </row>
    <row r="438" spans="1:7">
      <c r="A438" s="26">
        <v>43458</v>
      </c>
      <c r="B438" s="29">
        <v>24</v>
      </c>
      <c r="C438" s="29">
        <v>12</v>
      </c>
      <c r="D438" s="29">
        <v>2018</v>
      </c>
      <c r="E438" s="25">
        <v>0</v>
      </c>
      <c r="F438">
        <v>8.4770000000000003</v>
      </c>
      <c r="G438">
        <f>+ANAGRAFICA!$K$8-'PO015140NR0109 - SONDA'!F438</f>
        <v>81.863</v>
      </c>
    </row>
    <row r="439" spans="1:7">
      <c r="A439" s="26">
        <v>43459</v>
      </c>
      <c r="B439" s="29">
        <v>25</v>
      </c>
      <c r="C439" s="29">
        <v>12</v>
      </c>
      <c r="D439" s="29">
        <v>2018</v>
      </c>
      <c r="E439" s="25">
        <v>0</v>
      </c>
      <c r="F439">
        <v>8.4879999999999995</v>
      </c>
      <c r="G439">
        <f>+ANAGRAFICA!$K$8-'PO015140NR0109 - SONDA'!F439</f>
        <v>81.852000000000004</v>
      </c>
    </row>
    <row r="440" spans="1:7">
      <c r="A440" s="26">
        <v>43460</v>
      </c>
      <c r="B440" s="29">
        <v>26</v>
      </c>
      <c r="C440" s="29">
        <v>12</v>
      </c>
      <c r="D440" s="29">
        <v>2018</v>
      </c>
      <c r="E440" s="25">
        <v>0</v>
      </c>
      <c r="F440">
        <v>8.5289999999999999</v>
      </c>
      <c r="G440">
        <f>+ANAGRAFICA!$K$8-'PO015140NR0109 - SONDA'!F440</f>
        <v>81.811000000000007</v>
      </c>
    </row>
    <row r="441" spans="1:7">
      <c r="A441" s="26">
        <v>43461</v>
      </c>
      <c r="B441" s="29">
        <v>27</v>
      </c>
      <c r="C441" s="29">
        <v>12</v>
      </c>
      <c r="D441" s="29">
        <v>2018</v>
      </c>
      <c r="E441" s="25">
        <v>0</v>
      </c>
      <c r="F441">
        <v>8.52</v>
      </c>
      <c r="G441">
        <f>+ANAGRAFICA!$K$8-'PO015140NR0109 - SONDA'!F441</f>
        <v>81.820000000000007</v>
      </c>
    </row>
    <row r="442" spans="1:7">
      <c r="A442" s="26">
        <v>43462</v>
      </c>
      <c r="B442" s="29">
        <v>28</v>
      </c>
      <c r="C442" s="29">
        <v>12</v>
      </c>
      <c r="D442" s="29">
        <v>2018</v>
      </c>
      <c r="E442" s="25">
        <v>0</v>
      </c>
      <c r="F442">
        <v>8.51</v>
      </c>
      <c r="G442">
        <f>+ANAGRAFICA!$K$8-'PO015140NR0109 - SONDA'!F442</f>
        <v>81.83</v>
      </c>
    </row>
    <row r="443" spans="1:7">
      <c r="A443" s="26">
        <v>43463</v>
      </c>
      <c r="B443" s="29">
        <v>29</v>
      </c>
      <c r="C443" s="29">
        <v>12</v>
      </c>
      <c r="D443" s="29">
        <v>2018</v>
      </c>
      <c r="E443" s="25">
        <v>0</v>
      </c>
      <c r="F443">
        <v>8.5020000000000007</v>
      </c>
      <c r="G443">
        <f>+ANAGRAFICA!$K$8-'PO015140NR0109 - SONDA'!F443</f>
        <v>81.838000000000008</v>
      </c>
    </row>
    <row r="444" spans="1:7">
      <c r="A444" s="26">
        <v>43464</v>
      </c>
      <c r="B444" s="29">
        <v>30</v>
      </c>
      <c r="C444" s="29">
        <v>12</v>
      </c>
      <c r="D444" s="29">
        <v>2018</v>
      </c>
      <c r="E444" s="25">
        <v>0</v>
      </c>
      <c r="F444">
        <v>8.5129999999999999</v>
      </c>
      <c r="G444">
        <f>+ANAGRAFICA!$K$8-'PO015140NR0109 - SONDA'!F444</f>
        <v>81.826999999999998</v>
      </c>
    </row>
    <row r="445" spans="1:7">
      <c r="A445" s="26">
        <v>43465</v>
      </c>
      <c r="B445" s="29">
        <v>31</v>
      </c>
      <c r="C445" s="29">
        <v>12</v>
      </c>
      <c r="D445" s="29">
        <v>2018</v>
      </c>
      <c r="E445" s="25">
        <v>0</v>
      </c>
      <c r="F445">
        <v>8.516</v>
      </c>
      <c r="G445">
        <f>+ANAGRAFICA!$K$8-'PO015140NR0109 - SONDA'!F445</f>
        <v>81.823999999999998</v>
      </c>
    </row>
    <row r="446" spans="1:7">
      <c r="A446" s="26">
        <v>43466</v>
      </c>
      <c r="B446" s="29">
        <v>1</v>
      </c>
      <c r="C446" s="29">
        <v>1</v>
      </c>
      <c r="D446" s="29">
        <v>2019</v>
      </c>
      <c r="E446" s="25">
        <v>0</v>
      </c>
      <c r="F446">
        <v>8.5289999999999999</v>
      </c>
      <c r="G446">
        <f>+ANAGRAFICA!$K$8-'PO015140NR0109 - SONDA'!F446</f>
        <v>81.811000000000007</v>
      </c>
    </row>
    <row r="447" spans="1:7">
      <c r="A447" s="26">
        <v>43467</v>
      </c>
      <c r="B447" s="29">
        <v>2</v>
      </c>
      <c r="C447" s="29">
        <v>1</v>
      </c>
      <c r="D447" s="29">
        <v>2019</v>
      </c>
      <c r="E447" s="25">
        <v>0</v>
      </c>
      <c r="F447">
        <v>8.5060000000000002</v>
      </c>
      <c r="G447">
        <f>+ANAGRAFICA!$K$8-'PO015140NR0109 - SONDA'!F447</f>
        <v>81.834000000000003</v>
      </c>
    </row>
    <row r="448" spans="1:7">
      <c r="A448" s="26">
        <v>43468</v>
      </c>
      <c r="B448" s="29">
        <v>3</v>
      </c>
      <c r="C448" s="29">
        <v>1</v>
      </c>
      <c r="D448" s="29">
        <v>2019</v>
      </c>
      <c r="E448" s="25">
        <v>0</v>
      </c>
      <c r="F448">
        <v>8.5239999999999991</v>
      </c>
      <c r="G448">
        <f>+ANAGRAFICA!$K$8-'PO015140NR0109 - SONDA'!F448</f>
        <v>81.816000000000003</v>
      </c>
    </row>
    <row r="449" spans="1:7">
      <c r="A449" s="26">
        <v>43469</v>
      </c>
      <c r="B449" s="29">
        <v>4</v>
      </c>
      <c r="C449" s="29">
        <v>1</v>
      </c>
      <c r="D449" s="29">
        <v>2019</v>
      </c>
      <c r="E449" s="25">
        <v>0</v>
      </c>
      <c r="F449">
        <v>8.5440000000000005</v>
      </c>
      <c r="G449">
        <f>+ANAGRAFICA!$K$8-'PO015140NR0109 - SONDA'!F449</f>
        <v>81.796000000000006</v>
      </c>
    </row>
    <row r="450" spans="1:7">
      <c r="A450" s="26">
        <v>43470</v>
      </c>
      <c r="B450" s="29">
        <v>5</v>
      </c>
      <c r="C450" s="29">
        <v>1</v>
      </c>
      <c r="D450" s="29">
        <v>2019</v>
      </c>
      <c r="E450" s="25">
        <v>0</v>
      </c>
      <c r="F450">
        <v>8.5489999999999995</v>
      </c>
      <c r="G450">
        <f>+ANAGRAFICA!$K$8-'PO015140NR0109 - SONDA'!F450</f>
        <v>81.790999999999997</v>
      </c>
    </row>
    <row r="451" spans="1:7">
      <c r="A451" s="26">
        <v>43471</v>
      </c>
      <c r="B451" s="29">
        <v>6</v>
      </c>
      <c r="C451" s="29">
        <v>1</v>
      </c>
      <c r="D451" s="29">
        <v>2019</v>
      </c>
      <c r="E451" s="25">
        <v>0</v>
      </c>
      <c r="F451">
        <v>8.5079999999999991</v>
      </c>
      <c r="G451">
        <f>+ANAGRAFICA!$K$8-'PO015140NR0109 - SONDA'!F451</f>
        <v>81.832000000000008</v>
      </c>
    </row>
    <row r="452" spans="1:7">
      <c r="A452" s="26">
        <v>43472</v>
      </c>
      <c r="B452" s="29">
        <v>7</v>
      </c>
      <c r="C452" s="29">
        <v>1</v>
      </c>
      <c r="D452" s="29">
        <v>2019</v>
      </c>
      <c r="E452" s="25">
        <v>0</v>
      </c>
      <c r="F452">
        <v>8.5239999999999991</v>
      </c>
      <c r="G452">
        <f>+ANAGRAFICA!$K$8-'PO015140NR0109 - SONDA'!F452</f>
        <v>81.816000000000003</v>
      </c>
    </row>
    <row r="453" spans="1:7">
      <c r="A453" s="26">
        <v>43473</v>
      </c>
      <c r="B453" s="29">
        <v>8</v>
      </c>
      <c r="C453" s="29">
        <v>1</v>
      </c>
      <c r="D453" s="29">
        <v>2019</v>
      </c>
      <c r="E453" s="25">
        <v>0</v>
      </c>
      <c r="F453">
        <v>8.5570000000000004</v>
      </c>
      <c r="G453">
        <f>+ANAGRAFICA!$K$8-'PO015140NR0109 - SONDA'!F453</f>
        <v>81.783000000000001</v>
      </c>
    </row>
    <row r="454" spans="1:7">
      <c r="A454" s="26">
        <v>43474</v>
      </c>
      <c r="B454" s="29">
        <v>9</v>
      </c>
      <c r="C454" s="29">
        <v>1</v>
      </c>
      <c r="D454" s="29">
        <v>2019</v>
      </c>
      <c r="E454" s="25">
        <v>0</v>
      </c>
      <c r="F454">
        <v>8.4909999999999997</v>
      </c>
      <c r="G454">
        <f>+ANAGRAFICA!$K$8-'PO015140NR0109 - SONDA'!F454</f>
        <v>81.849000000000004</v>
      </c>
    </row>
    <row r="455" spans="1:7">
      <c r="A455" s="26">
        <v>43475</v>
      </c>
      <c r="B455" s="29">
        <v>10</v>
      </c>
      <c r="C455" s="29">
        <v>1</v>
      </c>
      <c r="D455" s="29">
        <v>2019</v>
      </c>
      <c r="E455" s="25">
        <v>0</v>
      </c>
      <c r="F455">
        <v>8.4710000000000001</v>
      </c>
      <c r="G455">
        <f>+ANAGRAFICA!$K$8-'PO015140NR0109 - SONDA'!F455</f>
        <v>81.869</v>
      </c>
    </row>
    <row r="456" spans="1:7">
      <c r="A456" s="26">
        <v>43476</v>
      </c>
      <c r="B456" s="29">
        <v>11</v>
      </c>
      <c r="C456" s="29">
        <v>1</v>
      </c>
      <c r="D456" s="29">
        <v>2019</v>
      </c>
      <c r="E456" s="25">
        <v>0</v>
      </c>
      <c r="F456">
        <v>8.3930000000000007</v>
      </c>
      <c r="G456">
        <f>+ANAGRAFICA!$K$8-'PO015140NR0109 - SONDA'!F456</f>
        <v>81.947000000000003</v>
      </c>
    </row>
    <row r="457" spans="1:7">
      <c r="A457" s="26">
        <v>43477</v>
      </c>
      <c r="B457" s="29">
        <v>12</v>
      </c>
      <c r="C457" s="29">
        <v>1</v>
      </c>
      <c r="D457" s="29">
        <v>2019</v>
      </c>
      <c r="E457" s="25">
        <v>0</v>
      </c>
      <c r="F457">
        <v>8.4760000000000009</v>
      </c>
      <c r="G457">
        <f>+ANAGRAFICA!$K$8-'PO015140NR0109 - SONDA'!F457</f>
        <v>81.864000000000004</v>
      </c>
    </row>
    <row r="458" spans="1:7">
      <c r="A458" s="26">
        <v>43478</v>
      </c>
      <c r="B458" s="29">
        <v>13</v>
      </c>
      <c r="C458" s="29">
        <v>1</v>
      </c>
      <c r="D458" s="29">
        <v>2019</v>
      </c>
      <c r="E458" s="25">
        <v>0</v>
      </c>
      <c r="F458">
        <v>8.5020000000000007</v>
      </c>
      <c r="G458">
        <f>+ANAGRAFICA!$K$8-'PO015140NR0109 - SONDA'!F458</f>
        <v>81.838000000000008</v>
      </c>
    </row>
    <row r="459" spans="1:7">
      <c r="A459" s="26">
        <v>43479</v>
      </c>
      <c r="B459" s="29">
        <v>14</v>
      </c>
      <c r="C459" s="29">
        <v>1</v>
      </c>
      <c r="D459" s="29">
        <v>2019</v>
      </c>
      <c r="E459" s="25">
        <v>0</v>
      </c>
      <c r="F459">
        <v>8.4779999999999998</v>
      </c>
      <c r="G459">
        <f>+ANAGRAFICA!$K$8-'PO015140NR0109 - SONDA'!F459</f>
        <v>81.862000000000009</v>
      </c>
    </row>
    <row r="460" spans="1:7">
      <c r="A460" s="26">
        <v>43480</v>
      </c>
      <c r="B460" s="29">
        <v>15</v>
      </c>
      <c r="C460" s="29">
        <v>1</v>
      </c>
      <c r="D460" s="29">
        <v>2019</v>
      </c>
      <c r="E460" s="25">
        <v>0</v>
      </c>
      <c r="F460">
        <v>8.5120000000000005</v>
      </c>
      <c r="G460">
        <f>+ANAGRAFICA!$K$8-'PO015140NR0109 - SONDA'!F460</f>
        <v>81.828000000000003</v>
      </c>
    </row>
    <row r="461" spans="1:7">
      <c r="A461" s="26">
        <v>43481</v>
      </c>
      <c r="B461" s="29">
        <v>16</v>
      </c>
      <c r="C461" s="29">
        <v>1</v>
      </c>
      <c r="D461" s="29">
        <v>2019</v>
      </c>
      <c r="E461" s="25">
        <v>0</v>
      </c>
      <c r="F461">
        <v>8.5630000000000006</v>
      </c>
      <c r="G461">
        <f>+ANAGRAFICA!$K$8-'PO015140NR0109 - SONDA'!F461</f>
        <v>81.777000000000001</v>
      </c>
    </row>
    <row r="462" spans="1:7">
      <c r="A462" s="26">
        <v>43482</v>
      </c>
      <c r="B462" s="29">
        <v>17</v>
      </c>
      <c r="C462" s="29">
        <v>1</v>
      </c>
      <c r="D462" s="29">
        <v>2019</v>
      </c>
      <c r="E462" s="25">
        <v>0</v>
      </c>
      <c r="F462">
        <v>8.5670000000000002</v>
      </c>
      <c r="G462">
        <f>+ANAGRAFICA!$K$8-'PO015140NR0109 - SONDA'!F462</f>
        <v>81.772999999999996</v>
      </c>
    </row>
    <row r="463" spans="1:7">
      <c r="A463" s="26">
        <v>43483</v>
      </c>
      <c r="B463" s="29">
        <v>18</v>
      </c>
      <c r="C463" s="29">
        <v>1</v>
      </c>
      <c r="D463" s="29">
        <v>2019</v>
      </c>
      <c r="E463" s="25">
        <v>0</v>
      </c>
      <c r="F463">
        <v>8.5340000000000007</v>
      </c>
      <c r="G463">
        <f>+ANAGRAFICA!$K$8-'PO015140NR0109 - SONDA'!F463</f>
        <v>81.805999999999997</v>
      </c>
    </row>
    <row r="464" spans="1:7">
      <c r="A464" s="26">
        <v>43484</v>
      </c>
      <c r="B464" s="29">
        <v>19</v>
      </c>
      <c r="C464" s="29">
        <v>1</v>
      </c>
      <c r="D464" s="29">
        <v>2019</v>
      </c>
      <c r="E464" s="25">
        <v>0</v>
      </c>
      <c r="F464">
        <v>8.5570000000000004</v>
      </c>
      <c r="G464">
        <f>+ANAGRAFICA!$K$8-'PO015140NR0109 - SONDA'!F464</f>
        <v>81.783000000000001</v>
      </c>
    </row>
    <row r="465" spans="1:7">
      <c r="A465" s="26">
        <v>43485</v>
      </c>
      <c r="B465" s="29">
        <v>20</v>
      </c>
      <c r="C465" s="29">
        <v>1</v>
      </c>
      <c r="D465" s="29">
        <v>2019</v>
      </c>
      <c r="E465" s="25">
        <v>0</v>
      </c>
      <c r="F465">
        <v>8.56</v>
      </c>
      <c r="G465">
        <f>+ANAGRAFICA!$K$8-'PO015140NR0109 - SONDA'!F465</f>
        <v>81.78</v>
      </c>
    </row>
    <row r="466" spans="1:7">
      <c r="A466" s="26">
        <v>43486</v>
      </c>
      <c r="B466" s="29">
        <v>21</v>
      </c>
      <c r="C466" s="29">
        <v>1</v>
      </c>
      <c r="D466" s="29">
        <v>2019</v>
      </c>
      <c r="E466" s="25">
        <v>0</v>
      </c>
      <c r="F466">
        <v>8.5640000000000001</v>
      </c>
      <c r="G466">
        <f>+ANAGRAFICA!$K$8-'PO015140NR0109 - SONDA'!F466</f>
        <v>81.77600000000001</v>
      </c>
    </row>
    <row r="467" spans="1:7">
      <c r="A467" s="26">
        <v>43487</v>
      </c>
      <c r="B467" s="29">
        <v>22</v>
      </c>
      <c r="C467" s="29">
        <v>1</v>
      </c>
      <c r="D467" s="29">
        <v>2019</v>
      </c>
      <c r="E467" s="25">
        <v>0</v>
      </c>
      <c r="F467">
        <v>8.5640000000000001</v>
      </c>
      <c r="G467">
        <f>+ANAGRAFICA!$K$8-'PO015140NR0109 - SONDA'!F467</f>
        <v>81.77600000000001</v>
      </c>
    </row>
    <row r="468" spans="1:7">
      <c r="A468" s="26">
        <v>43488</v>
      </c>
      <c r="B468" s="29">
        <v>23</v>
      </c>
      <c r="C468" s="29">
        <v>1</v>
      </c>
      <c r="D468" s="29">
        <v>2019</v>
      </c>
      <c r="E468" s="25">
        <v>0</v>
      </c>
      <c r="F468">
        <v>8.5069999999999997</v>
      </c>
      <c r="G468">
        <f>+ANAGRAFICA!$K$8-'PO015140NR0109 - SONDA'!F468</f>
        <v>81.832999999999998</v>
      </c>
    </row>
    <row r="469" spans="1:7">
      <c r="A469" s="26">
        <v>43489</v>
      </c>
      <c r="B469" s="29">
        <v>24</v>
      </c>
      <c r="C469" s="29">
        <v>1</v>
      </c>
      <c r="D469" s="29">
        <v>2019</v>
      </c>
      <c r="E469" s="25">
        <v>0</v>
      </c>
      <c r="F469">
        <v>8.4849999999999994</v>
      </c>
      <c r="G469">
        <f>+ANAGRAFICA!$K$8-'PO015140NR0109 - SONDA'!F469</f>
        <v>81.855000000000004</v>
      </c>
    </row>
    <row r="470" spans="1:7">
      <c r="A470" s="26">
        <v>43490</v>
      </c>
      <c r="B470" s="29">
        <v>25</v>
      </c>
      <c r="C470" s="29">
        <v>1</v>
      </c>
      <c r="D470" s="29">
        <v>2019</v>
      </c>
      <c r="E470" s="25">
        <v>0</v>
      </c>
      <c r="F470">
        <v>8.5350000000000001</v>
      </c>
      <c r="G470">
        <f>+ANAGRAFICA!$K$8-'PO015140NR0109 - SONDA'!F470</f>
        <v>81.805000000000007</v>
      </c>
    </row>
    <row r="471" spans="1:7">
      <c r="A471" s="26">
        <v>43491</v>
      </c>
      <c r="B471" s="29">
        <v>26</v>
      </c>
      <c r="C471" s="29">
        <v>1</v>
      </c>
      <c r="D471" s="29">
        <v>2019</v>
      </c>
      <c r="E471" s="25">
        <v>0</v>
      </c>
      <c r="F471">
        <v>8.5839999999999996</v>
      </c>
      <c r="G471">
        <f>+ANAGRAFICA!$K$8-'PO015140NR0109 - SONDA'!F471</f>
        <v>81.756</v>
      </c>
    </row>
    <row r="472" spans="1:7">
      <c r="A472" s="26">
        <v>43492</v>
      </c>
      <c r="B472" s="29">
        <v>27</v>
      </c>
      <c r="C472" s="29">
        <v>1</v>
      </c>
      <c r="D472" s="29">
        <v>2019</v>
      </c>
      <c r="E472" s="25">
        <v>0</v>
      </c>
      <c r="F472">
        <v>8.5850000000000009</v>
      </c>
      <c r="G472">
        <f>+ANAGRAFICA!$K$8-'PO015140NR0109 - SONDA'!F472</f>
        <v>81.754999999999995</v>
      </c>
    </row>
    <row r="473" spans="1:7">
      <c r="A473" s="26">
        <v>43493</v>
      </c>
      <c r="B473" s="29">
        <v>28</v>
      </c>
      <c r="C473" s="29">
        <v>1</v>
      </c>
      <c r="D473" s="29">
        <v>2019</v>
      </c>
      <c r="E473" s="25">
        <v>0</v>
      </c>
      <c r="F473">
        <v>8.5350000000000001</v>
      </c>
      <c r="G473">
        <f>+ANAGRAFICA!$K$8-'PO015140NR0109 - SONDA'!F473</f>
        <v>81.805000000000007</v>
      </c>
    </row>
    <row r="474" spans="1:7">
      <c r="A474" s="26">
        <v>43494</v>
      </c>
      <c r="B474" s="29">
        <v>29</v>
      </c>
      <c r="C474" s="29">
        <v>1</v>
      </c>
      <c r="D474" s="29">
        <v>2019</v>
      </c>
      <c r="E474" s="25">
        <v>0</v>
      </c>
      <c r="F474">
        <v>8.5670000000000002</v>
      </c>
      <c r="G474">
        <f>+ANAGRAFICA!$K$8-'PO015140NR0109 - SONDA'!F474</f>
        <v>81.772999999999996</v>
      </c>
    </row>
    <row r="475" spans="1:7">
      <c r="A475" s="26">
        <v>43495</v>
      </c>
      <c r="B475" s="29">
        <v>30</v>
      </c>
      <c r="C475" s="29">
        <v>1</v>
      </c>
      <c r="D475" s="29">
        <v>2019</v>
      </c>
      <c r="E475" s="25">
        <v>0</v>
      </c>
      <c r="F475">
        <v>8.6039999999999992</v>
      </c>
      <c r="G475">
        <f>+ANAGRAFICA!$K$8-'PO015140NR0109 - SONDA'!F475</f>
        <v>81.736000000000004</v>
      </c>
    </row>
    <row r="476" spans="1:7">
      <c r="A476" s="26">
        <v>43496</v>
      </c>
      <c r="B476" s="29">
        <v>31</v>
      </c>
      <c r="C476" s="29">
        <v>1</v>
      </c>
      <c r="D476" s="29">
        <v>2019</v>
      </c>
      <c r="E476" s="25">
        <v>0</v>
      </c>
      <c r="F476">
        <v>8.5690000000000008</v>
      </c>
      <c r="G476">
        <f>+ANAGRAFICA!$K$8-'PO015140NR0109 - SONDA'!F476</f>
        <v>81.771000000000001</v>
      </c>
    </row>
    <row r="477" spans="1:7">
      <c r="A477" s="26">
        <v>43497</v>
      </c>
      <c r="B477" s="29">
        <v>1</v>
      </c>
      <c r="C477" s="29">
        <v>2</v>
      </c>
      <c r="D477" s="29">
        <v>2019</v>
      </c>
      <c r="E477" s="25">
        <v>0</v>
      </c>
      <c r="F477">
        <v>8.4610000000000003</v>
      </c>
      <c r="G477">
        <f>+ANAGRAFICA!$K$8-'PO015140NR0109 - SONDA'!F477</f>
        <v>81.879000000000005</v>
      </c>
    </row>
    <row r="478" spans="1:7">
      <c r="A478" s="26">
        <v>43498</v>
      </c>
      <c r="B478" s="29">
        <v>2</v>
      </c>
      <c r="C478" s="29">
        <v>2</v>
      </c>
      <c r="D478" s="29">
        <v>2019</v>
      </c>
      <c r="E478" s="25">
        <v>0</v>
      </c>
      <c r="F478">
        <v>8.3699999999999992</v>
      </c>
      <c r="G478">
        <f>+ANAGRAFICA!$K$8-'PO015140NR0109 - SONDA'!F478</f>
        <v>81.97</v>
      </c>
    </row>
    <row r="479" spans="1:7">
      <c r="A479" s="26">
        <v>43499</v>
      </c>
      <c r="B479" s="29">
        <v>3</v>
      </c>
      <c r="C479" s="29">
        <v>2</v>
      </c>
      <c r="D479" s="29">
        <v>2019</v>
      </c>
      <c r="E479" s="25">
        <v>0</v>
      </c>
      <c r="F479">
        <v>8.3089999999999993</v>
      </c>
      <c r="G479">
        <f>+ANAGRAFICA!$K$8-'PO015140NR0109 - SONDA'!F479</f>
        <v>82.031000000000006</v>
      </c>
    </row>
    <row r="480" spans="1:7">
      <c r="A480" s="26">
        <v>43500</v>
      </c>
      <c r="B480" s="29">
        <v>4</v>
      </c>
      <c r="C480" s="29">
        <v>2</v>
      </c>
      <c r="D480" s="29">
        <v>2019</v>
      </c>
      <c r="E480" s="25">
        <v>0</v>
      </c>
      <c r="F480">
        <v>8.1669999999999998</v>
      </c>
      <c r="G480">
        <f>+ANAGRAFICA!$K$8-'PO015140NR0109 - SONDA'!F480</f>
        <v>82.173000000000002</v>
      </c>
    </row>
    <row r="481" spans="1:7">
      <c r="A481" s="26">
        <v>43501</v>
      </c>
      <c r="B481" s="29">
        <v>5</v>
      </c>
      <c r="C481" s="29">
        <v>2</v>
      </c>
      <c r="D481" s="29">
        <v>2019</v>
      </c>
      <c r="E481" s="25">
        <v>0</v>
      </c>
      <c r="F481">
        <v>8.0340000000000007</v>
      </c>
      <c r="G481">
        <f>+ANAGRAFICA!$K$8-'PO015140NR0109 - SONDA'!F481</f>
        <v>82.305999999999997</v>
      </c>
    </row>
    <row r="482" spans="1:7">
      <c r="A482" s="26">
        <v>43502</v>
      </c>
      <c r="B482" s="29">
        <v>6</v>
      </c>
      <c r="C482" s="29">
        <v>2</v>
      </c>
      <c r="D482" s="29">
        <v>2019</v>
      </c>
      <c r="E482" s="25">
        <v>0</v>
      </c>
      <c r="F482">
        <v>7.976</v>
      </c>
      <c r="G482">
        <f>+ANAGRAFICA!$K$8-'PO015140NR0109 - SONDA'!F482</f>
        <v>82.364000000000004</v>
      </c>
    </row>
    <row r="483" spans="1:7">
      <c r="A483" s="26">
        <v>43503</v>
      </c>
      <c r="B483" s="29">
        <v>7</v>
      </c>
      <c r="C483" s="29">
        <v>2</v>
      </c>
      <c r="D483" s="29">
        <v>2019</v>
      </c>
      <c r="E483" s="25">
        <v>0</v>
      </c>
      <c r="F483">
        <v>7.8780000000000001</v>
      </c>
      <c r="G483">
        <f>+ANAGRAFICA!$K$8-'PO015140NR0109 - SONDA'!F483</f>
        <v>82.462000000000003</v>
      </c>
    </row>
    <row r="484" spans="1:7">
      <c r="A484" s="26">
        <v>43504</v>
      </c>
      <c r="B484" s="29">
        <v>8</v>
      </c>
      <c r="C484" s="29">
        <v>2</v>
      </c>
      <c r="D484" s="29">
        <v>2019</v>
      </c>
      <c r="E484" s="25">
        <v>0</v>
      </c>
      <c r="F484">
        <v>7.8710000000000004</v>
      </c>
      <c r="G484">
        <f>+ANAGRAFICA!$K$8-'PO015140NR0109 - SONDA'!F484</f>
        <v>82.469000000000008</v>
      </c>
    </row>
    <row r="485" spans="1:7">
      <c r="A485" s="26">
        <v>43505</v>
      </c>
      <c r="B485" s="29">
        <v>9</v>
      </c>
      <c r="C485" s="29">
        <v>2</v>
      </c>
      <c r="D485" s="29">
        <v>2019</v>
      </c>
      <c r="E485" s="25">
        <v>0</v>
      </c>
      <c r="F485">
        <v>8.1519999999999992</v>
      </c>
      <c r="G485">
        <f>+ANAGRAFICA!$K$8-'PO015140NR0109 - SONDA'!F485</f>
        <v>82.188000000000002</v>
      </c>
    </row>
    <row r="486" spans="1:7">
      <c r="A486" s="26">
        <v>43506</v>
      </c>
      <c r="B486" s="29">
        <v>10</v>
      </c>
      <c r="C486" s="29">
        <v>2</v>
      </c>
      <c r="D486" s="29">
        <v>2019</v>
      </c>
      <c r="E486" s="25">
        <v>0</v>
      </c>
      <c r="F486">
        <v>8.2840000000000007</v>
      </c>
      <c r="G486">
        <f>+ANAGRAFICA!$K$8-'PO015140NR0109 - SONDA'!F486</f>
        <v>82.055999999999997</v>
      </c>
    </row>
    <row r="487" spans="1:7">
      <c r="A487" s="26">
        <v>43507</v>
      </c>
      <c r="B487" s="29">
        <v>11</v>
      </c>
      <c r="C487" s="29">
        <v>2</v>
      </c>
      <c r="D487" s="29">
        <v>2019</v>
      </c>
      <c r="E487" s="25">
        <v>0</v>
      </c>
      <c r="F487">
        <v>8.2620000000000005</v>
      </c>
      <c r="G487">
        <f>+ANAGRAFICA!$K$8-'PO015140NR0109 - SONDA'!F487</f>
        <v>82.078000000000003</v>
      </c>
    </row>
    <row r="488" spans="1:7">
      <c r="A488" s="26">
        <v>43508</v>
      </c>
      <c r="B488" s="29">
        <v>12</v>
      </c>
      <c r="C488" s="29">
        <v>2</v>
      </c>
      <c r="D488" s="29">
        <v>2019</v>
      </c>
      <c r="E488" s="25">
        <v>0</v>
      </c>
      <c r="F488">
        <v>8.3659999999999997</v>
      </c>
      <c r="G488">
        <f>+ANAGRAFICA!$K$8-'PO015140NR0109 - SONDA'!F488</f>
        <v>81.974000000000004</v>
      </c>
    </row>
    <row r="489" spans="1:7">
      <c r="A489" s="26">
        <v>43509</v>
      </c>
      <c r="B489" s="29">
        <v>13</v>
      </c>
      <c r="C489" s="29">
        <v>2</v>
      </c>
      <c r="D489" s="29">
        <v>2019</v>
      </c>
      <c r="E489" s="25">
        <v>0</v>
      </c>
      <c r="F489">
        <v>8.4589999999999996</v>
      </c>
      <c r="G489">
        <f>+ANAGRAFICA!$K$8-'PO015140NR0109 - SONDA'!F489</f>
        <v>81.881</v>
      </c>
    </row>
    <row r="490" spans="1:7">
      <c r="A490" s="26">
        <v>43510</v>
      </c>
      <c r="B490" s="29">
        <v>14</v>
      </c>
      <c r="C490" s="29">
        <v>2</v>
      </c>
      <c r="D490" s="29">
        <v>2019</v>
      </c>
      <c r="E490" s="25">
        <v>0</v>
      </c>
      <c r="F490">
        <v>8.5280000000000005</v>
      </c>
      <c r="G490">
        <f>+ANAGRAFICA!$K$8-'PO015140NR0109 - SONDA'!F490</f>
        <v>81.811999999999998</v>
      </c>
    </row>
    <row r="491" spans="1:7">
      <c r="A491" s="26">
        <v>43511</v>
      </c>
      <c r="B491" s="29">
        <v>15</v>
      </c>
      <c r="C491" s="29">
        <v>2</v>
      </c>
      <c r="D491" s="29">
        <v>2019</v>
      </c>
      <c r="E491" s="25">
        <v>0</v>
      </c>
      <c r="F491">
        <v>8.5229999999999997</v>
      </c>
      <c r="G491">
        <f>+ANAGRAFICA!$K$8-'PO015140NR0109 - SONDA'!F491</f>
        <v>81.817000000000007</v>
      </c>
    </row>
    <row r="492" spans="1:7">
      <c r="A492" s="26">
        <v>43512</v>
      </c>
      <c r="B492" s="29">
        <v>16</v>
      </c>
      <c r="C492" s="29">
        <v>2</v>
      </c>
      <c r="D492" s="29">
        <v>2019</v>
      </c>
      <c r="E492" s="25">
        <v>0</v>
      </c>
      <c r="F492">
        <v>8.5220000000000002</v>
      </c>
      <c r="G492">
        <f>+ANAGRAFICA!$K$8-'PO015140NR0109 - SONDA'!F492</f>
        <v>81.817999999999998</v>
      </c>
    </row>
    <row r="493" spans="1:7">
      <c r="A493" s="26">
        <v>43513</v>
      </c>
      <c r="B493" s="29">
        <v>17</v>
      </c>
      <c r="C493" s="29">
        <v>2</v>
      </c>
      <c r="D493" s="29">
        <v>2019</v>
      </c>
      <c r="E493" s="25">
        <v>0</v>
      </c>
      <c r="F493">
        <v>8.2910000000000004</v>
      </c>
      <c r="G493">
        <f>+ANAGRAFICA!$K$8-'PO015140NR0109 - SONDA'!F493</f>
        <v>82.049000000000007</v>
      </c>
    </row>
    <row r="494" spans="1:7">
      <c r="A494" s="26">
        <v>43514</v>
      </c>
      <c r="B494" s="29">
        <v>18</v>
      </c>
      <c r="C494" s="29">
        <v>2</v>
      </c>
      <c r="D494" s="29">
        <v>2019</v>
      </c>
      <c r="E494" s="25">
        <v>0</v>
      </c>
      <c r="F494">
        <v>8.4290000000000003</v>
      </c>
      <c r="G494">
        <f>+ANAGRAFICA!$K$8-'PO015140NR0109 - SONDA'!F494</f>
        <v>81.911000000000001</v>
      </c>
    </row>
    <row r="495" spans="1:7">
      <c r="A495" s="26">
        <v>43515</v>
      </c>
      <c r="B495" s="29">
        <v>19</v>
      </c>
      <c r="C495" s="29">
        <v>2</v>
      </c>
      <c r="D495" s="29">
        <v>2019</v>
      </c>
      <c r="E495" s="25">
        <v>0</v>
      </c>
      <c r="F495">
        <v>8.4619999999999997</v>
      </c>
      <c r="G495">
        <f>+ANAGRAFICA!$K$8-'PO015140NR0109 - SONDA'!F495</f>
        <v>81.878</v>
      </c>
    </row>
    <row r="496" spans="1:7">
      <c r="A496" s="26">
        <v>43516</v>
      </c>
      <c r="B496" s="29">
        <v>20</v>
      </c>
      <c r="C496" s="29">
        <v>2</v>
      </c>
      <c r="D496" s="29">
        <v>2019</v>
      </c>
      <c r="E496" s="25">
        <v>0</v>
      </c>
      <c r="F496">
        <v>8.4860000000000007</v>
      </c>
      <c r="G496">
        <f>+ANAGRAFICA!$K$8-'PO015140NR0109 - SONDA'!F496</f>
        <v>81.853999999999999</v>
      </c>
    </row>
    <row r="497" spans="1:7">
      <c r="A497" s="26">
        <v>43517</v>
      </c>
      <c r="B497" s="29">
        <v>21</v>
      </c>
      <c r="C497" s="29">
        <v>2</v>
      </c>
      <c r="D497" s="29">
        <v>2019</v>
      </c>
      <c r="E497" s="25">
        <v>0</v>
      </c>
      <c r="F497">
        <v>8.5220000000000002</v>
      </c>
      <c r="G497">
        <f>+ANAGRAFICA!$K$8-'PO015140NR0109 - SONDA'!F497</f>
        <v>81.817999999999998</v>
      </c>
    </row>
    <row r="498" spans="1:7">
      <c r="A498" s="26">
        <v>43518</v>
      </c>
      <c r="B498" s="29">
        <v>22</v>
      </c>
      <c r="C498" s="29">
        <v>2</v>
      </c>
      <c r="D498" s="29">
        <v>2019</v>
      </c>
      <c r="E498" s="25">
        <v>0</v>
      </c>
      <c r="F498">
        <v>8.5399999999999991</v>
      </c>
      <c r="G498">
        <f>+ANAGRAFICA!$K$8-'PO015140NR0109 - SONDA'!F498</f>
        <v>81.800000000000011</v>
      </c>
    </row>
    <row r="499" spans="1:7">
      <c r="A499" s="26">
        <v>43519</v>
      </c>
      <c r="B499" s="29">
        <v>23</v>
      </c>
      <c r="C499" s="29">
        <v>2</v>
      </c>
      <c r="D499" s="29">
        <v>2019</v>
      </c>
      <c r="E499" s="25">
        <v>0</v>
      </c>
      <c r="F499">
        <v>8.5410000000000004</v>
      </c>
      <c r="G499">
        <f>+ANAGRAFICA!$K$8-'PO015140NR0109 - SONDA'!F499</f>
        <v>81.799000000000007</v>
      </c>
    </row>
    <row r="500" spans="1:7">
      <c r="A500" s="26">
        <v>43520</v>
      </c>
      <c r="B500" s="29">
        <v>24</v>
      </c>
      <c r="C500" s="29">
        <v>2</v>
      </c>
      <c r="D500" s="29">
        <v>2019</v>
      </c>
      <c r="E500" s="25">
        <v>0</v>
      </c>
      <c r="F500">
        <v>8.5990000000000002</v>
      </c>
      <c r="G500">
        <f>+ANAGRAFICA!$K$8-'PO015140NR0109 - SONDA'!F500</f>
        <v>81.741</v>
      </c>
    </row>
    <row r="501" spans="1:7">
      <c r="A501" s="26">
        <v>43521</v>
      </c>
      <c r="B501" s="29">
        <v>25</v>
      </c>
      <c r="C501" s="29">
        <v>2</v>
      </c>
      <c r="D501" s="29">
        <v>2019</v>
      </c>
      <c r="E501" s="25">
        <v>0</v>
      </c>
      <c r="F501">
        <v>8.5939999999999994</v>
      </c>
      <c r="G501">
        <f>+ANAGRAFICA!$K$8-'PO015140NR0109 - SONDA'!F501</f>
        <v>81.746000000000009</v>
      </c>
    </row>
    <row r="502" spans="1:7">
      <c r="A502" s="26">
        <v>43522</v>
      </c>
      <c r="B502" s="29">
        <v>26</v>
      </c>
      <c r="C502" s="29">
        <v>2</v>
      </c>
      <c r="D502" s="29">
        <v>2019</v>
      </c>
      <c r="E502" s="25">
        <v>0</v>
      </c>
      <c r="F502">
        <v>8.5760000000000005</v>
      </c>
      <c r="G502">
        <f>+ANAGRAFICA!$K$8-'PO015140NR0109 - SONDA'!F502</f>
        <v>81.76400000000001</v>
      </c>
    </row>
    <row r="503" spans="1:7">
      <c r="A503" s="26">
        <v>43523</v>
      </c>
      <c r="B503" s="29">
        <v>27</v>
      </c>
      <c r="C503" s="29">
        <v>2</v>
      </c>
      <c r="D503" s="29">
        <v>2019</v>
      </c>
      <c r="E503" s="25">
        <v>0</v>
      </c>
      <c r="F503">
        <v>8.3109999999999999</v>
      </c>
      <c r="G503">
        <f>+ANAGRAFICA!$K$8-'PO015140NR0109 - SONDA'!F503</f>
        <v>82.028999999999996</v>
      </c>
    </row>
    <row r="504" spans="1:7">
      <c r="A504" s="26">
        <v>43524</v>
      </c>
      <c r="B504" s="29">
        <v>28</v>
      </c>
      <c r="C504" s="29">
        <v>2</v>
      </c>
      <c r="D504" s="29">
        <v>2019</v>
      </c>
      <c r="E504" s="25">
        <v>0</v>
      </c>
      <c r="F504">
        <v>8.0399999999999991</v>
      </c>
      <c r="G504">
        <f>+ANAGRAFICA!$K$8-'PO015140NR0109 - SONDA'!F504</f>
        <v>82.300000000000011</v>
      </c>
    </row>
    <row r="505" spans="1:7">
      <c r="A505" s="26">
        <v>43525</v>
      </c>
      <c r="B505" s="29">
        <v>1</v>
      </c>
      <c r="C505" s="29">
        <v>3</v>
      </c>
      <c r="D505" s="29">
        <v>2019</v>
      </c>
      <c r="E505" s="25">
        <v>0</v>
      </c>
      <c r="F505">
        <v>8.1039999999999992</v>
      </c>
      <c r="G505">
        <f>+ANAGRAFICA!$K$8-'PO015140NR0109 - SONDA'!F505</f>
        <v>82.236000000000004</v>
      </c>
    </row>
    <row r="506" spans="1:7">
      <c r="A506" s="26">
        <v>43526</v>
      </c>
      <c r="B506" s="29">
        <v>2</v>
      </c>
      <c r="C506" s="29">
        <v>3</v>
      </c>
      <c r="D506" s="29">
        <v>2019</v>
      </c>
      <c r="E506" s="25">
        <v>0</v>
      </c>
      <c r="F506">
        <v>8.39</v>
      </c>
      <c r="G506">
        <f>+ANAGRAFICA!$K$8-'PO015140NR0109 - SONDA'!F506</f>
        <v>81.95</v>
      </c>
    </row>
    <row r="507" spans="1:7">
      <c r="A507" s="26">
        <v>43527</v>
      </c>
      <c r="B507" s="29">
        <v>3</v>
      </c>
      <c r="C507" s="29">
        <v>3</v>
      </c>
      <c r="D507" s="29">
        <v>2019</v>
      </c>
      <c r="E507" s="25">
        <v>0</v>
      </c>
      <c r="F507">
        <v>8.5139999999999993</v>
      </c>
      <c r="G507">
        <f>+ANAGRAFICA!$K$8-'PO015140NR0109 - SONDA'!F507</f>
        <v>81.826000000000008</v>
      </c>
    </row>
    <row r="508" spans="1:7">
      <c r="A508" s="26">
        <v>43528</v>
      </c>
      <c r="B508" s="29">
        <v>4</v>
      </c>
      <c r="C508" s="29">
        <v>3</v>
      </c>
      <c r="D508" s="29">
        <v>2019</v>
      </c>
      <c r="E508" s="25">
        <v>0</v>
      </c>
      <c r="F508">
        <v>8.5079999999999991</v>
      </c>
      <c r="G508">
        <f>+ANAGRAFICA!$K$8-'PO015140NR0109 - SONDA'!F508</f>
        <v>81.832000000000008</v>
      </c>
    </row>
    <row r="509" spans="1:7">
      <c r="A509" s="26">
        <v>43529</v>
      </c>
      <c r="B509" s="29">
        <v>5</v>
      </c>
      <c r="C509" s="29">
        <v>3</v>
      </c>
      <c r="D509" s="29">
        <v>2019</v>
      </c>
      <c r="E509" s="25">
        <v>0</v>
      </c>
      <c r="F509">
        <v>8.1189999999999998</v>
      </c>
      <c r="G509">
        <f>+ANAGRAFICA!$K$8-'PO015140NR0109 - SONDA'!F509</f>
        <v>82.221000000000004</v>
      </c>
    </row>
    <row r="510" spans="1:7">
      <c r="A510" s="26">
        <v>43530</v>
      </c>
      <c r="B510" s="29">
        <v>6</v>
      </c>
      <c r="C510" s="29">
        <v>3</v>
      </c>
      <c r="D510" s="29">
        <v>2019</v>
      </c>
      <c r="E510" s="25">
        <v>0</v>
      </c>
      <c r="F510">
        <v>8.3179999999999996</v>
      </c>
      <c r="G510">
        <f>+ANAGRAFICA!$K$8-'PO015140NR0109 - SONDA'!F510</f>
        <v>82.022000000000006</v>
      </c>
    </row>
    <row r="511" spans="1:7">
      <c r="A511" s="26">
        <v>43531</v>
      </c>
      <c r="B511" s="29">
        <v>7</v>
      </c>
      <c r="C511" s="29">
        <v>3</v>
      </c>
      <c r="D511" s="29">
        <v>2019</v>
      </c>
      <c r="E511" s="25">
        <v>0</v>
      </c>
      <c r="F511">
        <v>8.6440000000000001</v>
      </c>
      <c r="G511">
        <f>+ANAGRAFICA!$K$8-'PO015140NR0109 - SONDA'!F511</f>
        <v>81.695999999999998</v>
      </c>
    </row>
    <row r="512" spans="1:7">
      <c r="A512" s="26">
        <v>43532</v>
      </c>
      <c r="B512" s="29">
        <v>8</v>
      </c>
      <c r="C512" s="29">
        <v>3</v>
      </c>
      <c r="D512" s="29">
        <v>2019</v>
      </c>
      <c r="E512" s="25">
        <v>0</v>
      </c>
      <c r="F512">
        <v>8.7230000000000008</v>
      </c>
      <c r="G512">
        <f>+ANAGRAFICA!$K$8-'PO015140NR0109 - SONDA'!F512</f>
        <v>81.617000000000004</v>
      </c>
    </row>
    <row r="513" spans="1:7">
      <c r="A513" s="26">
        <v>43533</v>
      </c>
      <c r="B513" s="29">
        <v>9</v>
      </c>
      <c r="C513" s="29">
        <v>3</v>
      </c>
      <c r="D513" s="29">
        <v>2019</v>
      </c>
      <c r="E513" s="25">
        <v>0</v>
      </c>
      <c r="F513">
        <v>8.8219999999999992</v>
      </c>
      <c r="G513">
        <f>+ANAGRAFICA!$K$8-'PO015140NR0109 - SONDA'!F513</f>
        <v>81.518000000000001</v>
      </c>
    </row>
    <row r="514" spans="1:7">
      <c r="A514" s="26">
        <v>43534</v>
      </c>
      <c r="B514" s="29">
        <v>10</v>
      </c>
      <c r="C514" s="29">
        <v>3</v>
      </c>
      <c r="D514" s="29">
        <v>2019</v>
      </c>
      <c r="E514" s="25">
        <v>0</v>
      </c>
      <c r="F514">
        <v>8.8659999999999997</v>
      </c>
      <c r="G514">
        <f>+ANAGRAFICA!$K$8-'PO015140NR0109 - SONDA'!F514</f>
        <v>81.474000000000004</v>
      </c>
    </row>
    <row r="515" spans="1:7">
      <c r="A515" s="26">
        <v>43535</v>
      </c>
      <c r="B515" s="29">
        <v>11</v>
      </c>
      <c r="C515" s="29">
        <v>3</v>
      </c>
      <c r="D515" s="29">
        <v>2019</v>
      </c>
      <c r="E515" s="25">
        <v>0</v>
      </c>
      <c r="F515">
        <v>8.85</v>
      </c>
      <c r="G515">
        <f>+ANAGRAFICA!$K$8-'PO015140NR0109 - SONDA'!F515</f>
        <v>81.490000000000009</v>
      </c>
    </row>
    <row r="516" spans="1:7">
      <c r="A516" s="26">
        <v>43536</v>
      </c>
      <c r="B516" s="29">
        <v>12</v>
      </c>
      <c r="C516" s="29">
        <v>3</v>
      </c>
      <c r="D516" s="29">
        <v>2019</v>
      </c>
      <c r="E516" s="25">
        <v>0</v>
      </c>
      <c r="F516">
        <v>8.907</v>
      </c>
      <c r="G516">
        <f>+ANAGRAFICA!$K$8-'PO015140NR0109 - SONDA'!F516</f>
        <v>81.433000000000007</v>
      </c>
    </row>
    <row r="517" spans="1:7">
      <c r="A517" s="26">
        <v>43537</v>
      </c>
      <c r="B517" s="29">
        <v>13</v>
      </c>
      <c r="C517" s="29">
        <v>3</v>
      </c>
      <c r="D517" s="29">
        <v>2019</v>
      </c>
      <c r="E517" s="25">
        <v>0</v>
      </c>
      <c r="F517">
        <v>8.9190000000000005</v>
      </c>
      <c r="G517">
        <f>+ANAGRAFICA!$K$8-'PO015140NR0109 - SONDA'!F517</f>
        <v>81.421000000000006</v>
      </c>
    </row>
    <row r="518" spans="1:7">
      <c r="A518" s="26">
        <v>43538</v>
      </c>
      <c r="B518" s="29">
        <v>14</v>
      </c>
      <c r="C518" s="29">
        <v>3</v>
      </c>
      <c r="D518" s="29">
        <v>2019</v>
      </c>
      <c r="E518" s="25">
        <v>0</v>
      </c>
      <c r="F518">
        <v>8.891</v>
      </c>
      <c r="G518">
        <f>+ANAGRAFICA!$K$8-'PO015140NR0109 - SONDA'!F518</f>
        <v>81.448999999999998</v>
      </c>
    </row>
    <row r="519" spans="1:7">
      <c r="A519" s="26">
        <v>43539</v>
      </c>
      <c r="B519" s="29">
        <v>15</v>
      </c>
      <c r="C519" s="29">
        <v>3</v>
      </c>
      <c r="D519" s="29">
        <v>2019</v>
      </c>
      <c r="E519" s="25">
        <v>0</v>
      </c>
      <c r="F519">
        <v>8.7579999999999991</v>
      </c>
      <c r="G519">
        <f>+ANAGRAFICA!$K$8-'PO015140NR0109 - SONDA'!F519</f>
        <v>81.582000000000008</v>
      </c>
    </row>
    <row r="520" spans="1:7">
      <c r="A520" s="26">
        <v>43540</v>
      </c>
      <c r="B520" s="29">
        <v>16</v>
      </c>
      <c r="C520" s="29">
        <v>3</v>
      </c>
      <c r="D520" s="29">
        <v>2019</v>
      </c>
      <c r="E520" s="25">
        <v>0</v>
      </c>
      <c r="F520">
        <v>8.8559999999999999</v>
      </c>
      <c r="G520">
        <f>+ANAGRAFICA!$K$8-'PO015140NR0109 - SONDA'!F520</f>
        <v>81.484000000000009</v>
      </c>
    </row>
    <row r="521" spans="1:7">
      <c r="A521" s="26">
        <v>43541</v>
      </c>
      <c r="B521" s="29">
        <v>17</v>
      </c>
      <c r="C521" s="29">
        <v>3</v>
      </c>
      <c r="D521" s="29">
        <v>2019</v>
      </c>
      <c r="E521" s="25">
        <v>0</v>
      </c>
      <c r="F521">
        <v>8.8819999999999997</v>
      </c>
      <c r="G521">
        <f>+ANAGRAFICA!$K$8-'PO015140NR0109 - SONDA'!F521</f>
        <v>81.457999999999998</v>
      </c>
    </row>
    <row r="522" spans="1:7">
      <c r="A522" s="26">
        <v>43542</v>
      </c>
      <c r="B522" s="29">
        <v>18</v>
      </c>
      <c r="C522" s="29">
        <v>3</v>
      </c>
      <c r="D522" s="29">
        <v>2019</v>
      </c>
      <c r="E522" s="25">
        <v>0</v>
      </c>
      <c r="F522">
        <v>8.8689999999999998</v>
      </c>
      <c r="G522">
        <f>+ANAGRAFICA!$K$8-'PO015140NR0109 - SONDA'!F522</f>
        <v>81.471000000000004</v>
      </c>
    </row>
    <row r="523" spans="1:7">
      <c r="A523" s="26">
        <v>43543</v>
      </c>
      <c r="B523" s="29">
        <v>19</v>
      </c>
      <c r="C523" s="29">
        <v>3</v>
      </c>
      <c r="D523" s="29">
        <v>2019</v>
      </c>
      <c r="E523" s="25">
        <v>0</v>
      </c>
      <c r="F523">
        <v>8.875</v>
      </c>
      <c r="G523">
        <f>+ANAGRAFICA!$K$8-'PO015140NR0109 - SONDA'!F523</f>
        <v>81.465000000000003</v>
      </c>
    </row>
    <row r="524" spans="1:7">
      <c r="A524" s="26">
        <v>43544</v>
      </c>
      <c r="B524" s="29">
        <v>20</v>
      </c>
      <c r="C524" s="29">
        <v>3</v>
      </c>
      <c r="D524" s="29">
        <v>2019</v>
      </c>
      <c r="E524" s="25">
        <v>0</v>
      </c>
      <c r="F524">
        <v>9.02</v>
      </c>
      <c r="G524">
        <f>+ANAGRAFICA!$K$8-'PO015140NR0109 - SONDA'!F524</f>
        <v>81.320000000000007</v>
      </c>
    </row>
    <row r="525" spans="1:7">
      <c r="A525" s="26">
        <v>43545</v>
      </c>
      <c r="B525" s="29">
        <v>21</v>
      </c>
      <c r="C525" s="29">
        <v>3</v>
      </c>
      <c r="D525" s="29">
        <v>2019</v>
      </c>
      <c r="E525" s="25">
        <v>0</v>
      </c>
      <c r="F525">
        <v>9.0739999999999998</v>
      </c>
      <c r="G525">
        <f>+ANAGRAFICA!$K$8-'PO015140NR0109 - SONDA'!F525</f>
        <v>81.266000000000005</v>
      </c>
    </row>
    <row r="526" spans="1:7">
      <c r="A526" s="26">
        <v>43546</v>
      </c>
      <c r="B526" s="29">
        <v>22</v>
      </c>
      <c r="C526" s="29">
        <v>3</v>
      </c>
      <c r="D526" s="29">
        <v>2019</v>
      </c>
      <c r="E526" s="25">
        <v>0</v>
      </c>
      <c r="F526">
        <v>9.0920000000000005</v>
      </c>
      <c r="G526">
        <f>+ANAGRAFICA!$K$8-'PO015140NR0109 - SONDA'!F526</f>
        <v>81.248000000000005</v>
      </c>
    </row>
    <row r="527" spans="1:7">
      <c r="A527" s="26">
        <v>43547</v>
      </c>
      <c r="B527" s="29">
        <v>23</v>
      </c>
      <c r="C527" s="29">
        <v>3</v>
      </c>
      <c r="D527" s="29">
        <v>2019</v>
      </c>
      <c r="E527" s="25">
        <v>0</v>
      </c>
      <c r="F527">
        <v>9.0790000000000006</v>
      </c>
      <c r="G527">
        <f>+ANAGRAFICA!$K$8-'PO015140NR0109 - SONDA'!F527</f>
        <v>81.260999999999996</v>
      </c>
    </row>
    <row r="528" spans="1:7">
      <c r="A528" s="26">
        <v>43548</v>
      </c>
      <c r="B528" s="29">
        <v>24</v>
      </c>
      <c r="C528" s="29">
        <v>3</v>
      </c>
      <c r="D528" s="29">
        <v>2019</v>
      </c>
      <c r="E528" s="25">
        <v>0</v>
      </c>
      <c r="F528">
        <v>9.0670000000000002</v>
      </c>
      <c r="G528">
        <f>+ANAGRAFICA!$K$8-'PO015140NR0109 - SONDA'!F528</f>
        <v>81.272999999999996</v>
      </c>
    </row>
    <row r="529" spans="1:7">
      <c r="A529" s="26">
        <v>43549</v>
      </c>
      <c r="B529" s="29">
        <v>25</v>
      </c>
      <c r="C529" s="29">
        <v>3</v>
      </c>
      <c r="D529" s="29">
        <v>2019</v>
      </c>
      <c r="E529" s="25">
        <v>0</v>
      </c>
      <c r="F529">
        <v>9.0419999999999998</v>
      </c>
      <c r="G529">
        <f>+ANAGRAFICA!$K$8-'PO015140NR0109 - SONDA'!F529</f>
        <v>81.298000000000002</v>
      </c>
    </row>
    <row r="530" spans="1:7">
      <c r="A530" s="26">
        <v>43550</v>
      </c>
      <c r="B530" s="29">
        <v>26</v>
      </c>
      <c r="C530" s="29">
        <v>3</v>
      </c>
      <c r="D530" s="29">
        <v>2019</v>
      </c>
      <c r="E530" s="25">
        <v>0</v>
      </c>
      <c r="F530">
        <v>9.016</v>
      </c>
      <c r="G530">
        <f>+ANAGRAFICA!$K$8-'PO015140NR0109 - SONDA'!F530</f>
        <v>81.323999999999998</v>
      </c>
    </row>
    <row r="531" spans="1:7">
      <c r="A531" s="26">
        <v>43551</v>
      </c>
      <c r="B531" s="29">
        <v>27</v>
      </c>
      <c r="C531" s="29">
        <v>3</v>
      </c>
      <c r="D531" s="29">
        <v>2019</v>
      </c>
      <c r="E531" s="25">
        <v>0</v>
      </c>
      <c r="F531">
        <v>9.0920000000000005</v>
      </c>
      <c r="G531">
        <f>+ANAGRAFICA!$K$8-'PO015140NR0109 - SONDA'!F531</f>
        <v>81.248000000000005</v>
      </c>
    </row>
    <row r="532" spans="1:7">
      <c r="A532" s="26">
        <v>43552</v>
      </c>
      <c r="B532" s="29">
        <v>28</v>
      </c>
      <c r="C532" s="29">
        <v>3</v>
      </c>
      <c r="D532" s="29">
        <v>2019</v>
      </c>
      <c r="E532" s="25">
        <v>0</v>
      </c>
      <c r="F532">
        <v>9.1069999999999993</v>
      </c>
      <c r="G532">
        <f>+ANAGRAFICA!$K$8-'PO015140NR0109 - SONDA'!F532</f>
        <v>81.233000000000004</v>
      </c>
    </row>
    <row r="533" spans="1:7">
      <c r="A533" s="26">
        <v>43553</v>
      </c>
      <c r="B533" s="29">
        <v>29</v>
      </c>
      <c r="C533" s="29">
        <v>3</v>
      </c>
      <c r="D533" s="29">
        <v>2019</v>
      </c>
      <c r="E533" s="25">
        <v>0</v>
      </c>
      <c r="F533">
        <v>9.0030000000000001</v>
      </c>
      <c r="G533">
        <f>+ANAGRAFICA!$K$8-'PO015140NR0109 - SONDA'!F533</f>
        <v>81.337000000000003</v>
      </c>
    </row>
    <row r="534" spans="1:7">
      <c r="A534" s="26">
        <v>43554</v>
      </c>
      <c r="B534" s="29">
        <v>30</v>
      </c>
      <c r="C534" s="29">
        <v>3</v>
      </c>
      <c r="D534" s="29">
        <v>2019</v>
      </c>
      <c r="E534" s="25">
        <v>0</v>
      </c>
      <c r="F534">
        <v>9.1140000000000008</v>
      </c>
      <c r="G534">
        <f>+ANAGRAFICA!$K$8-'PO015140NR0109 - SONDA'!F534</f>
        <v>81.225999999999999</v>
      </c>
    </row>
    <row r="535" spans="1:7">
      <c r="A535" s="26">
        <v>43555</v>
      </c>
      <c r="B535" s="29">
        <v>31</v>
      </c>
      <c r="C535" s="29">
        <v>3</v>
      </c>
      <c r="D535" s="29">
        <v>2019</v>
      </c>
      <c r="E535" s="25">
        <v>0</v>
      </c>
      <c r="F535">
        <v>9.1059999999999999</v>
      </c>
      <c r="G535">
        <f>+ANAGRAFICA!$K$8-'PO015140NR0109 - SONDA'!F535</f>
        <v>81.234000000000009</v>
      </c>
    </row>
    <row r="536" spans="1:7">
      <c r="A536" s="26">
        <v>43556</v>
      </c>
      <c r="B536" s="29">
        <v>1</v>
      </c>
      <c r="C536" s="29">
        <v>4</v>
      </c>
      <c r="D536" s="29">
        <v>2019</v>
      </c>
      <c r="E536" s="25">
        <v>0</v>
      </c>
      <c r="F536">
        <v>9.1</v>
      </c>
      <c r="G536">
        <f>+ANAGRAFICA!$K$8-'PO015140NR0109 - SONDA'!F536</f>
        <v>81.240000000000009</v>
      </c>
    </row>
    <row r="537" spans="1:7">
      <c r="A537" s="26">
        <v>43557</v>
      </c>
      <c r="B537" s="29">
        <v>2</v>
      </c>
      <c r="C537" s="29">
        <v>4</v>
      </c>
      <c r="D537" s="29">
        <v>2019</v>
      </c>
      <c r="E537" s="25">
        <v>0</v>
      </c>
      <c r="F537">
        <v>8.9960000000000004</v>
      </c>
      <c r="G537">
        <f>+ANAGRAFICA!$K$8-'PO015140NR0109 - SONDA'!F537</f>
        <v>81.344000000000008</v>
      </c>
    </row>
    <row r="538" spans="1:7">
      <c r="A538" s="26">
        <v>43558</v>
      </c>
      <c r="B538" s="29">
        <v>3</v>
      </c>
      <c r="C538" s="29">
        <v>4</v>
      </c>
      <c r="D538" s="29">
        <v>2019</v>
      </c>
      <c r="E538" s="25">
        <v>0</v>
      </c>
      <c r="F538">
        <v>9.0619999999999994</v>
      </c>
      <c r="G538">
        <f>+ANAGRAFICA!$K$8-'PO015140NR0109 - SONDA'!F538</f>
        <v>81.278000000000006</v>
      </c>
    </row>
    <row r="539" spans="1:7">
      <c r="A539" s="26">
        <v>43559</v>
      </c>
      <c r="B539" s="29">
        <v>4</v>
      </c>
      <c r="C539" s="29">
        <v>4</v>
      </c>
      <c r="D539" s="29">
        <v>2019</v>
      </c>
      <c r="E539" s="25">
        <v>0</v>
      </c>
      <c r="F539">
        <v>9.0489999999999995</v>
      </c>
      <c r="G539">
        <f>+ANAGRAFICA!$K$8-'PO015140NR0109 - SONDA'!F539</f>
        <v>81.290999999999997</v>
      </c>
    </row>
    <row r="540" spans="1:7">
      <c r="A540" s="26">
        <v>43560</v>
      </c>
      <c r="B540" s="29">
        <v>5</v>
      </c>
      <c r="C540" s="29">
        <v>4</v>
      </c>
      <c r="D540" s="29">
        <v>2019</v>
      </c>
      <c r="E540" s="25">
        <v>0</v>
      </c>
      <c r="F540">
        <v>9.0310000000000006</v>
      </c>
      <c r="G540">
        <f>+ANAGRAFICA!$K$8-'PO015140NR0109 - SONDA'!F540</f>
        <v>81.308999999999997</v>
      </c>
    </row>
    <row r="541" spans="1:7">
      <c r="A541" s="26">
        <v>43561</v>
      </c>
      <c r="B541" s="29">
        <v>6</v>
      </c>
      <c r="C541" s="29">
        <v>4</v>
      </c>
      <c r="D541" s="29">
        <v>2019</v>
      </c>
      <c r="E541" s="25">
        <v>0</v>
      </c>
      <c r="F541">
        <v>9.0839999999999996</v>
      </c>
      <c r="G541">
        <f>+ANAGRAFICA!$K$8-'PO015140NR0109 - SONDA'!F541</f>
        <v>81.256</v>
      </c>
    </row>
    <row r="542" spans="1:7">
      <c r="A542" s="26">
        <v>43562</v>
      </c>
      <c r="B542" s="29">
        <v>7</v>
      </c>
      <c r="C542" s="29">
        <v>4</v>
      </c>
      <c r="D542" s="29">
        <v>2019</v>
      </c>
      <c r="E542" s="25">
        <v>0</v>
      </c>
      <c r="F542">
        <v>9.1</v>
      </c>
      <c r="G542">
        <f>+ANAGRAFICA!$K$8-'PO015140NR0109 - SONDA'!F542</f>
        <v>81.240000000000009</v>
      </c>
    </row>
    <row r="543" spans="1:7">
      <c r="A543" s="26">
        <v>43563</v>
      </c>
      <c r="B543" s="29">
        <v>8</v>
      </c>
      <c r="C543" s="29">
        <v>4</v>
      </c>
      <c r="D543" s="29">
        <v>2019</v>
      </c>
      <c r="E543" s="25">
        <v>0</v>
      </c>
      <c r="F543">
        <v>9.1039999999999992</v>
      </c>
      <c r="G543">
        <f>+ANAGRAFICA!$K$8-'PO015140NR0109 - SONDA'!F543</f>
        <v>81.236000000000004</v>
      </c>
    </row>
    <row r="544" spans="1:7">
      <c r="A544" s="26">
        <v>43564</v>
      </c>
      <c r="B544" s="29">
        <v>9</v>
      </c>
      <c r="C544" s="29">
        <v>4</v>
      </c>
      <c r="D544" s="29">
        <v>2019</v>
      </c>
      <c r="E544" s="25">
        <v>0</v>
      </c>
      <c r="F544">
        <v>9.0990000000000002</v>
      </c>
      <c r="G544">
        <f>+ANAGRAFICA!$K$8-'PO015140NR0109 - SONDA'!F544</f>
        <v>81.241</v>
      </c>
    </row>
    <row r="545" spans="1:7">
      <c r="A545" s="26">
        <v>43565</v>
      </c>
      <c r="B545" s="29">
        <v>10</v>
      </c>
      <c r="C545" s="29">
        <v>4</v>
      </c>
      <c r="D545" s="29">
        <v>2019</v>
      </c>
      <c r="E545" s="25">
        <v>0</v>
      </c>
      <c r="F545">
        <v>9.0960000000000001</v>
      </c>
      <c r="G545">
        <f>+ANAGRAFICA!$K$8-'PO015140NR0109 - SONDA'!F545</f>
        <v>81.244</v>
      </c>
    </row>
    <row r="546" spans="1:7">
      <c r="A546" s="26">
        <v>43566</v>
      </c>
      <c r="B546" s="29">
        <v>11</v>
      </c>
      <c r="C546" s="29">
        <v>4</v>
      </c>
      <c r="D546" s="29">
        <v>2019</v>
      </c>
      <c r="E546" s="25">
        <v>0</v>
      </c>
      <c r="F546">
        <v>9.1039999999999992</v>
      </c>
      <c r="G546">
        <f>+ANAGRAFICA!$K$8-'PO015140NR0109 - SONDA'!F546</f>
        <v>81.236000000000004</v>
      </c>
    </row>
    <row r="547" spans="1:7">
      <c r="A547" s="26">
        <v>43567</v>
      </c>
      <c r="B547" s="29">
        <v>12</v>
      </c>
      <c r="C547" s="29">
        <v>4</v>
      </c>
      <c r="D547" s="29">
        <v>2019</v>
      </c>
      <c r="E547" s="25">
        <v>0</v>
      </c>
      <c r="F547">
        <v>9.0760000000000005</v>
      </c>
      <c r="G547">
        <f>+ANAGRAFICA!$K$8-'PO015140NR0109 - SONDA'!F547</f>
        <v>81.26400000000001</v>
      </c>
    </row>
    <row r="548" spans="1:7">
      <c r="A548" s="26">
        <v>43568</v>
      </c>
      <c r="B548" s="29">
        <v>13</v>
      </c>
      <c r="C548" s="29">
        <v>4</v>
      </c>
      <c r="D548" s="29">
        <v>2019</v>
      </c>
      <c r="E548" s="25">
        <v>0</v>
      </c>
      <c r="F548">
        <v>9.0950000000000006</v>
      </c>
      <c r="G548">
        <f>+ANAGRAFICA!$K$8-'PO015140NR0109 - SONDA'!F548</f>
        <v>81.245000000000005</v>
      </c>
    </row>
    <row r="549" spans="1:7">
      <c r="A549" s="26">
        <v>43569</v>
      </c>
      <c r="B549" s="29">
        <v>14</v>
      </c>
      <c r="C549" s="29">
        <v>4</v>
      </c>
      <c r="D549" s="29">
        <v>2019</v>
      </c>
      <c r="E549" s="25">
        <v>0</v>
      </c>
      <c r="F549">
        <v>9.1010000000000009</v>
      </c>
      <c r="G549">
        <f>+ANAGRAFICA!$K$8-'PO015140NR0109 - SONDA'!F549</f>
        <v>81.239000000000004</v>
      </c>
    </row>
    <row r="550" spans="1:7">
      <c r="A550" s="26">
        <v>43570</v>
      </c>
      <c r="B550" s="29">
        <v>15</v>
      </c>
      <c r="C550" s="29">
        <v>4</v>
      </c>
      <c r="D550" s="29">
        <v>2019</v>
      </c>
      <c r="E550" s="25">
        <v>0</v>
      </c>
      <c r="F550">
        <v>9.0660000000000007</v>
      </c>
      <c r="G550">
        <f>+ANAGRAFICA!$K$8-'PO015140NR0109 - SONDA'!F550</f>
        <v>81.274000000000001</v>
      </c>
    </row>
    <row r="551" spans="1:7">
      <c r="A551" s="26">
        <v>43571</v>
      </c>
      <c r="B551" s="29">
        <v>16</v>
      </c>
      <c r="C551" s="29">
        <v>4</v>
      </c>
      <c r="D551" s="29">
        <v>2019</v>
      </c>
      <c r="E551" s="25">
        <v>0</v>
      </c>
      <c r="F551">
        <v>9.1020000000000003</v>
      </c>
      <c r="G551">
        <f>+ANAGRAFICA!$K$8-'PO015140NR0109 - SONDA'!F551</f>
        <v>81.238</v>
      </c>
    </row>
    <row r="552" spans="1:7">
      <c r="A552" s="26">
        <v>43572</v>
      </c>
      <c r="B552" s="29">
        <v>17</v>
      </c>
      <c r="C552" s="29">
        <v>4</v>
      </c>
      <c r="D552" s="29">
        <v>2019</v>
      </c>
      <c r="E552" s="25">
        <v>0</v>
      </c>
      <c r="F552">
        <v>9.109</v>
      </c>
      <c r="G552">
        <f>+ANAGRAFICA!$K$8-'PO015140NR0109 - SONDA'!F552</f>
        <v>81.231000000000009</v>
      </c>
    </row>
    <row r="553" spans="1:7">
      <c r="A553" s="26">
        <v>43573</v>
      </c>
      <c r="B553" s="29">
        <v>18</v>
      </c>
      <c r="C553" s="29">
        <v>4</v>
      </c>
      <c r="D553" s="29">
        <v>2019</v>
      </c>
      <c r="E553" s="25">
        <v>0</v>
      </c>
      <c r="F553">
        <v>9.1050000000000004</v>
      </c>
      <c r="G553">
        <f>+ANAGRAFICA!$K$8-'PO015140NR0109 - SONDA'!F553</f>
        <v>81.234999999999999</v>
      </c>
    </row>
    <row r="554" spans="1:7">
      <c r="A554" s="26">
        <v>43574</v>
      </c>
      <c r="B554" s="29">
        <v>19</v>
      </c>
      <c r="C554" s="29">
        <v>4</v>
      </c>
      <c r="D554" s="29">
        <v>2019</v>
      </c>
      <c r="E554" s="25">
        <v>0</v>
      </c>
      <c r="F554">
        <v>9.08</v>
      </c>
      <c r="G554">
        <f>+ANAGRAFICA!$K$8-'PO015140NR0109 - SONDA'!F554</f>
        <v>81.260000000000005</v>
      </c>
    </row>
    <row r="555" spans="1:7">
      <c r="A555" s="26">
        <v>43575</v>
      </c>
      <c r="B555" s="29">
        <v>20</v>
      </c>
      <c r="C555" s="29">
        <v>4</v>
      </c>
      <c r="D555" s="29">
        <v>2019</v>
      </c>
      <c r="E555" s="25">
        <v>0</v>
      </c>
      <c r="F555">
        <v>9.109</v>
      </c>
      <c r="G555">
        <f>+ANAGRAFICA!$K$8-'PO015140NR0109 - SONDA'!F555</f>
        <v>81.231000000000009</v>
      </c>
    </row>
    <row r="556" spans="1:7">
      <c r="A556" s="26">
        <v>43576</v>
      </c>
      <c r="B556" s="29">
        <v>21</v>
      </c>
      <c r="C556" s="29">
        <v>4</v>
      </c>
      <c r="D556" s="29">
        <v>2019</v>
      </c>
      <c r="E556" s="25">
        <v>0</v>
      </c>
      <c r="F556">
        <v>9.1029999999999998</v>
      </c>
      <c r="G556">
        <f>+ANAGRAFICA!$K$8-'PO015140NR0109 - SONDA'!F556</f>
        <v>81.237000000000009</v>
      </c>
    </row>
    <row r="557" spans="1:7">
      <c r="A557" s="26">
        <v>43577</v>
      </c>
      <c r="B557" s="29">
        <v>22</v>
      </c>
      <c r="C557" s="29">
        <v>4</v>
      </c>
      <c r="D557" s="29">
        <v>2019</v>
      </c>
      <c r="E557" s="25">
        <v>0</v>
      </c>
      <c r="F557">
        <v>9.0879999999999992</v>
      </c>
      <c r="G557">
        <f>+ANAGRAFICA!$K$8-'PO015140NR0109 - SONDA'!F557</f>
        <v>81.25200000000001</v>
      </c>
    </row>
    <row r="558" spans="1:7">
      <c r="A558" s="26">
        <v>43578</v>
      </c>
      <c r="B558" s="29">
        <v>23</v>
      </c>
      <c r="C558" s="29">
        <v>4</v>
      </c>
      <c r="D558" s="29">
        <v>2019</v>
      </c>
      <c r="E558" s="25">
        <v>0</v>
      </c>
      <c r="F558">
        <v>9.0579999999999998</v>
      </c>
      <c r="G558">
        <f>+ANAGRAFICA!$K$8-'PO015140NR0109 - SONDA'!F558</f>
        <v>81.282000000000011</v>
      </c>
    </row>
    <row r="559" spans="1:7">
      <c r="A559" s="26">
        <v>43579</v>
      </c>
      <c r="B559" s="29">
        <v>24</v>
      </c>
      <c r="C559" s="29">
        <v>4</v>
      </c>
      <c r="D559" s="29">
        <v>2019</v>
      </c>
      <c r="E559" s="25">
        <v>0</v>
      </c>
      <c r="F559">
        <v>9.0030000000000001</v>
      </c>
      <c r="G559">
        <f>+ANAGRAFICA!$K$8-'PO015140NR0109 - SONDA'!F559</f>
        <v>81.337000000000003</v>
      </c>
    </row>
    <row r="560" spans="1:7">
      <c r="A560" s="26">
        <v>43580</v>
      </c>
      <c r="B560" s="29">
        <v>25</v>
      </c>
      <c r="C560" s="29">
        <v>4</v>
      </c>
      <c r="D560" s="29">
        <v>2019</v>
      </c>
      <c r="E560" s="25">
        <v>0</v>
      </c>
      <c r="F560">
        <v>9.0489999999999995</v>
      </c>
      <c r="G560">
        <f>+ANAGRAFICA!$K$8-'PO015140NR0109 - SONDA'!F560</f>
        <v>81.290999999999997</v>
      </c>
    </row>
    <row r="561" spans="1:7">
      <c r="A561" s="26">
        <v>43581</v>
      </c>
      <c r="B561" s="29">
        <v>26</v>
      </c>
      <c r="C561" s="29">
        <v>4</v>
      </c>
      <c r="D561" s="29">
        <v>2019</v>
      </c>
      <c r="E561" s="25">
        <v>0</v>
      </c>
      <c r="F561">
        <v>9.0429999999999993</v>
      </c>
      <c r="G561">
        <f>+ANAGRAFICA!$K$8-'PO015140NR0109 - SONDA'!F561</f>
        <v>81.296999999999997</v>
      </c>
    </row>
    <row r="562" spans="1:7">
      <c r="A562" s="26">
        <v>43582</v>
      </c>
      <c r="B562" s="29">
        <v>27</v>
      </c>
      <c r="C562" s="29">
        <v>4</v>
      </c>
      <c r="D562" s="29">
        <v>2019</v>
      </c>
      <c r="E562" s="25">
        <v>0</v>
      </c>
      <c r="F562">
        <v>9.0210000000000008</v>
      </c>
      <c r="G562">
        <f>+ANAGRAFICA!$K$8-'PO015140NR0109 - SONDA'!F562</f>
        <v>81.319000000000003</v>
      </c>
    </row>
    <row r="563" spans="1:7">
      <c r="A563" s="26">
        <v>43583</v>
      </c>
      <c r="B563" s="29">
        <v>28</v>
      </c>
      <c r="C563" s="29">
        <v>4</v>
      </c>
      <c r="D563" s="29">
        <v>2019</v>
      </c>
      <c r="E563" s="25">
        <v>0</v>
      </c>
      <c r="F563">
        <v>9.0120000000000005</v>
      </c>
      <c r="G563">
        <f>+ANAGRAFICA!$K$8-'PO015140NR0109 - SONDA'!F563</f>
        <v>81.328000000000003</v>
      </c>
    </row>
    <row r="564" spans="1:7">
      <c r="A564" s="26">
        <v>43584</v>
      </c>
      <c r="B564" s="29">
        <v>29</v>
      </c>
      <c r="C564" s="29">
        <v>4</v>
      </c>
      <c r="D564" s="29">
        <v>2019</v>
      </c>
      <c r="E564" s="25">
        <v>0</v>
      </c>
      <c r="F564">
        <v>9.0139999999999993</v>
      </c>
      <c r="G564">
        <f>+ANAGRAFICA!$K$8-'PO015140NR0109 - SONDA'!F564</f>
        <v>81.326000000000008</v>
      </c>
    </row>
    <row r="565" spans="1:7">
      <c r="A565" s="26">
        <v>43585</v>
      </c>
      <c r="B565" s="29">
        <v>30</v>
      </c>
      <c r="C565" s="29">
        <v>4</v>
      </c>
      <c r="D565" s="29">
        <v>2019</v>
      </c>
      <c r="E565" s="25">
        <v>0</v>
      </c>
      <c r="F565">
        <v>8.57</v>
      </c>
      <c r="G565">
        <f>+ANAGRAFICA!$K$8-'PO015140NR0109 - SONDA'!F565</f>
        <v>81.77000000000001</v>
      </c>
    </row>
    <row r="566" spans="1:7">
      <c r="A566" s="26">
        <v>43586</v>
      </c>
      <c r="B566" s="29">
        <v>1</v>
      </c>
      <c r="C566" s="29">
        <v>5</v>
      </c>
      <c r="D566" s="29">
        <v>2019</v>
      </c>
      <c r="E566" s="25">
        <v>0</v>
      </c>
      <c r="F566">
        <v>8.2409999999999997</v>
      </c>
      <c r="G566">
        <f>+ANAGRAFICA!$K$8-'PO015140NR0109 - SONDA'!F566</f>
        <v>82.099000000000004</v>
      </c>
    </row>
    <row r="567" spans="1:7">
      <c r="A567" s="26">
        <v>43587</v>
      </c>
      <c r="B567" s="29">
        <v>2</v>
      </c>
      <c r="C567" s="29">
        <v>5</v>
      </c>
      <c r="D567" s="29">
        <v>2019</v>
      </c>
      <c r="E567" s="25">
        <v>0</v>
      </c>
      <c r="F567">
        <v>8.1059999999999999</v>
      </c>
      <c r="G567">
        <f>+ANAGRAFICA!$K$8-'PO015140NR0109 - SONDA'!F567</f>
        <v>82.234000000000009</v>
      </c>
    </row>
    <row r="568" spans="1:7">
      <c r="A568" s="26">
        <v>43588</v>
      </c>
      <c r="B568" s="29">
        <v>3</v>
      </c>
      <c r="C568" s="29">
        <v>5</v>
      </c>
      <c r="D568" s="29">
        <v>2019</v>
      </c>
      <c r="E568" s="25">
        <v>0</v>
      </c>
      <c r="F568">
        <v>8.2769999999999992</v>
      </c>
      <c r="G568">
        <f>+ANAGRAFICA!$K$8-'PO015140NR0109 - SONDA'!F568</f>
        <v>82.063000000000002</v>
      </c>
    </row>
    <row r="569" spans="1:7">
      <c r="A569" s="26">
        <v>43589</v>
      </c>
      <c r="B569" s="29">
        <v>4</v>
      </c>
      <c r="C569" s="29">
        <v>5</v>
      </c>
      <c r="D569" s="29">
        <v>2019</v>
      </c>
      <c r="E569" s="25">
        <v>0</v>
      </c>
      <c r="F569">
        <v>8.4090000000000007</v>
      </c>
      <c r="G569">
        <f>+ANAGRAFICA!$K$8-'PO015140NR0109 - SONDA'!F569</f>
        <v>81.930999999999997</v>
      </c>
    </row>
    <row r="570" spans="1:7">
      <c r="A570" s="26">
        <v>43590</v>
      </c>
      <c r="B570" s="29">
        <v>5</v>
      </c>
      <c r="C570" s="29">
        <v>5</v>
      </c>
      <c r="D570" s="29">
        <v>2019</v>
      </c>
      <c r="E570" s="25">
        <v>0</v>
      </c>
      <c r="F570">
        <v>8.4410000000000007</v>
      </c>
      <c r="G570">
        <f>+ANAGRAFICA!$K$8-'PO015140NR0109 - SONDA'!F570</f>
        <v>81.899000000000001</v>
      </c>
    </row>
    <row r="571" spans="1:7">
      <c r="A571" s="26">
        <v>43591</v>
      </c>
      <c r="B571" s="29">
        <v>6</v>
      </c>
      <c r="C571" s="29">
        <v>5</v>
      </c>
      <c r="D571" s="29">
        <v>2019</v>
      </c>
      <c r="E571" s="25">
        <v>0</v>
      </c>
      <c r="F571">
        <v>8.4220000000000006</v>
      </c>
      <c r="G571">
        <f>+ANAGRAFICA!$K$8-'PO015140NR0109 - SONDA'!F571</f>
        <v>81.918000000000006</v>
      </c>
    </row>
    <row r="572" spans="1:7">
      <c r="A572" s="26">
        <v>43592</v>
      </c>
      <c r="B572" s="29">
        <v>7</v>
      </c>
      <c r="C572" s="29">
        <v>5</v>
      </c>
      <c r="D572" s="29">
        <v>2019</v>
      </c>
      <c r="E572" s="25">
        <v>0</v>
      </c>
      <c r="F572">
        <v>8.3949999999999996</v>
      </c>
      <c r="G572">
        <f>+ANAGRAFICA!$K$8-'PO015140NR0109 - SONDA'!F572</f>
        <v>81.945000000000007</v>
      </c>
    </row>
    <row r="573" spans="1:7">
      <c r="A573" s="26">
        <v>43593</v>
      </c>
      <c r="B573" s="29">
        <v>8</v>
      </c>
      <c r="C573" s="29">
        <v>5</v>
      </c>
      <c r="D573" s="29">
        <v>2019</v>
      </c>
      <c r="E573" s="25">
        <v>0</v>
      </c>
      <c r="F573">
        <v>8.3569999999999993</v>
      </c>
      <c r="G573">
        <f>+ANAGRAFICA!$K$8-'PO015140NR0109 - SONDA'!F573</f>
        <v>81.983000000000004</v>
      </c>
    </row>
    <row r="574" spans="1:7">
      <c r="A574" s="26">
        <v>43594</v>
      </c>
      <c r="B574" s="29">
        <v>9</v>
      </c>
      <c r="C574" s="29">
        <v>5</v>
      </c>
      <c r="D574" s="29">
        <v>2019</v>
      </c>
      <c r="E574" s="25">
        <v>0</v>
      </c>
      <c r="F574">
        <v>8.1969999999999992</v>
      </c>
      <c r="G574">
        <f>+ANAGRAFICA!$K$8-'PO015140NR0109 - SONDA'!F574</f>
        <v>82.143000000000001</v>
      </c>
    </row>
    <row r="575" spans="1:7">
      <c r="A575" s="26">
        <v>43595</v>
      </c>
      <c r="B575" s="29">
        <v>10</v>
      </c>
      <c r="C575" s="29">
        <v>5</v>
      </c>
      <c r="D575" s="29">
        <v>2019</v>
      </c>
      <c r="E575" s="25">
        <v>0</v>
      </c>
      <c r="F575">
        <v>8.1709999999999994</v>
      </c>
      <c r="G575">
        <f>+ANAGRAFICA!$K$8-'PO015140NR0109 - SONDA'!F575</f>
        <v>82.169000000000011</v>
      </c>
    </row>
    <row r="576" spans="1:7">
      <c r="A576" s="26">
        <v>43596</v>
      </c>
      <c r="B576" s="29">
        <v>11</v>
      </c>
      <c r="C576" s="29">
        <v>5</v>
      </c>
      <c r="D576" s="29">
        <v>2019</v>
      </c>
      <c r="E576" s="25">
        <v>0</v>
      </c>
      <c r="F576">
        <v>8.2110000000000003</v>
      </c>
      <c r="G576">
        <f>+ANAGRAFICA!$K$8-'PO015140NR0109 - SONDA'!F576</f>
        <v>82.129000000000005</v>
      </c>
    </row>
    <row r="577" spans="1:7">
      <c r="A577" s="26">
        <v>43597</v>
      </c>
      <c r="B577" s="29">
        <v>12</v>
      </c>
      <c r="C577" s="29">
        <v>5</v>
      </c>
      <c r="D577" s="29">
        <v>2019</v>
      </c>
      <c r="E577" s="25">
        <v>0</v>
      </c>
      <c r="F577">
        <v>8.2119999999999997</v>
      </c>
      <c r="G577">
        <f>+ANAGRAFICA!$K$8-'PO015140NR0109 - SONDA'!F577</f>
        <v>82.128</v>
      </c>
    </row>
    <row r="578" spans="1:7">
      <c r="A578" s="26">
        <v>43598</v>
      </c>
      <c r="B578" s="29">
        <v>13</v>
      </c>
      <c r="C578" s="29">
        <v>5</v>
      </c>
      <c r="D578" s="29">
        <v>2019</v>
      </c>
      <c r="E578" s="25">
        <v>0</v>
      </c>
      <c r="F578">
        <v>8.2370000000000001</v>
      </c>
      <c r="G578">
        <f>+ANAGRAFICA!$K$8-'PO015140NR0109 - SONDA'!F578</f>
        <v>82.103000000000009</v>
      </c>
    </row>
    <row r="579" spans="1:7">
      <c r="A579" s="26">
        <v>43599</v>
      </c>
      <c r="B579" s="29">
        <v>14</v>
      </c>
      <c r="C579" s="29">
        <v>5</v>
      </c>
      <c r="D579" s="29">
        <v>2019</v>
      </c>
      <c r="E579" s="25">
        <v>0</v>
      </c>
      <c r="F579">
        <v>8.2449999999999992</v>
      </c>
      <c r="G579">
        <f>+ANAGRAFICA!$K$8-'PO015140NR0109 - SONDA'!F579</f>
        <v>82.094999999999999</v>
      </c>
    </row>
    <row r="580" spans="1:7">
      <c r="A580" s="26">
        <v>43600</v>
      </c>
      <c r="B580" s="29">
        <v>15</v>
      </c>
      <c r="C580" s="29">
        <v>5</v>
      </c>
      <c r="D580" s="29">
        <v>2019</v>
      </c>
      <c r="E580" s="25">
        <v>0</v>
      </c>
      <c r="F580">
        <v>8.2260000000000009</v>
      </c>
      <c r="G580">
        <f>+ANAGRAFICA!$K$8-'PO015140NR0109 - SONDA'!F580</f>
        <v>82.114000000000004</v>
      </c>
    </row>
    <row r="581" spans="1:7">
      <c r="A581" s="26">
        <v>43601</v>
      </c>
      <c r="B581" s="29">
        <v>16</v>
      </c>
      <c r="C581" s="29">
        <v>5</v>
      </c>
      <c r="D581" s="29">
        <v>2019</v>
      </c>
      <c r="E581" s="25">
        <v>0</v>
      </c>
      <c r="F581">
        <v>8.0069999999999997</v>
      </c>
      <c r="G581">
        <f>+ANAGRAFICA!$K$8-'PO015140NR0109 - SONDA'!F581</f>
        <v>82.332999999999998</v>
      </c>
    </row>
    <row r="582" spans="1:7">
      <c r="A582" s="26">
        <v>43602</v>
      </c>
      <c r="B582" s="29">
        <v>17</v>
      </c>
      <c r="C582" s="29">
        <v>5</v>
      </c>
      <c r="D582" s="29">
        <v>2019</v>
      </c>
      <c r="E582" s="25">
        <v>0</v>
      </c>
      <c r="F582">
        <v>8.0990000000000002</v>
      </c>
      <c r="G582">
        <f>+ANAGRAFICA!$K$8-'PO015140NR0109 - SONDA'!F582</f>
        <v>82.241</v>
      </c>
    </row>
    <row r="583" spans="1:7">
      <c r="A583" s="26">
        <v>43603</v>
      </c>
      <c r="B583" s="29">
        <v>18</v>
      </c>
      <c r="C583" s="29">
        <v>5</v>
      </c>
      <c r="D583" s="29">
        <v>2019</v>
      </c>
      <c r="E583" s="25">
        <v>0</v>
      </c>
      <c r="F583">
        <v>8.5169999999999995</v>
      </c>
      <c r="G583">
        <f>+ANAGRAFICA!$K$8-'PO015140NR0109 - SONDA'!F583</f>
        <v>81.823000000000008</v>
      </c>
    </row>
    <row r="584" spans="1:7">
      <c r="A584" s="26">
        <v>43604</v>
      </c>
      <c r="B584" s="29">
        <v>19</v>
      </c>
      <c r="C584" s="29">
        <v>5</v>
      </c>
      <c r="D584" s="29">
        <v>2019</v>
      </c>
      <c r="E584" s="25">
        <v>0</v>
      </c>
      <c r="F584">
        <v>8.5950000000000006</v>
      </c>
      <c r="G584">
        <f>+ANAGRAFICA!$K$8-'PO015140NR0109 - SONDA'!F584</f>
        <v>81.745000000000005</v>
      </c>
    </row>
    <row r="585" spans="1:7">
      <c r="A585" s="26">
        <v>43605</v>
      </c>
      <c r="B585" s="29">
        <v>20</v>
      </c>
      <c r="C585" s="29">
        <v>5</v>
      </c>
      <c r="D585" s="29">
        <v>2019</v>
      </c>
      <c r="E585" s="25">
        <v>0</v>
      </c>
      <c r="F585">
        <v>8.6050000000000004</v>
      </c>
      <c r="G585">
        <f>+ANAGRAFICA!$K$8-'PO015140NR0109 - SONDA'!F585</f>
        <v>81.734999999999999</v>
      </c>
    </row>
    <row r="586" spans="1:7">
      <c r="A586" s="26">
        <v>43606</v>
      </c>
      <c r="B586" s="29">
        <v>21</v>
      </c>
      <c r="C586" s="29">
        <v>5</v>
      </c>
      <c r="D586" s="29">
        <v>2019</v>
      </c>
      <c r="E586" s="25">
        <v>0</v>
      </c>
      <c r="F586">
        <v>8.6820000000000004</v>
      </c>
      <c r="G586">
        <f>+ANAGRAFICA!$K$8-'PO015140NR0109 - SONDA'!F586</f>
        <v>81.658000000000001</v>
      </c>
    </row>
    <row r="587" spans="1:7">
      <c r="A587" s="26">
        <v>43607</v>
      </c>
      <c r="B587" s="29">
        <v>22</v>
      </c>
      <c r="C587" s="29">
        <v>5</v>
      </c>
      <c r="D587" s="29">
        <v>2019</v>
      </c>
      <c r="E587" s="25">
        <v>0</v>
      </c>
      <c r="F587">
        <v>8.7750000000000004</v>
      </c>
      <c r="G587">
        <f>+ANAGRAFICA!$K$8-'PO015140NR0109 - SONDA'!F587</f>
        <v>81.564999999999998</v>
      </c>
    </row>
    <row r="588" spans="1:7">
      <c r="A588" s="26">
        <v>43608</v>
      </c>
      <c r="B588" s="29">
        <v>23</v>
      </c>
      <c r="C588" s="29">
        <v>5</v>
      </c>
      <c r="D588" s="29">
        <v>2019</v>
      </c>
      <c r="E588" s="25">
        <v>0</v>
      </c>
      <c r="F588">
        <v>8.7119999999999997</v>
      </c>
      <c r="G588">
        <f>+ANAGRAFICA!$K$8-'PO015140NR0109 - SONDA'!F588</f>
        <v>81.628</v>
      </c>
    </row>
    <row r="589" spans="1:7">
      <c r="A589" s="26">
        <v>43609</v>
      </c>
      <c r="B589" s="29">
        <v>24</v>
      </c>
      <c r="C589" s="29">
        <v>5</v>
      </c>
      <c r="D589" s="29">
        <v>2019</v>
      </c>
      <c r="E589" s="25">
        <v>0</v>
      </c>
      <c r="F589">
        <v>8.6929999999999996</v>
      </c>
      <c r="G589">
        <f>+ANAGRAFICA!$K$8-'PO015140NR0109 - SONDA'!F589</f>
        <v>81.647000000000006</v>
      </c>
    </row>
    <row r="590" spans="1:7">
      <c r="A590" s="26">
        <v>43610</v>
      </c>
      <c r="B590" s="29">
        <v>25</v>
      </c>
      <c r="C590" s="29">
        <v>5</v>
      </c>
      <c r="D590" s="29">
        <v>2019</v>
      </c>
      <c r="E590" s="25">
        <v>0</v>
      </c>
      <c r="F590">
        <v>8.7889999999999997</v>
      </c>
      <c r="G590">
        <f>+ANAGRAFICA!$K$8-'PO015140NR0109 - SONDA'!F590</f>
        <v>81.551000000000002</v>
      </c>
    </row>
    <row r="591" spans="1:7">
      <c r="A591" s="26">
        <v>43611</v>
      </c>
      <c r="B591" s="29">
        <v>26</v>
      </c>
      <c r="C591" s="29">
        <v>5</v>
      </c>
      <c r="D591" s="29">
        <v>2019</v>
      </c>
      <c r="E591" s="25">
        <v>0</v>
      </c>
      <c r="F591">
        <v>8.8279999999999994</v>
      </c>
      <c r="G591">
        <f>+ANAGRAFICA!$K$8-'PO015140NR0109 - SONDA'!F591</f>
        <v>81.512</v>
      </c>
    </row>
    <row r="592" spans="1:7">
      <c r="A592" s="26">
        <v>43612</v>
      </c>
      <c r="B592" s="29">
        <v>27</v>
      </c>
      <c r="C592" s="29">
        <v>5</v>
      </c>
      <c r="D592" s="29">
        <v>2019</v>
      </c>
      <c r="E592" s="25">
        <v>0</v>
      </c>
      <c r="F592">
        <v>8.8290000000000006</v>
      </c>
      <c r="G592">
        <f>+ANAGRAFICA!$K$8-'PO015140NR0109 - SONDA'!F592</f>
        <v>81.510999999999996</v>
      </c>
    </row>
    <row r="593" spans="1:7">
      <c r="A593" s="26">
        <v>43613</v>
      </c>
      <c r="B593" s="29">
        <v>28</v>
      </c>
      <c r="C593" s="29">
        <v>5</v>
      </c>
      <c r="D593" s="29">
        <v>2019</v>
      </c>
      <c r="E593" s="25">
        <v>0</v>
      </c>
      <c r="F593">
        <v>8.7710000000000008</v>
      </c>
      <c r="G593">
        <f>+ANAGRAFICA!$K$8-'PO015140NR0109 - SONDA'!F593</f>
        <v>81.569000000000003</v>
      </c>
    </row>
    <row r="594" spans="1:7">
      <c r="A594" s="26">
        <v>43614</v>
      </c>
      <c r="B594" s="29">
        <v>29</v>
      </c>
      <c r="C594" s="29">
        <v>5</v>
      </c>
      <c r="D594" s="29">
        <v>2019</v>
      </c>
      <c r="E594" s="25">
        <v>0</v>
      </c>
      <c r="F594">
        <v>8.7739999999999991</v>
      </c>
      <c r="G594">
        <f>+ANAGRAFICA!$K$8-'PO015140NR0109 - SONDA'!F594</f>
        <v>81.566000000000003</v>
      </c>
    </row>
    <row r="595" spans="1:7">
      <c r="A595" s="26">
        <v>43615</v>
      </c>
      <c r="B595" s="29">
        <v>30</v>
      </c>
      <c r="C595" s="29">
        <v>5</v>
      </c>
      <c r="D595" s="29">
        <v>2019</v>
      </c>
      <c r="E595" s="25">
        <v>0</v>
      </c>
      <c r="F595">
        <v>8.82</v>
      </c>
      <c r="G595">
        <f>+ANAGRAFICA!$K$8-'PO015140NR0109 - SONDA'!F595</f>
        <v>81.52000000000001</v>
      </c>
    </row>
    <row r="596" spans="1:7">
      <c r="A596" s="26">
        <v>43616</v>
      </c>
      <c r="B596" s="29">
        <v>31</v>
      </c>
      <c r="C596" s="29">
        <v>5</v>
      </c>
      <c r="D596" s="29">
        <v>2019</v>
      </c>
      <c r="E596" s="25">
        <v>0</v>
      </c>
      <c r="F596">
        <v>8.8659999999999997</v>
      </c>
      <c r="G596">
        <f>+ANAGRAFICA!$K$8-'PO015140NR0109 - SONDA'!F596</f>
        <v>81.474000000000004</v>
      </c>
    </row>
    <row r="597" spans="1:7">
      <c r="A597" s="26">
        <v>43617</v>
      </c>
      <c r="B597" s="29">
        <v>1</v>
      </c>
      <c r="C597" s="29">
        <v>6</v>
      </c>
      <c r="D597" s="29">
        <v>2019</v>
      </c>
      <c r="E597" s="25">
        <v>0</v>
      </c>
      <c r="F597">
        <v>8.8719999999999999</v>
      </c>
      <c r="G597">
        <f>+ANAGRAFICA!$K$8-'PO015140NR0109 - SONDA'!F597</f>
        <v>81.468000000000004</v>
      </c>
    </row>
    <row r="598" spans="1:7">
      <c r="A598" s="26">
        <v>43618</v>
      </c>
      <c r="B598" s="29">
        <v>2</v>
      </c>
      <c r="C598" s="29">
        <v>6</v>
      </c>
      <c r="D598" s="29">
        <v>2019</v>
      </c>
      <c r="E598" s="25">
        <v>0</v>
      </c>
      <c r="F598">
        <v>8.8580000000000005</v>
      </c>
      <c r="G598">
        <f>+ANAGRAFICA!$K$8-'PO015140NR0109 - SONDA'!F598</f>
        <v>81.481999999999999</v>
      </c>
    </row>
    <row r="599" spans="1:7">
      <c r="A599" s="26">
        <v>43619</v>
      </c>
      <c r="B599" s="29">
        <v>3</v>
      </c>
      <c r="C599" s="29">
        <v>6</v>
      </c>
      <c r="D599" s="29">
        <v>2019</v>
      </c>
      <c r="E599" s="25">
        <v>0</v>
      </c>
      <c r="F599">
        <v>8.8520000000000003</v>
      </c>
      <c r="G599">
        <f>+ANAGRAFICA!$K$8-'PO015140NR0109 - SONDA'!F599</f>
        <v>81.488</v>
      </c>
    </row>
    <row r="600" spans="1:7">
      <c r="A600" s="26">
        <v>43620</v>
      </c>
      <c r="B600" s="29">
        <v>4</v>
      </c>
      <c r="C600" s="29">
        <v>6</v>
      </c>
      <c r="D600" s="29">
        <v>2019</v>
      </c>
      <c r="E600" s="25">
        <v>0</v>
      </c>
      <c r="F600">
        <v>8.8460000000000001</v>
      </c>
      <c r="G600">
        <f>+ANAGRAFICA!$K$8-'PO015140NR0109 - SONDA'!F600</f>
        <v>81.494</v>
      </c>
    </row>
    <row r="601" spans="1:7">
      <c r="A601" s="26">
        <v>43621</v>
      </c>
      <c r="B601" s="29">
        <v>5</v>
      </c>
      <c r="C601" s="29">
        <v>6</v>
      </c>
      <c r="D601" s="29">
        <v>2019</v>
      </c>
      <c r="E601" s="25">
        <v>0</v>
      </c>
      <c r="F601">
        <v>8.8420000000000005</v>
      </c>
      <c r="G601">
        <f>+ANAGRAFICA!$K$8-'PO015140NR0109 - SONDA'!F601</f>
        <v>81.498000000000005</v>
      </c>
    </row>
    <row r="602" spans="1:7">
      <c r="A602" s="26">
        <v>43622</v>
      </c>
      <c r="B602" s="29">
        <v>6</v>
      </c>
      <c r="C602" s="29">
        <v>6</v>
      </c>
      <c r="D602" s="29">
        <v>2019</v>
      </c>
      <c r="E602" s="25">
        <v>0</v>
      </c>
      <c r="F602">
        <v>8.8469999999999995</v>
      </c>
      <c r="G602">
        <f>+ANAGRAFICA!$K$8-'PO015140NR0109 - SONDA'!F602</f>
        <v>81.493000000000009</v>
      </c>
    </row>
    <row r="603" spans="1:7">
      <c r="A603" s="26">
        <v>43623</v>
      </c>
      <c r="B603" s="29">
        <v>7</v>
      </c>
      <c r="C603" s="29">
        <v>6</v>
      </c>
      <c r="D603" s="29">
        <v>2019</v>
      </c>
      <c r="E603" s="25">
        <v>0</v>
      </c>
      <c r="F603">
        <v>8.875</v>
      </c>
      <c r="G603">
        <f>+ANAGRAFICA!$K$8-'PO015140NR0109 - SONDA'!F603</f>
        <v>81.465000000000003</v>
      </c>
    </row>
    <row r="604" spans="1:7">
      <c r="A604" s="26">
        <v>43624</v>
      </c>
      <c r="B604" s="29">
        <v>8</v>
      </c>
      <c r="C604" s="29">
        <v>6</v>
      </c>
      <c r="D604" s="29">
        <v>2019</v>
      </c>
      <c r="E604" s="25">
        <v>0</v>
      </c>
      <c r="F604">
        <v>8.9019999999999992</v>
      </c>
      <c r="G604">
        <f>+ANAGRAFICA!$K$8-'PO015140NR0109 - SONDA'!F604</f>
        <v>81.438000000000002</v>
      </c>
    </row>
    <row r="605" spans="1:7">
      <c r="A605" s="26">
        <v>43625</v>
      </c>
      <c r="B605" s="29">
        <v>9</v>
      </c>
      <c r="C605" s="29">
        <v>6</v>
      </c>
      <c r="D605" s="29">
        <v>2019</v>
      </c>
      <c r="E605" s="25">
        <v>0</v>
      </c>
      <c r="F605">
        <v>8.9250000000000007</v>
      </c>
      <c r="G605">
        <f>+ANAGRAFICA!$K$8-'PO015140NR0109 - SONDA'!F605</f>
        <v>81.415000000000006</v>
      </c>
    </row>
    <row r="606" spans="1:7">
      <c r="A606" s="26">
        <v>43626</v>
      </c>
      <c r="B606" s="29">
        <v>10</v>
      </c>
      <c r="C606" s="29">
        <v>6</v>
      </c>
      <c r="D606" s="29">
        <v>2019</v>
      </c>
      <c r="E606" s="25">
        <v>0</v>
      </c>
      <c r="F606">
        <v>8.9079999999999995</v>
      </c>
      <c r="G606">
        <f>+ANAGRAFICA!$K$8-'PO015140NR0109 - SONDA'!F606</f>
        <v>81.432000000000002</v>
      </c>
    </row>
    <row r="607" spans="1:7">
      <c r="A607" s="26">
        <v>43627</v>
      </c>
      <c r="B607" s="29">
        <v>11</v>
      </c>
      <c r="C607" s="29">
        <v>6</v>
      </c>
      <c r="D607" s="29">
        <v>2019</v>
      </c>
      <c r="E607" s="25">
        <v>0</v>
      </c>
      <c r="F607">
        <v>8.8710000000000004</v>
      </c>
      <c r="G607">
        <f>+ANAGRAFICA!$K$8-'PO015140NR0109 - SONDA'!F607</f>
        <v>81.469000000000008</v>
      </c>
    </row>
    <row r="608" spans="1:7">
      <c r="A608" s="26">
        <v>43628</v>
      </c>
      <c r="B608" s="29">
        <v>12</v>
      </c>
      <c r="C608" s="29">
        <v>6</v>
      </c>
      <c r="D608" s="29">
        <v>2019</v>
      </c>
      <c r="E608" s="25">
        <v>0</v>
      </c>
      <c r="F608">
        <v>8.891</v>
      </c>
      <c r="G608">
        <f>+ANAGRAFICA!$K$8-'PO015140NR0109 - SONDA'!F608</f>
        <v>81.448999999999998</v>
      </c>
    </row>
    <row r="609" spans="1:7">
      <c r="A609" s="26">
        <v>43629</v>
      </c>
      <c r="B609" s="29">
        <v>13</v>
      </c>
      <c r="C609" s="29">
        <v>6</v>
      </c>
      <c r="D609" s="29">
        <v>2019</v>
      </c>
      <c r="E609" s="25">
        <v>0</v>
      </c>
      <c r="F609">
        <v>8.9499999999999993</v>
      </c>
      <c r="G609">
        <f>+ANAGRAFICA!$K$8-'PO015140NR0109 - SONDA'!F609</f>
        <v>81.39</v>
      </c>
    </row>
    <row r="610" spans="1:7">
      <c r="A610" s="26">
        <v>43630</v>
      </c>
      <c r="B610" s="29">
        <v>14</v>
      </c>
      <c r="C610" s="29">
        <v>6</v>
      </c>
      <c r="D610" s="29">
        <v>2019</v>
      </c>
      <c r="E610" s="25">
        <v>0</v>
      </c>
      <c r="F610">
        <v>9.0210000000000008</v>
      </c>
      <c r="G610">
        <f>+ANAGRAFICA!$K$8-'PO015140NR0109 - SONDA'!F610</f>
        <v>81.319000000000003</v>
      </c>
    </row>
    <row r="611" spans="1:7">
      <c r="A611" s="26">
        <v>43631</v>
      </c>
      <c r="B611" s="29">
        <v>15</v>
      </c>
      <c r="C611" s="29">
        <v>6</v>
      </c>
      <c r="D611" s="29">
        <v>2019</v>
      </c>
      <c r="E611" s="25">
        <v>0</v>
      </c>
      <c r="F611">
        <v>9.0350000000000001</v>
      </c>
      <c r="G611">
        <f>+ANAGRAFICA!$K$8-'PO015140NR0109 - SONDA'!F611</f>
        <v>81.305000000000007</v>
      </c>
    </row>
    <row r="612" spans="1:7">
      <c r="A612" s="26">
        <v>43632</v>
      </c>
      <c r="B612" s="29">
        <v>16</v>
      </c>
      <c r="C612" s="29">
        <v>6</v>
      </c>
      <c r="D612" s="29">
        <v>2019</v>
      </c>
      <c r="E612" s="25">
        <v>0</v>
      </c>
      <c r="F612">
        <v>9.0410000000000004</v>
      </c>
      <c r="G612">
        <f>+ANAGRAFICA!$K$8-'PO015140NR0109 - SONDA'!F612</f>
        <v>81.299000000000007</v>
      </c>
    </row>
    <row r="613" spans="1:7">
      <c r="A613" s="26">
        <v>43633</v>
      </c>
      <c r="B613" s="29">
        <v>17</v>
      </c>
      <c r="C613" s="29">
        <v>6</v>
      </c>
      <c r="D613" s="29">
        <v>2019</v>
      </c>
      <c r="E613" s="25">
        <v>0</v>
      </c>
      <c r="F613">
        <v>9.0489999999999995</v>
      </c>
      <c r="G613">
        <f>+ANAGRAFICA!$K$8-'PO015140NR0109 - SONDA'!F613</f>
        <v>81.290999999999997</v>
      </c>
    </row>
    <row r="614" spans="1:7">
      <c r="A614" s="26">
        <v>43634</v>
      </c>
      <c r="B614" s="29">
        <v>18</v>
      </c>
      <c r="C614" s="29">
        <v>6</v>
      </c>
      <c r="D614" s="29">
        <v>2019</v>
      </c>
      <c r="E614" s="25">
        <v>0</v>
      </c>
      <c r="F614">
        <v>9.0690000000000008</v>
      </c>
      <c r="G614">
        <f>+ANAGRAFICA!$K$8-'PO015140NR0109 - SONDA'!F614</f>
        <v>81.271000000000001</v>
      </c>
    </row>
    <row r="615" spans="1:7">
      <c r="A615" s="26">
        <v>43635</v>
      </c>
      <c r="B615" s="29">
        <v>19</v>
      </c>
      <c r="C615" s="29">
        <v>6</v>
      </c>
      <c r="D615" s="29">
        <v>2019</v>
      </c>
      <c r="E615" s="25">
        <v>0</v>
      </c>
      <c r="F615">
        <v>9.0690000000000008</v>
      </c>
      <c r="G615">
        <f>+ANAGRAFICA!$K$8-'PO015140NR0109 - SONDA'!F615</f>
        <v>81.271000000000001</v>
      </c>
    </row>
    <row r="616" spans="1:7">
      <c r="A616" s="26">
        <v>43636</v>
      </c>
      <c r="B616" s="29">
        <v>20</v>
      </c>
      <c r="C616" s="29">
        <v>6</v>
      </c>
      <c r="D616" s="29">
        <v>2019</v>
      </c>
      <c r="E616" s="25">
        <v>0</v>
      </c>
      <c r="F616">
        <v>9.0640000000000001</v>
      </c>
      <c r="G616">
        <f>+ANAGRAFICA!$K$8-'PO015140NR0109 - SONDA'!F616</f>
        <v>81.27600000000001</v>
      </c>
    </row>
    <row r="617" spans="1:7">
      <c r="A617" s="26">
        <v>43637</v>
      </c>
      <c r="B617" s="29">
        <v>21</v>
      </c>
      <c r="C617" s="29">
        <v>6</v>
      </c>
      <c r="D617" s="29">
        <v>2019</v>
      </c>
      <c r="E617" s="25">
        <v>0</v>
      </c>
      <c r="F617">
        <v>9.016</v>
      </c>
      <c r="G617">
        <f>+ANAGRAFICA!$K$8-'PO015140NR0109 - SONDA'!F617</f>
        <v>81.323999999999998</v>
      </c>
    </row>
    <row r="618" spans="1:7">
      <c r="A618" s="26">
        <v>43638</v>
      </c>
      <c r="B618" s="29">
        <v>22</v>
      </c>
      <c r="C618" s="29">
        <v>6</v>
      </c>
      <c r="D618" s="29">
        <v>2019</v>
      </c>
      <c r="E618" s="25">
        <v>0</v>
      </c>
      <c r="F618">
        <v>9.0719999999999992</v>
      </c>
      <c r="G618">
        <f>+ANAGRAFICA!$K$8-'PO015140NR0109 - SONDA'!F618</f>
        <v>81.268000000000001</v>
      </c>
    </row>
    <row r="619" spans="1:7">
      <c r="A619" s="26">
        <v>43639</v>
      </c>
      <c r="B619" s="29">
        <v>23</v>
      </c>
      <c r="C619" s="29">
        <v>6</v>
      </c>
      <c r="D619" s="29">
        <v>2019</v>
      </c>
      <c r="E619" s="25">
        <v>0</v>
      </c>
      <c r="F619">
        <v>8.9730000000000008</v>
      </c>
      <c r="G619">
        <f>+ANAGRAFICA!$K$8-'PO015140NR0109 - SONDA'!F619</f>
        <v>81.367000000000004</v>
      </c>
    </row>
    <row r="620" spans="1:7">
      <c r="A620" s="26">
        <v>43640</v>
      </c>
      <c r="B620" s="29">
        <v>24</v>
      </c>
      <c r="C620" s="29">
        <v>6</v>
      </c>
      <c r="D620" s="29">
        <v>2019</v>
      </c>
      <c r="E620" s="25">
        <v>0</v>
      </c>
      <c r="F620">
        <v>9.0489999999999995</v>
      </c>
      <c r="G620">
        <f>+ANAGRAFICA!$K$8-'PO015140NR0109 - SONDA'!F620</f>
        <v>81.290999999999997</v>
      </c>
    </row>
    <row r="621" spans="1:7">
      <c r="A621" s="26">
        <v>43641</v>
      </c>
      <c r="B621" s="29">
        <v>25</v>
      </c>
      <c r="C621" s="29">
        <v>6</v>
      </c>
      <c r="D621" s="29">
        <v>2019</v>
      </c>
      <c r="E621" s="25">
        <v>0</v>
      </c>
      <c r="F621">
        <v>9.1010000000000009</v>
      </c>
      <c r="G621">
        <f>+ANAGRAFICA!$K$8-'PO015140NR0109 - SONDA'!F621</f>
        <v>81.239000000000004</v>
      </c>
    </row>
    <row r="622" spans="1:7">
      <c r="A622" s="26">
        <v>43642</v>
      </c>
      <c r="B622" s="29">
        <v>26</v>
      </c>
      <c r="C622" s="29">
        <v>6</v>
      </c>
      <c r="D622" s="29">
        <v>2019</v>
      </c>
      <c r="E622" s="25">
        <v>0</v>
      </c>
      <c r="F622">
        <v>9.1080000000000005</v>
      </c>
      <c r="G622">
        <f>+ANAGRAFICA!$K$8-'PO015140NR0109 - SONDA'!F622</f>
        <v>81.231999999999999</v>
      </c>
    </row>
    <row r="623" spans="1:7">
      <c r="A623" s="26">
        <v>43643</v>
      </c>
      <c r="B623" s="29">
        <v>27</v>
      </c>
      <c r="C623" s="29">
        <v>6</v>
      </c>
      <c r="D623" s="29">
        <v>2019</v>
      </c>
      <c r="E623" s="25">
        <v>0</v>
      </c>
      <c r="F623">
        <v>9.0939999999999994</v>
      </c>
      <c r="G623">
        <f>+ANAGRAFICA!$K$8-'PO015140NR0109 - SONDA'!F623</f>
        <v>81.246000000000009</v>
      </c>
    </row>
    <row r="624" spans="1:7">
      <c r="A624" s="26">
        <v>43644</v>
      </c>
      <c r="B624" s="29">
        <v>28</v>
      </c>
      <c r="C624" s="29">
        <v>6</v>
      </c>
      <c r="D624" s="29">
        <v>2019</v>
      </c>
      <c r="E624" s="25">
        <v>0</v>
      </c>
      <c r="F624">
        <v>9.0820000000000007</v>
      </c>
      <c r="G624">
        <f>+ANAGRAFICA!$K$8-'PO015140NR0109 - SONDA'!F624</f>
        <v>81.25800000000001</v>
      </c>
    </row>
    <row r="625" spans="1:7">
      <c r="A625" s="26">
        <v>43645</v>
      </c>
      <c r="B625" s="29">
        <v>29</v>
      </c>
      <c r="C625" s="29">
        <v>6</v>
      </c>
      <c r="D625" s="29">
        <v>2019</v>
      </c>
      <c r="E625" s="25">
        <v>0</v>
      </c>
      <c r="F625">
        <v>9.1020000000000003</v>
      </c>
      <c r="G625">
        <f>+ANAGRAFICA!$K$8-'PO015140NR0109 - SONDA'!F625</f>
        <v>81.238</v>
      </c>
    </row>
    <row r="626" spans="1:7">
      <c r="A626" s="26">
        <v>43646</v>
      </c>
      <c r="B626" s="29">
        <v>30</v>
      </c>
      <c r="C626" s="29">
        <v>6</v>
      </c>
      <c r="D626" s="29">
        <v>2019</v>
      </c>
      <c r="E626" s="25">
        <v>0</v>
      </c>
      <c r="F626">
        <v>9.11</v>
      </c>
      <c r="G626">
        <f>+ANAGRAFICA!$K$8-'PO015140NR0109 - SONDA'!F626</f>
        <v>81.23</v>
      </c>
    </row>
    <row r="627" spans="1:7">
      <c r="A627" s="26">
        <v>43647</v>
      </c>
      <c r="B627" s="29">
        <v>1</v>
      </c>
      <c r="C627" s="29">
        <v>7</v>
      </c>
      <c r="D627" s="29">
        <v>2019</v>
      </c>
      <c r="E627" s="25">
        <v>0</v>
      </c>
      <c r="F627">
        <v>9.1120000000000001</v>
      </c>
      <c r="G627">
        <f>+ANAGRAFICA!$K$8-'PO015140NR0109 - SONDA'!F627</f>
        <v>81.228000000000009</v>
      </c>
    </row>
    <row r="628" spans="1:7">
      <c r="A628" s="26">
        <v>43648</v>
      </c>
      <c r="B628" s="29">
        <v>2</v>
      </c>
      <c r="C628" s="29">
        <v>7</v>
      </c>
      <c r="D628" s="29">
        <v>2019</v>
      </c>
      <c r="E628" s="25">
        <v>0</v>
      </c>
      <c r="F628">
        <v>9.109</v>
      </c>
      <c r="G628">
        <f>+ANAGRAFICA!$K$8-'PO015140NR0109 - SONDA'!F628</f>
        <v>81.231000000000009</v>
      </c>
    </row>
    <row r="629" spans="1:7">
      <c r="A629" s="26">
        <v>43649</v>
      </c>
      <c r="B629" s="29">
        <v>3</v>
      </c>
      <c r="C629" s="29">
        <v>7</v>
      </c>
      <c r="D629" s="29">
        <v>2019</v>
      </c>
      <c r="E629" s="25">
        <v>0</v>
      </c>
      <c r="F629">
        <v>8.8979999999999997</v>
      </c>
      <c r="G629">
        <f>+ANAGRAFICA!$K$8-'PO015140NR0109 - SONDA'!F629</f>
        <v>81.442000000000007</v>
      </c>
    </row>
    <row r="630" spans="1:7">
      <c r="A630" s="26">
        <v>43650</v>
      </c>
      <c r="B630" s="29">
        <v>4</v>
      </c>
      <c r="C630" s="29">
        <v>7</v>
      </c>
      <c r="D630" s="29">
        <v>2019</v>
      </c>
      <c r="E630" s="25">
        <v>0</v>
      </c>
      <c r="F630">
        <v>8.7949999999999999</v>
      </c>
      <c r="G630">
        <f>+ANAGRAFICA!$K$8-'PO015140NR0109 - SONDA'!F630</f>
        <v>81.545000000000002</v>
      </c>
    </row>
    <row r="631" spans="1:7">
      <c r="A631" s="26">
        <v>43651</v>
      </c>
      <c r="B631" s="29">
        <v>5</v>
      </c>
      <c r="C631" s="29">
        <v>7</v>
      </c>
      <c r="D631" s="29">
        <v>2019</v>
      </c>
      <c r="E631" s="25">
        <v>0</v>
      </c>
      <c r="F631">
        <v>8.7899999999999991</v>
      </c>
      <c r="G631">
        <f>+ANAGRAFICA!$K$8-'PO015140NR0109 - SONDA'!F631</f>
        <v>81.550000000000011</v>
      </c>
    </row>
    <row r="632" spans="1:7">
      <c r="A632" s="26">
        <v>43652</v>
      </c>
      <c r="B632" s="29">
        <v>6</v>
      </c>
      <c r="C632" s="29">
        <v>7</v>
      </c>
      <c r="D632" s="29">
        <v>2019</v>
      </c>
      <c r="E632" s="25">
        <v>0</v>
      </c>
      <c r="F632">
        <v>8.7829999999999995</v>
      </c>
      <c r="G632">
        <f>+ANAGRAFICA!$K$8-'PO015140NR0109 - SONDA'!F632</f>
        <v>81.557000000000002</v>
      </c>
    </row>
    <row r="633" spans="1:7">
      <c r="A633" s="26">
        <v>43653</v>
      </c>
      <c r="B633" s="29">
        <v>7</v>
      </c>
      <c r="C633" s="29">
        <v>7</v>
      </c>
      <c r="D633" s="29">
        <v>2019</v>
      </c>
      <c r="E633" s="25">
        <v>0</v>
      </c>
      <c r="F633">
        <v>8.6379999999999999</v>
      </c>
      <c r="G633">
        <f>+ANAGRAFICA!$K$8-'PO015140NR0109 - SONDA'!F633</f>
        <v>81.701999999999998</v>
      </c>
    </row>
    <row r="634" spans="1:7">
      <c r="A634" s="26">
        <v>43654</v>
      </c>
      <c r="B634" s="29">
        <v>8</v>
      </c>
      <c r="C634" s="29">
        <v>7</v>
      </c>
      <c r="D634" s="29">
        <v>2019</v>
      </c>
      <c r="E634" s="25">
        <v>0</v>
      </c>
      <c r="F634">
        <v>8.5630000000000006</v>
      </c>
      <c r="G634">
        <f>+ANAGRAFICA!$K$8-'PO015140NR0109 - SONDA'!F634</f>
        <v>81.777000000000001</v>
      </c>
    </row>
    <row r="635" spans="1:7">
      <c r="A635" s="26">
        <v>43655</v>
      </c>
      <c r="B635" s="29">
        <v>9</v>
      </c>
      <c r="C635" s="29">
        <v>7</v>
      </c>
      <c r="D635" s="29">
        <v>2019</v>
      </c>
      <c r="E635" s="25">
        <v>0</v>
      </c>
      <c r="F635">
        <v>8.532</v>
      </c>
      <c r="G635">
        <f>+ANAGRAFICA!$K$8-'PO015140NR0109 - SONDA'!F635</f>
        <v>81.808000000000007</v>
      </c>
    </row>
    <row r="636" spans="1:7">
      <c r="A636" s="26">
        <v>43656</v>
      </c>
      <c r="B636" s="29">
        <v>10</v>
      </c>
      <c r="C636" s="29">
        <v>7</v>
      </c>
      <c r="D636" s="29">
        <v>2019</v>
      </c>
      <c r="E636" s="25">
        <v>0</v>
      </c>
      <c r="F636">
        <v>8.5690000000000008</v>
      </c>
      <c r="G636">
        <f>+ANAGRAFICA!$K$8-'PO015140NR0109 - SONDA'!F636</f>
        <v>81.771000000000001</v>
      </c>
    </row>
    <row r="637" spans="1:7">
      <c r="A637" s="26">
        <v>43657</v>
      </c>
      <c r="B637" s="29">
        <v>11</v>
      </c>
      <c r="C637" s="29">
        <v>7</v>
      </c>
      <c r="D637" s="29">
        <v>2019</v>
      </c>
      <c r="E637" s="25">
        <v>0</v>
      </c>
      <c r="F637">
        <v>8.4320000000000004</v>
      </c>
      <c r="G637">
        <f>+ANAGRAFICA!$K$8-'PO015140NR0109 - SONDA'!F637</f>
        <v>81.908000000000001</v>
      </c>
    </row>
    <row r="638" spans="1:7">
      <c r="A638" s="26">
        <v>43658</v>
      </c>
      <c r="B638" s="29">
        <v>12</v>
      </c>
      <c r="C638" s="29">
        <v>7</v>
      </c>
      <c r="D638" s="29">
        <v>2019</v>
      </c>
      <c r="E638" s="25">
        <v>0</v>
      </c>
      <c r="F638">
        <v>8.5809999999999995</v>
      </c>
      <c r="G638">
        <f>+ANAGRAFICA!$K$8-'PO015140NR0109 - SONDA'!F638</f>
        <v>81.759</v>
      </c>
    </row>
    <row r="639" spans="1:7">
      <c r="A639" s="26">
        <v>43659</v>
      </c>
      <c r="B639" s="29">
        <v>13</v>
      </c>
      <c r="C639" s="29">
        <v>7</v>
      </c>
      <c r="D639" s="29">
        <v>2019</v>
      </c>
      <c r="E639" s="25">
        <v>0</v>
      </c>
      <c r="F639">
        <v>8.6020000000000003</v>
      </c>
      <c r="G639">
        <f>+ANAGRAFICA!$K$8-'PO015140NR0109 - SONDA'!F639</f>
        <v>81.738</v>
      </c>
    </row>
    <row r="640" spans="1:7">
      <c r="A640" s="26">
        <v>43660</v>
      </c>
      <c r="B640" s="29">
        <v>14</v>
      </c>
      <c r="C640" s="29">
        <v>7</v>
      </c>
      <c r="D640" s="29">
        <v>2019</v>
      </c>
      <c r="E640" s="25">
        <v>0</v>
      </c>
      <c r="F640">
        <v>8.6080000000000005</v>
      </c>
      <c r="G640">
        <f>+ANAGRAFICA!$K$8-'PO015140NR0109 - SONDA'!F640</f>
        <v>81.731999999999999</v>
      </c>
    </row>
    <row r="641" spans="1:7">
      <c r="A641" s="26">
        <v>43661</v>
      </c>
      <c r="B641" s="29">
        <v>15</v>
      </c>
      <c r="C641" s="29">
        <v>7</v>
      </c>
      <c r="D641" s="29">
        <v>2019</v>
      </c>
      <c r="E641" s="25">
        <v>0</v>
      </c>
      <c r="F641">
        <v>8.5229999999999997</v>
      </c>
      <c r="G641">
        <f>+ANAGRAFICA!$K$8-'PO015140NR0109 - SONDA'!F641</f>
        <v>81.817000000000007</v>
      </c>
    </row>
    <row r="642" spans="1:7">
      <c r="A642" s="26">
        <v>43662</v>
      </c>
      <c r="B642" s="29">
        <v>16</v>
      </c>
      <c r="C642" s="29">
        <v>7</v>
      </c>
      <c r="D642" s="29">
        <v>2019</v>
      </c>
      <c r="E642" s="25">
        <v>0</v>
      </c>
      <c r="F642">
        <v>8.5050000000000008</v>
      </c>
      <c r="G642">
        <f>+ANAGRAFICA!$K$8-'PO015140NR0109 - SONDA'!F642</f>
        <v>81.835000000000008</v>
      </c>
    </row>
    <row r="643" spans="1:7">
      <c r="A643" s="26">
        <v>43663</v>
      </c>
      <c r="B643" s="29">
        <v>17</v>
      </c>
      <c r="C643" s="29">
        <v>7</v>
      </c>
      <c r="D643" s="29">
        <v>2019</v>
      </c>
      <c r="E643" s="25">
        <v>0</v>
      </c>
      <c r="F643">
        <v>8.5150000000000006</v>
      </c>
      <c r="G643">
        <f>+ANAGRAFICA!$K$8-'PO015140NR0109 - SONDA'!F643</f>
        <v>81.825000000000003</v>
      </c>
    </row>
    <row r="644" spans="1:7">
      <c r="A644" s="26">
        <v>43664</v>
      </c>
      <c r="B644" s="29">
        <v>18</v>
      </c>
      <c r="C644" s="29">
        <v>7</v>
      </c>
      <c r="D644" s="29">
        <v>2019</v>
      </c>
      <c r="E644" s="25">
        <v>0</v>
      </c>
      <c r="F644">
        <v>8.4079999999999995</v>
      </c>
      <c r="G644">
        <f>+ANAGRAFICA!$K$8-'PO015140NR0109 - SONDA'!F644</f>
        <v>81.932000000000002</v>
      </c>
    </row>
    <row r="645" spans="1:7">
      <c r="A645" s="26">
        <v>43665</v>
      </c>
      <c r="B645" s="29">
        <v>19</v>
      </c>
      <c r="C645" s="29">
        <v>7</v>
      </c>
      <c r="D645" s="29">
        <v>2019</v>
      </c>
      <c r="E645" s="25">
        <v>0</v>
      </c>
      <c r="F645">
        <v>8.3109999999999999</v>
      </c>
      <c r="G645">
        <f>+ANAGRAFICA!$K$8-'PO015140NR0109 - SONDA'!F645</f>
        <v>82.028999999999996</v>
      </c>
    </row>
    <row r="646" spans="1:7">
      <c r="A646" s="26">
        <v>43666</v>
      </c>
      <c r="B646" s="29">
        <v>20</v>
      </c>
      <c r="C646" s="29">
        <v>7</v>
      </c>
      <c r="D646" s="29">
        <v>2019</v>
      </c>
      <c r="E646" s="25">
        <v>0</v>
      </c>
      <c r="F646">
        <v>8.3309999999999995</v>
      </c>
      <c r="G646">
        <f>+ANAGRAFICA!$K$8-'PO015140NR0109 - SONDA'!F646</f>
        <v>82.009</v>
      </c>
    </row>
    <row r="647" spans="1:7">
      <c r="A647" s="26">
        <v>43667</v>
      </c>
      <c r="B647" s="29">
        <v>21</v>
      </c>
      <c r="C647" s="29">
        <v>7</v>
      </c>
      <c r="D647" s="29">
        <v>2019</v>
      </c>
      <c r="E647" s="25">
        <v>0</v>
      </c>
      <c r="F647">
        <v>8.2680000000000007</v>
      </c>
      <c r="G647">
        <f>+ANAGRAFICA!$K$8-'PO015140NR0109 - SONDA'!F647</f>
        <v>82.072000000000003</v>
      </c>
    </row>
    <row r="648" spans="1:7">
      <c r="A648" s="26">
        <v>43668</v>
      </c>
      <c r="B648" s="29">
        <v>22</v>
      </c>
      <c r="C648" s="29">
        <v>7</v>
      </c>
      <c r="D648" s="29">
        <v>2019</v>
      </c>
      <c r="E648" s="25">
        <v>0</v>
      </c>
      <c r="F648">
        <v>8.3109999999999999</v>
      </c>
      <c r="G648">
        <f>+ANAGRAFICA!$K$8-'PO015140NR0109 - SONDA'!F648</f>
        <v>82.028999999999996</v>
      </c>
    </row>
    <row r="649" spans="1:7">
      <c r="A649" s="26">
        <v>43669</v>
      </c>
      <c r="B649" s="29">
        <v>23</v>
      </c>
      <c r="C649" s="29">
        <v>7</v>
      </c>
      <c r="D649" s="29">
        <v>2019</v>
      </c>
      <c r="E649" s="25">
        <v>0</v>
      </c>
      <c r="F649">
        <v>8.3580000000000005</v>
      </c>
      <c r="G649">
        <f>+ANAGRAFICA!$K$8-'PO015140NR0109 - SONDA'!F649</f>
        <v>81.981999999999999</v>
      </c>
    </row>
    <row r="650" spans="1:7">
      <c r="A650" s="26">
        <v>43670</v>
      </c>
      <c r="B650" s="29">
        <v>24</v>
      </c>
      <c r="C650" s="29">
        <v>7</v>
      </c>
      <c r="D650" s="29">
        <v>2019</v>
      </c>
      <c r="E650" s="25">
        <v>0</v>
      </c>
      <c r="F650">
        <v>8.3710000000000004</v>
      </c>
      <c r="G650">
        <f>+ANAGRAFICA!$K$8-'PO015140NR0109 - SONDA'!F650</f>
        <v>81.969000000000008</v>
      </c>
    </row>
    <row r="651" spans="1:7">
      <c r="A651" s="26">
        <v>43671</v>
      </c>
      <c r="B651" s="29">
        <v>25</v>
      </c>
      <c r="C651" s="29">
        <v>7</v>
      </c>
      <c r="D651" s="29">
        <v>2019</v>
      </c>
      <c r="E651" s="25">
        <v>0</v>
      </c>
      <c r="F651">
        <v>8.3879999999999999</v>
      </c>
      <c r="G651">
        <f>+ANAGRAFICA!$K$8-'PO015140NR0109 - SONDA'!F651</f>
        <v>81.951999999999998</v>
      </c>
    </row>
    <row r="652" spans="1:7">
      <c r="A652" s="26">
        <v>43672</v>
      </c>
      <c r="B652" s="29">
        <v>26</v>
      </c>
      <c r="C652" s="29">
        <v>7</v>
      </c>
      <c r="D652" s="29">
        <v>2019</v>
      </c>
      <c r="E652" s="25">
        <v>0</v>
      </c>
      <c r="F652">
        <v>8.359</v>
      </c>
      <c r="G652">
        <f>+ANAGRAFICA!$K$8-'PO015140NR0109 - SONDA'!F652</f>
        <v>81.981000000000009</v>
      </c>
    </row>
    <row r="653" spans="1:7">
      <c r="A653" s="26">
        <v>43673</v>
      </c>
      <c r="B653" s="29">
        <v>27</v>
      </c>
      <c r="C653" s="29">
        <v>7</v>
      </c>
      <c r="D653" s="29">
        <v>2019</v>
      </c>
      <c r="E653" s="25">
        <v>0</v>
      </c>
      <c r="F653">
        <v>8.3149999999999995</v>
      </c>
      <c r="G653">
        <f>+ANAGRAFICA!$K$8-'PO015140NR0109 - SONDA'!F653</f>
        <v>82.025000000000006</v>
      </c>
    </row>
    <row r="654" spans="1:7">
      <c r="A654" s="26">
        <v>43674</v>
      </c>
      <c r="B654" s="29">
        <v>28</v>
      </c>
      <c r="C654" s="29">
        <v>7</v>
      </c>
      <c r="D654" s="29">
        <v>2019</v>
      </c>
      <c r="E654" s="25">
        <v>0</v>
      </c>
      <c r="F654">
        <v>8.3170000000000002</v>
      </c>
      <c r="G654">
        <f>+ANAGRAFICA!$K$8-'PO015140NR0109 - SONDA'!F654</f>
        <v>82.022999999999996</v>
      </c>
    </row>
    <row r="655" spans="1:7">
      <c r="A655" s="26">
        <v>43675</v>
      </c>
      <c r="B655" s="29">
        <v>29</v>
      </c>
      <c r="C655" s="29">
        <v>7</v>
      </c>
      <c r="D655" s="29">
        <v>2019</v>
      </c>
      <c r="E655" s="25">
        <v>0</v>
      </c>
      <c r="F655">
        <v>8.3559999999999999</v>
      </c>
      <c r="G655">
        <f>+ANAGRAFICA!$K$8-'PO015140NR0109 - SONDA'!F655</f>
        <v>81.984000000000009</v>
      </c>
    </row>
    <row r="656" spans="1:7">
      <c r="A656" s="26">
        <v>43676</v>
      </c>
      <c r="B656" s="29">
        <v>30</v>
      </c>
      <c r="C656" s="29">
        <v>7</v>
      </c>
      <c r="D656" s="29">
        <v>2019</v>
      </c>
      <c r="E656" s="25">
        <v>0</v>
      </c>
      <c r="F656">
        <v>8.4239999999999995</v>
      </c>
      <c r="G656">
        <f>+ANAGRAFICA!$K$8-'PO015140NR0109 - SONDA'!F656</f>
        <v>81.915999999999997</v>
      </c>
    </row>
    <row r="657" spans="1:7">
      <c r="A657" s="26">
        <v>43677</v>
      </c>
      <c r="B657" s="29">
        <v>31</v>
      </c>
      <c r="C657" s="29">
        <v>7</v>
      </c>
      <c r="D657" s="29">
        <v>2019</v>
      </c>
      <c r="E657" s="25">
        <v>0</v>
      </c>
      <c r="F657">
        <v>8.468</v>
      </c>
      <c r="G657">
        <f>+ANAGRAFICA!$K$8-'PO015140NR0109 - SONDA'!F657</f>
        <v>81.872</v>
      </c>
    </row>
    <row r="658" spans="1:7">
      <c r="A658" s="26">
        <v>43678</v>
      </c>
      <c r="B658" s="29">
        <v>1</v>
      </c>
      <c r="C658" s="29">
        <v>8</v>
      </c>
      <c r="D658" s="29">
        <v>2019</v>
      </c>
      <c r="E658" s="25">
        <v>0</v>
      </c>
      <c r="F658">
        <v>8.4309999999999992</v>
      </c>
      <c r="G658">
        <f>+ANAGRAFICA!$K$8-'PO015140NR0109 - SONDA'!F658</f>
        <v>81.909000000000006</v>
      </c>
    </row>
    <row r="659" spans="1:7">
      <c r="A659" s="26">
        <v>43679</v>
      </c>
      <c r="B659" s="29">
        <v>2</v>
      </c>
      <c r="C659" s="29">
        <v>8</v>
      </c>
      <c r="D659" s="29">
        <v>2019</v>
      </c>
      <c r="E659" s="25">
        <v>0</v>
      </c>
      <c r="F659">
        <v>8.4580000000000002</v>
      </c>
      <c r="G659">
        <f>+ANAGRAFICA!$K$8-'PO015140NR0109 - SONDA'!F659</f>
        <v>81.882000000000005</v>
      </c>
    </row>
    <row r="660" spans="1:7">
      <c r="A660" s="26">
        <v>43680</v>
      </c>
      <c r="B660" s="29">
        <v>3</v>
      </c>
      <c r="C660" s="29">
        <v>8</v>
      </c>
      <c r="D660" s="29">
        <v>2019</v>
      </c>
      <c r="E660" s="25">
        <v>0</v>
      </c>
      <c r="F660">
        <v>8.4879999999999995</v>
      </c>
      <c r="G660">
        <f>+ANAGRAFICA!$K$8-'PO015140NR0109 - SONDA'!F660</f>
        <v>81.852000000000004</v>
      </c>
    </row>
    <row r="661" spans="1:7">
      <c r="A661" s="26">
        <v>43681</v>
      </c>
      <c r="B661" s="29">
        <v>4</v>
      </c>
      <c r="C661" s="29">
        <v>8</v>
      </c>
      <c r="D661" s="29">
        <v>2019</v>
      </c>
      <c r="E661" s="25">
        <v>0</v>
      </c>
      <c r="F661">
        <v>8.5190000000000001</v>
      </c>
      <c r="G661">
        <f>+ANAGRAFICA!$K$8-'PO015140NR0109 - SONDA'!F661</f>
        <v>81.820999999999998</v>
      </c>
    </row>
    <row r="662" spans="1:7">
      <c r="A662" s="26">
        <v>43682</v>
      </c>
      <c r="B662" s="29">
        <v>5</v>
      </c>
      <c r="C662" s="29">
        <v>8</v>
      </c>
      <c r="D662" s="29">
        <v>2019</v>
      </c>
      <c r="E662" s="25">
        <v>0</v>
      </c>
      <c r="F662">
        <v>8.5589999999999993</v>
      </c>
      <c r="G662">
        <f>+ANAGRAFICA!$K$8-'PO015140NR0109 - SONDA'!F662</f>
        <v>81.781000000000006</v>
      </c>
    </row>
    <row r="663" spans="1:7">
      <c r="A663" s="26">
        <v>43683</v>
      </c>
      <c r="B663" s="29">
        <v>6</v>
      </c>
      <c r="C663" s="29">
        <v>8</v>
      </c>
      <c r="D663" s="29">
        <v>2019</v>
      </c>
      <c r="E663" s="25">
        <v>0</v>
      </c>
      <c r="F663">
        <v>8.5879999999999992</v>
      </c>
      <c r="G663">
        <f>+ANAGRAFICA!$K$8-'PO015140NR0109 - SONDA'!F663</f>
        <v>81.75200000000001</v>
      </c>
    </row>
    <row r="664" spans="1:7">
      <c r="A664" s="26">
        <v>43684</v>
      </c>
      <c r="B664" s="29">
        <v>7</v>
      </c>
      <c r="C664" s="29">
        <v>8</v>
      </c>
      <c r="D664" s="29">
        <v>2019</v>
      </c>
      <c r="E664" s="25">
        <v>0</v>
      </c>
      <c r="F664">
        <v>8.5730000000000004</v>
      </c>
      <c r="G664">
        <f>+ANAGRAFICA!$K$8-'PO015140NR0109 - SONDA'!F664</f>
        <v>81.766999999999996</v>
      </c>
    </row>
    <row r="665" spans="1:7">
      <c r="A665" s="26">
        <v>43685</v>
      </c>
      <c r="B665" s="29">
        <v>8</v>
      </c>
      <c r="C665" s="29">
        <v>8</v>
      </c>
      <c r="D665" s="29">
        <v>2019</v>
      </c>
      <c r="E665" s="25">
        <v>0</v>
      </c>
      <c r="F665">
        <v>8.4160000000000004</v>
      </c>
      <c r="G665">
        <f>+ANAGRAFICA!$K$8-'PO015140NR0109 - SONDA'!F665</f>
        <v>81.924000000000007</v>
      </c>
    </row>
    <row r="666" spans="1:7">
      <c r="A666" s="26">
        <v>43686</v>
      </c>
      <c r="B666" s="29">
        <v>9</v>
      </c>
      <c r="C666" s="29">
        <v>8</v>
      </c>
      <c r="D666" s="29">
        <v>2019</v>
      </c>
      <c r="E666" s="25">
        <v>0</v>
      </c>
      <c r="F666">
        <v>8.407</v>
      </c>
      <c r="G666">
        <f>+ANAGRAFICA!$K$8-'PO015140NR0109 - SONDA'!F666</f>
        <v>81.933000000000007</v>
      </c>
    </row>
    <row r="667" spans="1:7">
      <c r="A667" s="26">
        <v>43687</v>
      </c>
      <c r="B667" s="29">
        <v>10</v>
      </c>
      <c r="C667" s="29">
        <v>8</v>
      </c>
      <c r="D667" s="29">
        <v>2019</v>
      </c>
      <c r="E667" s="25">
        <v>0</v>
      </c>
      <c r="F667">
        <v>8.359</v>
      </c>
      <c r="G667">
        <f>+ANAGRAFICA!$K$8-'PO015140NR0109 - SONDA'!F667</f>
        <v>81.981000000000009</v>
      </c>
    </row>
    <row r="668" spans="1:7">
      <c r="A668" s="26">
        <v>43688</v>
      </c>
      <c r="B668" s="29">
        <v>11</v>
      </c>
      <c r="C668" s="29">
        <v>8</v>
      </c>
      <c r="D668" s="29">
        <v>2019</v>
      </c>
      <c r="E668" s="25">
        <v>0</v>
      </c>
      <c r="F668">
        <v>8.3320000000000007</v>
      </c>
      <c r="G668">
        <f>+ANAGRAFICA!$K$8-'PO015140NR0109 - SONDA'!F668</f>
        <v>82.00800000000001</v>
      </c>
    </row>
    <row r="669" spans="1:7">
      <c r="A669" s="26">
        <v>43689</v>
      </c>
      <c r="B669" s="29">
        <v>12</v>
      </c>
      <c r="C669" s="29">
        <v>8</v>
      </c>
      <c r="D669" s="29">
        <v>2019</v>
      </c>
      <c r="E669" s="25">
        <v>0</v>
      </c>
      <c r="F669">
        <v>8.3460000000000001</v>
      </c>
      <c r="G669">
        <f>+ANAGRAFICA!$K$8-'PO015140NR0109 - SONDA'!F669</f>
        <v>81.994</v>
      </c>
    </row>
    <row r="670" spans="1:7">
      <c r="A670" s="26">
        <v>43690</v>
      </c>
      <c r="B670" s="29">
        <v>13</v>
      </c>
      <c r="C670" s="29">
        <v>8</v>
      </c>
      <c r="D670" s="29">
        <v>2019</v>
      </c>
      <c r="E670" s="25">
        <v>0</v>
      </c>
      <c r="F670">
        <v>8.3520000000000003</v>
      </c>
      <c r="G670">
        <f>+ANAGRAFICA!$K$8-'PO015140NR0109 - SONDA'!F670</f>
        <v>81.988</v>
      </c>
    </row>
    <row r="671" spans="1:7">
      <c r="A671" s="26">
        <v>43691</v>
      </c>
      <c r="B671" s="29">
        <v>14</v>
      </c>
      <c r="C671" s="29">
        <v>8</v>
      </c>
      <c r="D671" s="29">
        <v>2019</v>
      </c>
      <c r="E671" s="25">
        <v>0</v>
      </c>
      <c r="F671">
        <v>8.3070000000000004</v>
      </c>
      <c r="G671">
        <f>+ANAGRAFICA!$K$8-'PO015140NR0109 - SONDA'!F671</f>
        <v>82.033000000000001</v>
      </c>
    </row>
    <row r="672" spans="1:7">
      <c r="A672" s="26">
        <v>43692</v>
      </c>
      <c r="B672" s="29">
        <v>15</v>
      </c>
      <c r="C672" s="29">
        <v>8</v>
      </c>
      <c r="D672" s="29">
        <v>2019</v>
      </c>
      <c r="E672" s="25">
        <v>0</v>
      </c>
      <c r="F672">
        <v>8.3350000000000009</v>
      </c>
      <c r="G672">
        <f>+ANAGRAFICA!$K$8-'PO015140NR0109 - SONDA'!F672</f>
        <v>82.004999999999995</v>
      </c>
    </row>
    <row r="673" spans="1:7">
      <c r="A673" s="26">
        <v>43693</v>
      </c>
      <c r="B673" s="29">
        <v>16</v>
      </c>
      <c r="C673" s="29">
        <v>8</v>
      </c>
      <c r="D673" s="29">
        <v>2019</v>
      </c>
      <c r="E673" s="25">
        <v>0</v>
      </c>
      <c r="F673">
        <v>8.35</v>
      </c>
      <c r="G673">
        <f>+ANAGRAFICA!$K$8-'PO015140NR0109 - SONDA'!F673</f>
        <v>81.990000000000009</v>
      </c>
    </row>
    <row r="674" spans="1:7">
      <c r="A674" s="26">
        <v>43694</v>
      </c>
      <c r="B674" s="29">
        <v>17</v>
      </c>
      <c r="C674" s="29">
        <v>8</v>
      </c>
      <c r="D674" s="29">
        <v>2019</v>
      </c>
      <c r="E674" s="25">
        <v>0</v>
      </c>
      <c r="F674">
        <v>8.3840000000000003</v>
      </c>
      <c r="G674">
        <f>+ANAGRAFICA!$K$8-'PO015140NR0109 - SONDA'!F674</f>
        <v>81.956000000000003</v>
      </c>
    </row>
    <row r="675" spans="1:7">
      <c r="A675" s="26">
        <v>43695</v>
      </c>
      <c r="B675" s="29">
        <v>18</v>
      </c>
      <c r="C675" s="29">
        <v>8</v>
      </c>
      <c r="D675" s="29">
        <v>2019</v>
      </c>
      <c r="E675" s="25">
        <v>0</v>
      </c>
      <c r="F675">
        <v>8.4120000000000008</v>
      </c>
      <c r="G675">
        <f>+ANAGRAFICA!$K$8-'PO015140NR0109 - SONDA'!F675</f>
        <v>81.927999999999997</v>
      </c>
    </row>
    <row r="676" spans="1:7">
      <c r="A676" s="26">
        <v>43696</v>
      </c>
      <c r="B676" s="29">
        <v>19</v>
      </c>
      <c r="C676" s="29">
        <v>8</v>
      </c>
      <c r="D676" s="29">
        <v>2019</v>
      </c>
      <c r="E676" s="25">
        <v>0</v>
      </c>
      <c r="F676">
        <v>8.4359999999999999</v>
      </c>
      <c r="G676">
        <f>+ANAGRAFICA!$K$8-'PO015140NR0109 - SONDA'!F676</f>
        <v>81.903999999999996</v>
      </c>
    </row>
    <row r="677" spans="1:7">
      <c r="A677" s="26">
        <v>43697</v>
      </c>
      <c r="B677" s="29">
        <v>20</v>
      </c>
      <c r="C677" s="29">
        <v>8</v>
      </c>
      <c r="D677" s="29">
        <v>2019</v>
      </c>
      <c r="E677" s="25">
        <v>0</v>
      </c>
      <c r="F677">
        <v>8.4039999999999999</v>
      </c>
      <c r="G677">
        <f>+ANAGRAFICA!$K$8-'PO015140NR0109 - SONDA'!F677</f>
        <v>81.936000000000007</v>
      </c>
    </row>
    <row r="678" spans="1:7">
      <c r="A678" s="26">
        <v>43698</v>
      </c>
      <c r="B678" s="29">
        <v>21</v>
      </c>
      <c r="C678" s="29">
        <v>8</v>
      </c>
      <c r="D678" s="29">
        <v>2019</v>
      </c>
      <c r="E678" s="25">
        <v>0</v>
      </c>
      <c r="F678">
        <v>8.5009999999999994</v>
      </c>
      <c r="G678">
        <f>+ANAGRAFICA!$K$8-'PO015140NR0109 - SONDA'!F678</f>
        <v>81.838999999999999</v>
      </c>
    </row>
    <row r="679" spans="1:7">
      <c r="A679" s="26">
        <v>43699</v>
      </c>
      <c r="B679" s="29">
        <v>22</v>
      </c>
      <c r="C679" s="29">
        <v>8</v>
      </c>
      <c r="D679" s="29">
        <v>2019</v>
      </c>
      <c r="E679" s="25">
        <v>0</v>
      </c>
      <c r="F679">
        <v>8.5609999999999999</v>
      </c>
      <c r="G679">
        <f>+ANAGRAFICA!$K$8-'PO015140NR0109 - SONDA'!F679</f>
        <v>81.778999999999996</v>
      </c>
    </row>
    <row r="680" spans="1:7">
      <c r="A680" s="26">
        <v>43700</v>
      </c>
      <c r="B680" s="29">
        <v>23</v>
      </c>
      <c r="C680" s="29">
        <v>8</v>
      </c>
      <c r="D680" s="29">
        <v>2019</v>
      </c>
      <c r="E680" s="25">
        <v>0</v>
      </c>
      <c r="F680">
        <v>8.43</v>
      </c>
      <c r="G680">
        <f>+ANAGRAFICA!$K$8-'PO015140NR0109 - SONDA'!F680</f>
        <v>81.91</v>
      </c>
    </row>
    <row r="681" spans="1:7">
      <c r="A681" s="26">
        <v>43701</v>
      </c>
      <c r="B681" s="29">
        <v>24</v>
      </c>
      <c r="C681" s="29">
        <v>8</v>
      </c>
      <c r="D681" s="29">
        <v>2019</v>
      </c>
      <c r="E681" s="25">
        <v>0</v>
      </c>
      <c r="F681">
        <v>8.4440000000000008</v>
      </c>
      <c r="G681">
        <f>+ANAGRAFICA!$K$8-'PO015140NR0109 - SONDA'!F681</f>
        <v>81.896000000000001</v>
      </c>
    </row>
    <row r="682" spans="1:7">
      <c r="A682" s="26">
        <v>43702</v>
      </c>
      <c r="B682" s="29">
        <v>25</v>
      </c>
      <c r="C682" s="29">
        <v>8</v>
      </c>
      <c r="D682" s="29">
        <v>2019</v>
      </c>
      <c r="E682" s="25">
        <v>0</v>
      </c>
      <c r="F682">
        <v>8.4009999999999998</v>
      </c>
      <c r="G682">
        <f>+ANAGRAFICA!$K$8-'PO015140NR0109 - SONDA'!F682</f>
        <v>81.939000000000007</v>
      </c>
    </row>
    <row r="683" spans="1:7">
      <c r="A683" s="26">
        <v>43703</v>
      </c>
      <c r="B683" s="29">
        <v>26</v>
      </c>
      <c r="C683" s="29">
        <v>8</v>
      </c>
      <c r="D683" s="29">
        <v>2019</v>
      </c>
      <c r="E683" s="25">
        <v>0</v>
      </c>
      <c r="F683">
        <v>8.3919999999999995</v>
      </c>
      <c r="G683">
        <f>+ANAGRAFICA!$K$8-'PO015140NR0109 - SONDA'!F683</f>
        <v>81.948000000000008</v>
      </c>
    </row>
    <row r="684" spans="1:7">
      <c r="A684" s="26">
        <v>43704</v>
      </c>
      <c r="B684" s="29">
        <v>27</v>
      </c>
      <c r="C684" s="29">
        <v>8</v>
      </c>
      <c r="D684" s="29">
        <v>2019</v>
      </c>
      <c r="E684" s="25">
        <v>0</v>
      </c>
      <c r="F684">
        <v>8.4309999999999992</v>
      </c>
      <c r="G684">
        <f>+ANAGRAFICA!$K$8-'PO015140NR0109 - SONDA'!F684</f>
        <v>81.909000000000006</v>
      </c>
    </row>
    <row r="685" spans="1:7">
      <c r="A685" s="26">
        <v>43705</v>
      </c>
      <c r="B685" s="29">
        <v>28</v>
      </c>
      <c r="C685" s="29">
        <v>8</v>
      </c>
      <c r="D685" s="29">
        <v>2019</v>
      </c>
      <c r="E685" s="25">
        <v>0</v>
      </c>
      <c r="F685">
        <v>8.5</v>
      </c>
      <c r="G685">
        <f>+ANAGRAFICA!$K$8-'PO015140NR0109 - SONDA'!F685</f>
        <v>81.84</v>
      </c>
    </row>
    <row r="686" spans="1:7">
      <c r="A686" s="26">
        <v>43706</v>
      </c>
      <c r="B686" s="29">
        <v>29</v>
      </c>
      <c r="C686" s="29">
        <v>8</v>
      </c>
      <c r="D686" s="29">
        <v>2019</v>
      </c>
      <c r="E686" s="25">
        <v>0</v>
      </c>
      <c r="F686">
        <v>8.5389999999999997</v>
      </c>
      <c r="G686">
        <f>+ANAGRAFICA!$K$8-'PO015140NR0109 - SONDA'!F686</f>
        <v>81.801000000000002</v>
      </c>
    </row>
    <row r="687" spans="1:7">
      <c r="A687" s="26">
        <v>43707</v>
      </c>
      <c r="B687" s="29">
        <v>30</v>
      </c>
      <c r="C687" s="29">
        <v>8</v>
      </c>
      <c r="D687" s="29">
        <v>2019</v>
      </c>
      <c r="E687" s="25">
        <v>0</v>
      </c>
      <c r="F687">
        <v>8.4309999999999992</v>
      </c>
      <c r="G687">
        <f>+ANAGRAFICA!$K$8-'PO015140NR0109 - SONDA'!F687</f>
        <v>81.909000000000006</v>
      </c>
    </row>
    <row r="688" spans="1:7">
      <c r="A688" s="26">
        <v>43708</v>
      </c>
      <c r="B688" s="29">
        <v>31</v>
      </c>
      <c r="C688" s="29">
        <v>8</v>
      </c>
      <c r="D688" s="29">
        <v>2019</v>
      </c>
      <c r="E688" s="25">
        <v>0</v>
      </c>
      <c r="F688">
        <v>8.4120000000000008</v>
      </c>
      <c r="G688">
        <f>+ANAGRAFICA!$K$8-'PO015140NR0109 - SONDA'!F688</f>
        <v>81.927999999999997</v>
      </c>
    </row>
    <row r="689" spans="1:7">
      <c r="A689" s="26">
        <v>43709</v>
      </c>
      <c r="B689" s="29">
        <v>1</v>
      </c>
      <c r="C689" s="29">
        <v>9</v>
      </c>
      <c r="D689" s="29">
        <v>2019</v>
      </c>
      <c r="E689" s="25">
        <v>0</v>
      </c>
      <c r="F689">
        <v>8.3789999999999996</v>
      </c>
      <c r="G689">
        <f>+ANAGRAFICA!$K$8-'PO015140NR0109 - SONDA'!F689</f>
        <v>81.960999999999999</v>
      </c>
    </row>
    <row r="690" spans="1:7">
      <c r="A690" s="26">
        <v>43710</v>
      </c>
      <c r="B690" s="29">
        <v>2</v>
      </c>
      <c r="C690" s="29">
        <v>9</v>
      </c>
      <c r="D690" s="29">
        <v>2019</v>
      </c>
      <c r="E690" s="25">
        <v>0</v>
      </c>
      <c r="F690">
        <v>8.39</v>
      </c>
      <c r="G690">
        <f>+ANAGRAFICA!$K$8-'PO015140NR0109 - SONDA'!F690</f>
        <v>81.95</v>
      </c>
    </row>
    <row r="691" spans="1:7">
      <c r="A691" s="26">
        <v>43711</v>
      </c>
      <c r="B691" s="29">
        <v>3</v>
      </c>
      <c r="C691" s="29">
        <v>9</v>
      </c>
      <c r="D691" s="29">
        <v>2019</v>
      </c>
      <c r="E691" s="25">
        <v>0</v>
      </c>
      <c r="F691">
        <v>8.4469999999999992</v>
      </c>
      <c r="G691">
        <f>+ANAGRAFICA!$K$8-'PO015140NR0109 - SONDA'!F691</f>
        <v>81.893000000000001</v>
      </c>
    </row>
    <row r="692" spans="1:7">
      <c r="A692" s="26">
        <v>43712</v>
      </c>
      <c r="B692" s="29">
        <v>4</v>
      </c>
      <c r="C692" s="29">
        <v>9</v>
      </c>
      <c r="D692" s="29">
        <v>2019</v>
      </c>
      <c r="E692" s="25">
        <v>0</v>
      </c>
      <c r="F692">
        <v>8.5370000000000008</v>
      </c>
      <c r="G692">
        <f>+ANAGRAFICA!$K$8-'PO015140NR0109 - SONDA'!F692</f>
        <v>81.802999999999997</v>
      </c>
    </row>
    <row r="693" spans="1:7">
      <c r="A693" s="26">
        <v>43713</v>
      </c>
      <c r="B693" s="29">
        <v>5</v>
      </c>
      <c r="C693" s="29">
        <v>9</v>
      </c>
      <c r="D693" s="29">
        <v>2019</v>
      </c>
      <c r="E693" s="25">
        <v>0</v>
      </c>
      <c r="F693">
        <v>8.5350000000000001</v>
      </c>
      <c r="G693">
        <f>+ANAGRAFICA!$K$8-'PO015140NR0109 - SONDA'!F693</f>
        <v>81.805000000000007</v>
      </c>
    </row>
    <row r="694" spans="1:7">
      <c r="A694" s="26">
        <v>43714</v>
      </c>
      <c r="B694" s="29">
        <v>6</v>
      </c>
      <c r="C694" s="29">
        <v>9</v>
      </c>
      <c r="D694" s="29">
        <v>2019</v>
      </c>
      <c r="E694" s="25">
        <v>0</v>
      </c>
      <c r="F694">
        <v>8.56</v>
      </c>
      <c r="G694">
        <f>+ANAGRAFICA!$K$8-'PO015140NR0109 - SONDA'!F694</f>
        <v>81.78</v>
      </c>
    </row>
    <row r="695" spans="1:7">
      <c r="A695" s="26">
        <v>43715</v>
      </c>
      <c r="B695" s="29">
        <v>7</v>
      </c>
      <c r="C695" s="29">
        <v>9</v>
      </c>
      <c r="D695" s="29">
        <v>2019</v>
      </c>
      <c r="E695" s="25">
        <v>0</v>
      </c>
      <c r="F695">
        <v>8.5549999999999997</v>
      </c>
      <c r="G695">
        <f>+ANAGRAFICA!$K$8-'PO015140NR0109 - SONDA'!F695</f>
        <v>81.784999999999997</v>
      </c>
    </row>
    <row r="696" spans="1:7">
      <c r="A696" s="26">
        <v>43716</v>
      </c>
      <c r="B696" s="29">
        <v>8</v>
      </c>
      <c r="C696" s="29">
        <v>9</v>
      </c>
      <c r="D696" s="29">
        <v>2019</v>
      </c>
      <c r="E696" s="25">
        <v>0</v>
      </c>
      <c r="F696">
        <v>8.5459999999999994</v>
      </c>
      <c r="G696">
        <f>+ANAGRAFICA!$K$8-'PO015140NR0109 - SONDA'!F696</f>
        <v>81.794000000000011</v>
      </c>
    </row>
    <row r="697" spans="1:7">
      <c r="A697" s="26">
        <v>43717</v>
      </c>
      <c r="B697" s="29">
        <v>9</v>
      </c>
      <c r="C697" s="29">
        <v>9</v>
      </c>
      <c r="D697" s="29">
        <v>2019</v>
      </c>
      <c r="E697" s="25">
        <v>0</v>
      </c>
      <c r="F697">
        <v>8.4920000000000009</v>
      </c>
      <c r="G697">
        <f>+ANAGRAFICA!$K$8-'PO015140NR0109 - SONDA'!F697</f>
        <v>81.847999999999999</v>
      </c>
    </row>
    <row r="698" spans="1:7">
      <c r="A698" s="26">
        <v>43718</v>
      </c>
      <c r="B698" s="29">
        <v>10</v>
      </c>
      <c r="C698" s="29">
        <v>9</v>
      </c>
      <c r="D698" s="29">
        <v>2019</v>
      </c>
      <c r="E698" s="25">
        <v>0</v>
      </c>
      <c r="F698">
        <v>8.5329999999999995</v>
      </c>
      <c r="G698">
        <f>+ANAGRAFICA!$K$8-'PO015140NR0109 - SONDA'!F698</f>
        <v>81.807000000000002</v>
      </c>
    </row>
    <row r="699" spans="1:7">
      <c r="A699" s="26">
        <v>43719</v>
      </c>
      <c r="B699" s="29">
        <v>11</v>
      </c>
      <c r="C699" s="29">
        <v>9</v>
      </c>
      <c r="D699" s="29">
        <v>2019</v>
      </c>
      <c r="E699" s="25">
        <v>0</v>
      </c>
      <c r="F699">
        <v>8.6370000000000005</v>
      </c>
      <c r="G699">
        <f>+ANAGRAFICA!$K$8-'PO015140NR0109 - SONDA'!F699</f>
        <v>81.703000000000003</v>
      </c>
    </row>
    <row r="700" spans="1:7">
      <c r="A700" s="26">
        <v>43720</v>
      </c>
      <c r="B700" s="29">
        <v>12</v>
      </c>
      <c r="C700" s="29">
        <v>9</v>
      </c>
      <c r="D700" s="29">
        <v>2019</v>
      </c>
      <c r="E700" s="25">
        <v>0</v>
      </c>
      <c r="F700">
        <v>8.7210000000000001</v>
      </c>
      <c r="G700">
        <f>+ANAGRAFICA!$K$8-'PO015140NR0109 - SONDA'!F700</f>
        <v>81.619</v>
      </c>
    </row>
    <row r="701" spans="1:7">
      <c r="A701" s="26">
        <v>43721</v>
      </c>
      <c r="B701" s="29">
        <v>13</v>
      </c>
      <c r="C701" s="29">
        <v>9</v>
      </c>
      <c r="D701" s="29">
        <v>2019</v>
      </c>
      <c r="E701" s="25">
        <v>0</v>
      </c>
      <c r="F701">
        <v>8.7769999999999992</v>
      </c>
      <c r="G701">
        <f>+ANAGRAFICA!$K$8-'PO015140NR0109 - SONDA'!F701</f>
        <v>81.563000000000002</v>
      </c>
    </row>
    <row r="702" spans="1:7">
      <c r="A702" s="26">
        <v>43722</v>
      </c>
      <c r="B702" s="29">
        <v>14</v>
      </c>
      <c r="C702" s="29">
        <v>9</v>
      </c>
      <c r="D702" s="29">
        <v>2019</v>
      </c>
      <c r="E702" s="25">
        <v>0</v>
      </c>
      <c r="F702">
        <v>8.7940000000000005</v>
      </c>
      <c r="G702">
        <f>+ANAGRAFICA!$K$8-'PO015140NR0109 - SONDA'!F702</f>
        <v>81.546000000000006</v>
      </c>
    </row>
    <row r="703" spans="1:7">
      <c r="A703" s="26">
        <v>43723</v>
      </c>
      <c r="B703" s="29">
        <v>15</v>
      </c>
      <c r="C703" s="29">
        <v>9</v>
      </c>
      <c r="D703" s="29">
        <v>2019</v>
      </c>
      <c r="E703" s="25">
        <v>0</v>
      </c>
      <c r="F703">
        <v>8.7940000000000005</v>
      </c>
      <c r="G703">
        <f>+ANAGRAFICA!$K$8-'PO015140NR0109 - SONDA'!F703</f>
        <v>81.546000000000006</v>
      </c>
    </row>
    <row r="704" spans="1:7">
      <c r="A704" s="26">
        <v>43724</v>
      </c>
      <c r="B704" s="29">
        <v>16</v>
      </c>
      <c r="C704" s="29">
        <v>9</v>
      </c>
      <c r="D704" s="29">
        <v>2019</v>
      </c>
      <c r="E704" s="25">
        <v>0</v>
      </c>
      <c r="F704">
        <v>8.782</v>
      </c>
      <c r="G704">
        <f>+ANAGRAFICA!$K$8-'PO015140NR0109 - SONDA'!F704</f>
        <v>81.558000000000007</v>
      </c>
    </row>
    <row r="705" spans="1:7">
      <c r="A705" s="26">
        <v>43725</v>
      </c>
      <c r="B705" s="29">
        <v>17</v>
      </c>
      <c r="C705" s="29">
        <v>9</v>
      </c>
      <c r="D705" s="29">
        <v>2019</v>
      </c>
      <c r="E705" s="25">
        <v>0</v>
      </c>
      <c r="F705">
        <v>8.7650000000000006</v>
      </c>
      <c r="G705">
        <f>+ANAGRAFICA!$K$8-'PO015140NR0109 - SONDA'!F705</f>
        <v>81.575000000000003</v>
      </c>
    </row>
    <row r="706" spans="1:7">
      <c r="A706" s="26">
        <v>43726</v>
      </c>
      <c r="B706" s="29">
        <v>18</v>
      </c>
      <c r="C706" s="29">
        <v>9</v>
      </c>
      <c r="D706" s="29">
        <v>2019</v>
      </c>
      <c r="E706" s="25">
        <v>0</v>
      </c>
      <c r="F706">
        <v>8.766</v>
      </c>
      <c r="G706">
        <f>+ANAGRAFICA!$K$8-'PO015140NR0109 - SONDA'!F706</f>
        <v>81.573999999999998</v>
      </c>
    </row>
    <row r="707" spans="1:7">
      <c r="A707" s="26">
        <v>43727</v>
      </c>
      <c r="B707" s="29">
        <v>19</v>
      </c>
      <c r="C707" s="29">
        <v>9</v>
      </c>
      <c r="D707" s="29">
        <v>2019</v>
      </c>
      <c r="E707" s="25">
        <v>0</v>
      </c>
      <c r="F707">
        <v>8.8019999999999996</v>
      </c>
      <c r="G707">
        <f>+ANAGRAFICA!$K$8-'PO015140NR0109 - SONDA'!F707</f>
        <v>81.538000000000011</v>
      </c>
    </row>
    <row r="708" spans="1:7">
      <c r="A708" s="26">
        <v>43728</v>
      </c>
      <c r="B708" s="29">
        <v>20</v>
      </c>
      <c r="C708" s="29">
        <v>9</v>
      </c>
      <c r="D708" s="29">
        <v>2019</v>
      </c>
      <c r="E708" s="25">
        <v>0</v>
      </c>
      <c r="F708">
        <v>8.8439999999999994</v>
      </c>
      <c r="G708">
        <f>+ANAGRAFICA!$K$8-'PO015140NR0109 - SONDA'!F708</f>
        <v>81.496000000000009</v>
      </c>
    </row>
    <row r="709" spans="1:7">
      <c r="A709" s="26">
        <v>43729</v>
      </c>
      <c r="B709" s="29">
        <v>21</v>
      </c>
      <c r="C709" s="29">
        <v>9</v>
      </c>
      <c r="D709" s="29">
        <v>2019</v>
      </c>
      <c r="E709" s="25">
        <v>0</v>
      </c>
      <c r="F709">
        <v>8.8520000000000003</v>
      </c>
      <c r="G709">
        <f>+ANAGRAFICA!$K$8-'PO015140NR0109 - SONDA'!F709</f>
        <v>81.488</v>
      </c>
    </row>
    <row r="710" spans="1:7">
      <c r="A710" s="26">
        <v>43730</v>
      </c>
      <c r="B710" s="29">
        <v>22</v>
      </c>
      <c r="C710" s="29">
        <v>9</v>
      </c>
      <c r="D710" s="29">
        <v>2019</v>
      </c>
      <c r="E710" s="25">
        <v>0</v>
      </c>
      <c r="F710">
        <v>8.83</v>
      </c>
      <c r="G710">
        <f>+ANAGRAFICA!$K$8-'PO015140NR0109 - SONDA'!F710</f>
        <v>81.510000000000005</v>
      </c>
    </row>
    <row r="711" spans="1:7">
      <c r="A711" s="26">
        <v>43731</v>
      </c>
      <c r="B711" s="29">
        <v>23</v>
      </c>
      <c r="C711" s="29">
        <v>9</v>
      </c>
      <c r="D711" s="29">
        <v>2019</v>
      </c>
      <c r="E711" s="25">
        <v>0</v>
      </c>
      <c r="F711">
        <v>8.2050000000000001</v>
      </c>
      <c r="G711">
        <f>+ANAGRAFICA!$K$8-'PO015140NR0109 - SONDA'!F711</f>
        <v>82.135000000000005</v>
      </c>
    </row>
    <row r="712" spans="1:7">
      <c r="A712" s="26">
        <v>43732</v>
      </c>
      <c r="B712" s="29">
        <v>24</v>
      </c>
      <c r="C712" s="29">
        <v>9</v>
      </c>
      <c r="D712" s="29">
        <v>2019</v>
      </c>
      <c r="E712" s="25">
        <v>0</v>
      </c>
      <c r="F712">
        <v>8.3539999999999992</v>
      </c>
      <c r="G712">
        <f>+ANAGRAFICA!$K$8-'PO015140NR0109 - SONDA'!F712</f>
        <v>81.986000000000004</v>
      </c>
    </row>
    <row r="713" spans="1:7">
      <c r="A713" s="26">
        <v>43733</v>
      </c>
      <c r="B713" s="29">
        <v>25</v>
      </c>
      <c r="C713" s="29">
        <v>9</v>
      </c>
      <c r="D713" s="29">
        <v>2019</v>
      </c>
      <c r="E713" s="25">
        <v>0</v>
      </c>
      <c r="F713">
        <v>8.5129999999999999</v>
      </c>
      <c r="G713">
        <f>+ANAGRAFICA!$K$8-'PO015140NR0109 - SONDA'!F713</f>
        <v>81.826999999999998</v>
      </c>
    </row>
    <row r="714" spans="1:7">
      <c r="A714" s="26">
        <v>43734</v>
      </c>
      <c r="B714" s="29">
        <v>26</v>
      </c>
      <c r="C714" s="29">
        <v>9</v>
      </c>
      <c r="D714" s="29">
        <v>2019</v>
      </c>
      <c r="E714" s="25">
        <v>0</v>
      </c>
      <c r="F714">
        <v>8.5649999999999995</v>
      </c>
      <c r="G714">
        <f>+ANAGRAFICA!$K$8-'PO015140NR0109 - SONDA'!F714</f>
        <v>81.775000000000006</v>
      </c>
    </row>
    <row r="715" spans="1:7">
      <c r="A715" s="26">
        <v>43735</v>
      </c>
      <c r="B715" s="29">
        <v>27</v>
      </c>
      <c r="C715" s="29">
        <v>9</v>
      </c>
      <c r="D715" s="29">
        <v>2019</v>
      </c>
      <c r="E715" s="25">
        <v>0</v>
      </c>
      <c r="F715">
        <v>8.2899999999999991</v>
      </c>
      <c r="G715">
        <f>+ANAGRAFICA!$K$8-'PO015140NR0109 - SONDA'!F715</f>
        <v>82.050000000000011</v>
      </c>
    </row>
    <row r="716" spans="1:7">
      <c r="A716" s="26">
        <v>43736</v>
      </c>
      <c r="B716" s="29">
        <v>28</v>
      </c>
      <c r="C716" s="29">
        <v>9</v>
      </c>
      <c r="D716" s="29">
        <v>2019</v>
      </c>
      <c r="E716" s="25">
        <v>0</v>
      </c>
      <c r="F716">
        <v>8.0060000000000002</v>
      </c>
      <c r="G716">
        <f>+ANAGRAFICA!$K$8-'PO015140NR0109 - SONDA'!F716</f>
        <v>82.334000000000003</v>
      </c>
    </row>
    <row r="717" spans="1:7">
      <c r="A717" s="26">
        <v>43737</v>
      </c>
      <c r="B717" s="29">
        <v>29</v>
      </c>
      <c r="C717" s="29">
        <v>9</v>
      </c>
      <c r="D717" s="29">
        <v>2019</v>
      </c>
      <c r="E717" s="25">
        <v>0</v>
      </c>
      <c r="F717">
        <v>7.8929999999999998</v>
      </c>
      <c r="G717">
        <f>+ANAGRAFICA!$K$8-'PO015140NR0109 - SONDA'!F717</f>
        <v>82.447000000000003</v>
      </c>
    </row>
    <row r="718" spans="1:7">
      <c r="A718" s="26">
        <v>43738</v>
      </c>
      <c r="B718" s="29">
        <v>30</v>
      </c>
      <c r="C718" s="29">
        <v>9</v>
      </c>
      <c r="D718" s="29">
        <v>2019</v>
      </c>
      <c r="E718" s="25">
        <v>0</v>
      </c>
      <c r="F718">
        <v>7.8179999999999996</v>
      </c>
      <c r="G718">
        <f>+ANAGRAFICA!$K$8-'PO015140NR0109 - SONDA'!F718</f>
        <v>82.522000000000006</v>
      </c>
    </row>
    <row r="719" spans="1:7">
      <c r="A719" s="26">
        <v>43739</v>
      </c>
      <c r="B719" s="29">
        <v>1</v>
      </c>
      <c r="C719" s="29">
        <v>10</v>
      </c>
      <c r="D719" s="29">
        <v>2019</v>
      </c>
      <c r="E719" s="25">
        <v>0</v>
      </c>
      <c r="F719">
        <v>7.7750000000000004</v>
      </c>
      <c r="G719">
        <f>+ANAGRAFICA!$K$8-'PO015140NR0109 - SONDA'!F719</f>
        <v>82.564999999999998</v>
      </c>
    </row>
    <row r="720" spans="1:7">
      <c r="A720" s="26">
        <v>43740</v>
      </c>
      <c r="B720" s="29">
        <v>2</v>
      </c>
      <c r="C720" s="29">
        <v>10</v>
      </c>
      <c r="D720" s="29">
        <v>2019</v>
      </c>
      <c r="E720" s="25">
        <v>0</v>
      </c>
      <c r="F720">
        <v>7.8010000000000002</v>
      </c>
      <c r="G720">
        <f>+ANAGRAFICA!$K$8-'PO015140NR0109 - SONDA'!F720</f>
        <v>82.539000000000001</v>
      </c>
    </row>
    <row r="721" spans="1:7">
      <c r="A721" s="26">
        <v>43741</v>
      </c>
      <c r="B721" s="29">
        <v>3</v>
      </c>
      <c r="C721" s="29">
        <v>10</v>
      </c>
      <c r="D721" s="29">
        <v>2019</v>
      </c>
      <c r="E721" s="25">
        <v>0</v>
      </c>
      <c r="F721">
        <v>7.734</v>
      </c>
      <c r="G721">
        <f>+ANAGRAFICA!$K$8-'PO015140NR0109 - SONDA'!F721</f>
        <v>82.606000000000009</v>
      </c>
    </row>
    <row r="722" spans="1:7">
      <c r="A722" s="26">
        <v>43742</v>
      </c>
      <c r="B722" s="29">
        <v>4</v>
      </c>
      <c r="C722" s="29">
        <v>10</v>
      </c>
      <c r="D722" s="29">
        <v>2019</v>
      </c>
      <c r="E722" s="25">
        <v>0</v>
      </c>
      <c r="F722">
        <v>7.9870000000000001</v>
      </c>
      <c r="G722">
        <f>+ANAGRAFICA!$K$8-'PO015140NR0109 - SONDA'!F722</f>
        <v>82.353000000000009</v>
      </c>
    </row>
    <row r="723" spans="1:7">
      <c r="A723" s="26">
        <v>43743</v>
      </c>
      <c r="B723" s="29">
        <v>5</v>
      </c>
      <c r="C723" s="29">
        <v>10</v>
      </c>
      <c r="D723" s="29">
        <v>2019</v>
      </c>
      <c r="E723" s="25">
        <v>0</v>
      </c>
      <c r="F723">
        <v>8.1590000000000007</v>
      </c>
      <c r="G723">
        <f>+ANAGRAFICA!$K$8-'PO015140NR0109 - SONDA'!F723</f>
        <v>82.180999999999997</v>
      </c>
    </row>
    <row r="724" spans="1:7">
      <c r="A724" s="26">
        <v>43744</v>
      </c>
      <c r="B724" s="29">
        <v>6</v>
      </c>
      <c r="C724" s="29">
        <v>10</v>
      </c>
      <c r="D724" s="29">
        <v>2019</v>
      </c>
      <c r="E724" s="25">
        <v>0</v>
      </c>
      <c r="F724">
        <v>8.2959999999999994</v>
      </c>
      <c r="G724">
        <f>+ANAGRAFICA!$K$8-'PO015140NR0109 - SONDA'!F724</f>
        <v>82.044000000000011</v>
      </c>
    </row>
    <row r="725" spans="1:7">
      <c r="A725" s="26">
        <v>43745</v>
      </c>
      <c r="B725" s="29">
        <v>7</v>
      </c>
      <c r="C725" s="29">
        <v>10</v>
      </c>
      <c r="D725" s="29">
        <v>2019</v>
      </c>
      <c r="E725" s="25">
        <v>0</v>
      </c>
      <c r="F725">
        <v>8.3719999999999999</v>
      </c>
      <c r="G725">
        <f>+ANAGRAFICA!$K$8-'PO015140NR0109 - SONDA'!F725</f>
        <v>81.968000000000004</v>
      </c>
    </row>
    <row r="726" spans="1:7">
      <c r="A726" s="26">
        <v>43746</v>
      </c>
      <c r="B726" s="29">
        <v>8</v>
      </c>
      <c r="C726" s="29">
        <v>10</v>
      </c>
      <c r="D726" s="29">
        <v>2019</v>
      </c>
      <c r="E726" s="25">
        <v>0</v>
      </c>
      <c r="F726">
        <v>8.5890000000000004</v>
      </c>
      <c r="G726">
        <f>+ANAGRAFICA!$K$8-'PO015140NR0109 - SONDA'!F726</f>
        <v>81.751000000000005</v>
      </c>
    </row>
    <row r="727" spans="1:7">
      <c r="A727" s="26">
        <v>43747</v>
      </c>
      <c r="B727" s="29">
        <v>9</v>
      </c>
      <c r="C727" s="29">
        <v>10</v>
      </c>
      <c r="D727" s="29">
        <v>2019</v>
      </c>
      <c r="E727" s="25">
        <v>0</v>
      </c>
      <c r="F727">
        <v>8.6999999999999993</v>
      </c>
      <c r="G727">
        <f>+ANAGRAFICA!$K$8-'PO015140NR0109 - SONDA'!F727</f>
        <v>81.64</v>
      </c>
    </row>
    <row r="728" spans="1:7">
      <c r="A728" s="26">
        <v>43748</v>
      </c>
      <c r="B728" s="29">
        <v>10</v>
      </c>
      <c r="C728" s="29">
        <v>10</v>
      </c>
      <c r="D728" s="29">
        <v>2019</v>
      </c>
      <c r="E728" s="25">
        <v>0</v>
      </c>
      <c r="F728">
        <v>8.6989999999999998</v>
      </c>
      <c r="G728">
        <f>+ANAGRAFICA!$K$8-'PO015140NR0109 - SONDA'!F728</f>
        <v>81.641000000000005</v>
      </c>
    </row>
    <row r="729" spans="1:7">
      <c r="A729" s="26">
        <v>43749</v>
      </c>
      <c r="B729" s="29">
        <v>11</v>
      </c>
      <c r="C729" s="29">
        <v>10</v>
      </c>
      <c r="D729" s="29">
        <v>2019</v>
      </c>
      <c r="E729" s="25">
        <v>0</v>
      </c>
      <c r="F729">
        <v>8.7449999999999992</v>
      </c>
      <c r="G729">
        <f>+ANAGRAFICA!$K$8-'PO015140NR0109 - SONDA'!F729</f>
        <v>81.594999999999999</v>
      </c>
    </row>
    <row r="730" spans="1:7">
      <c r="A730" s="26">
        <v>43750</v>
      </c>
      <c r="B730" s="29">
        <v>12</v>
      </c>
      <c r="C730" s="29">
        <v>10</v>
      </c>
      <c r="D730" s="29">
        <v>2019</v>
      </c>
      <c r="E730" s="25">
        <v>0</v>
      </c>
      <c r="F730">
        <v>8.7789999999999999</v>
      </c>
      <c r="G730">
        <f>+ANAGRAFICA!$K$8-'PO015140NR0109 - SONDA'!F730</f>
        <v>81.561000000000007</v>
      </c>
    </row>
    <row r="731" spans="1:7">
      <c r="A731" s="26">
        <v>43751</v>
      </c>
      <c r="B731" s="29">
        <v>13</v>
      </c>
      <c r="C731" s="29">
        <v>10</v>
      </c>
      <c r="D731" s="29">
        <v>2019</v>
      </c>
      <c r="E731" s="25">
        <v>0</v>
      </c>
      <c r="F731">
        <v>8.7870000000000008</v>
      </c>
      <c r="G731">
        <f>+ANAGRAFICA!$K$8-'PO015140NR0109 - SONDA'!F731</f>
        <v>81.552999999999997</v>
      </c>
    </row>
    <row r="732" spans="1:7">
      <c r="A732" s="26">
        <v>43752</v>
      </c>
      <c r="B732" s="29">
        <v>14</v>
      </c>
      <c r="C732" s="29">
        <v>10</v>
      </c>
      <c r="D732" s="29">
        <v>2019</v>
      </c>
      <c r="E732" s="25">
        <v>0</v>
      </c>
      <c r="F732">
        <v>8.7850000000000001</v>
      </c>
      <c r="G732">
        <f>+ANAGRAFICA!$K$8-'PO015140NR0109 - SONDA'!F732</f>
        <v>81.555000000000007</v>
      </c>
    </row>
    <row r="733" spans="1:7">
      <c r="A733" s="26">
        <v>43753</v>
      </c>
      <c r="B733" s="29">
        <v>15</v>
      </c>
      <c r="C733" s="29">
        <v>10</v>
      </c>
      <c r="D733" s="29">
        <v>2019</v>
      </c>
      <c r="E733" s="25">
        <v>0</v>
      </c>
      <c r="F733">
        <v>8.7639999999999993</v>
      </c>
      <c r="G733">
        <f>+ANAGRAFICA!$K$8-'PO015140NR0109 - SONDA'!F733</f>
        <v>81.576000000000008</v>
      </c>
    </row>
    <row r="734" spans="1:7">
      <c r="A734" s="26">
        <v>43754</v>
      </c>
      <c r="B734" s="29">
        <v>16</v>
      </c>
      <c r="C734" s="29">
        <v>10</v>
      </c>
      <c r="D734" s="29">
        <v>2019</v>
      </c>
      <c r="E734" s="25">
        <v>0</v>
      </c>
      <c r="F734">
        <v>8.7140000000000004</v>
      </c>
      <c r="G734">
        <f>+ANAGRAFICA!$K$8-'PO015140NR0109 - SONDA'!F734</f>
        <v>81.626000000000005</v>
      </c>
    </row>
    <row r="735" spans="1:7">
      <c r="A735" s="26">
        <v>43755</v>
      </c>
      <c r="B735" s="29">
        <v>17</v>
      </c>
      <c r="C735" s="29">
        <v>10</v>
      </c>
      <c r="D735" s="29">
        <v>2019</v>
      </c>
      <c r="E735" s="25">
        <v>0</v>
      </c>
      <c r="F735">
        <v>8.76</v>
      </c>
      <c r="G735">
        <f>+ANAGRAFICA!$K$8-'PO015140NR0109 - SONDA'!F735</f>
        <v>81.58</v>
      </c>
    </row>
    <row r="736" spans="1:7">
      <c r="A736" s="26">
        <v>43756</v>
      </c>
      <c r="B736" s="29">
        <v>18</v>
      </c>
      <c r="C736" s="29">
        <v>10</v>
      </c>
      <c r="D736" s="29">
        <v>2019</v>
      </c>
      <c r="E736" s="25">
        <v>0</v>
      </c>
      <c r="F736">
        <v>8.7720000000000002</v>
      </c>
      <c r="G736">
        <f>+ANAGRAFICA!$K$8-'PO015140NR0109 - SONDA'!F736</f>
        <v>81.567999999999998</v>
      </c>
    </row>
    <row r="737" spans="1:7">
      <c r="A737" s="26">
        <v>43757</v>
      </c>
      <c r="B737" s="29">
        <v>19</v>
      </c>
      <c r="C737" s="29">
        <v>10</v>
      </c>
      <c r="D737" s="29">
        <v>2019</v>
      </c>
      <c r="E737" s="25">
        <v>0</v>
      </c>
      <c r="F737">
        <v>8.7170000000000005</v>
      </c>
      <c r="G737">
        <f>+ANAGRAFICA!$K$8-'PO015140NR0109 - SONDA'!F737</f>
        <v>81.623000000000005</v>
      </c>
    </row>
    <row r="738" spans="1:7">
      <c r="A738" s="26">
        <v>43758</v>
      </c>
      <c r="B738" s="29">
        <v>20</v>
      </c>
      <c r="C738" s="29">
        <v>10</v>
      </c>
      <c r="D738" s="29">
        <v>2019</v>
      </c>
      <c r="E738" s="25">
        <v>0</v>
      </c>
      <c r="F738">
        <v>8.6430000000000007</v>
      </c>
      <c r="G738">
        <f>+ANAGRAFICA!$K$8-'PO015140NR0109 - SONDA'!F738</f>
        <v>81.697000000000003</v>
      </c>
    </row>
    <row r="739" spans="1:7">
      <c r="A739" s="26">
        <v>43759</v>
      </c>
      <c r="B739" s="29">
        <v>21</v>
      </c>
      <c r="C739" s="29">
        <v>10</v>
      </c>
      <c r="D739" s="29">
        <v>2019</v>
      </c>
      <c r="E739" s="25">
        <v>0</v>
      </c>
      <c r="F739">
        <v>8.6440000000000001</v>
      </c>
      <c r="G739">
        <f>+ANAGRAFICA!$K$8-'PO015140NR0109 - SONDA'!F739</f>
        <v>81.695999999999998</v>
      </c>
    </row>
    <row r="740" spans="1:7">
      <c r="A740" s="26">
        <v>43760</v>
      </c>
      <c r="B740" s="29">
        <v>22</v>
      </c>
      <c r="C740" s="29">
        <v>10</v>
      </c>
      <c r="D740" s="29">
        <v>2019</v>
      </c>
      <c r="E740" s="25">
        <v>0</v>
      </c>
      <c r="F740">
        <v>8.5869999999999997</v>
      </c>
      <c r="G740">
        <f>+ANAGRAFICA!$K$8-'PO015140NR0109 - SONDA'!F740</f>
        <v>81.753</v>
      </c>
    </row>
    <row r="741" spans="1:7">
      <c r="A741" s="26">
        <v>43761</v>
      </c>
      <c r="B741" s="29">
        <v>23</v>
      </c>
      <c r="C741" s="29">
        <v>10</v>
      </c>
      <c r="D741" s="29">
        <v>2019</v>
      </c>
      <c r="E741" s="25">
        <v>0</v>
      </c>
      <c r="F741">
        <v>8.52</v>
      </c>
      <c r="G741">
        <f>+ANAGRAFICA!$K$8-'PO015140NR0109 - SONDA'!F741</f>
        <v>81.820000000000007</v>
      </c>
    </row>
    <row r="742" spans="1:7">
      <c r="A742" s="26">
        <v>43762</v>
      </c>
      <c r="B742" s="29">
        <v>24</v>
      </c>
      <c r="C742" s="29">
        <v>10</v>
      </c>
      <c r="D742" s="29">
        <v>2019</v>
      </c>
      <c r="E742" s="25">
        <v>0</v>
      </c>
      <c r="F742">
        <v>8.5739999999999998</v>
      </c>
      <c r="G742">
        <f>+ANAGRAFICA!$K$8-'PO015140NR0109 - SONDA'!F742</f>
        <v>81.766000000000005</v>
      </c>
    </row>
    <row r="743" spans="1:7">
      <c r="A743" s="26">
        <v>43763</v>
      </c>
      <c r="B743" s="29">
        <v>25</v>
      </c>
      <c r="C743" s="29">
        <v>10</v>
      </c>
      <c r="D743" s="29">
        <v>2019</v>
      </c>
      <c r="E743" s="25">
        <v>0</v>
      </c>
      <c r="F743">
        <v>8.5190000000000001</v>
      </c>
      <c r="G743">
        <f>+ANAGRAFICA!$K$8-'PO015140NR0109 - SONDA'!F743</f>
        <v>81.820999999999998</v>
      </c>
    </row>
    <row r="744" spans="1:7">
      <c r="A744" s="26">
        <v>43764</v>
      </c>
      <c r="B744" s="29">
        <v>26</v>
      </c>
      <c r="C744" s="29">
        <v>10</v>
      </c>
      <c r="D744" s="29">
        <v>2019</v>
      </c>
      <c r="E744" s="25">
        <v>0</v>
      </c>
      <c r="F744">
        <v>8.5459999999999994</v>
      </c>
      <c r="G744">
        <f>+ANAGRAFICA!$K$8-'PO015140NR0109 - SONDA'!F744</f>
        <v>81.794000000000011</v>
      </c>
    </row>
    <row r="745" spans="1:7">
      <c r="A745" s="26">
        <v>43765</v>
      </c>
      <c r="B745" s="29">
        <v>27</v>
      </c>
      <c r="C745" s="29">
        <v>10</v>
      </c>
      <c r="D745" s="29">
        <v>2019</v>
      </c>
      <c r="E745" s="25">
        <v>0</v>
      </c>
      <c r="F745">
        <v>8.5749999999999993</v>
      </c>
      <c r="G745">
        <f>+ANAGRAFICA!$K$8-'PO015140NR0109 - SONDA'!F745</f>
        <v>81.765000000000001</v>
      </c>
    </row>
    <row r="746" spans="1:7">
      <c r="A746" s="26">
        <v>43766</v>
      </c>
      <c r="B746" s="29">
        <v>28</v>
      </c>
      <c r="C746" s="29">
        <v>10</v>
      </c>
      <c r="D746" s="29">
        <v>2019</v>
      </c>
      <c r="E746" s="25">
        <v>0</v>
      </c>
      <c r="F746">
        <v>8.5830000000000002</v>
      </c>
      <c r="G746">
        <f>+ANAGRAFICA!$K$8-'PO015140NR0109 - SONDA'!F746</f>
        <v>81.757000000000005</v>
      </c>
    </row>
    <row r="747" spans="1:7">
      <c r="A747" s="26">
        <v>43767</v>
      </c>
      <c r="B747" s="29">
        <v>29</v>
      </c>
      <c r="C747" s="29">
        <v>10</v>
      </c>
      <c r="D747" s="29">
        <v>2019</v>
      </c>
      <c r="E747" s="25">
        <v>0</v>
      </c>
      <c r="F747">
        <v>8.5920000000000005</v>
      </c>
      <c r="G747">
        <f>+ANAGRAFICA!$K$8-'PO015140NR0109 - SONDA'!F747</f>
        <v>81.748000000000005</v>
      </c>
    </row>
    <row r="748" spans="1:7">
      <c r="A748" s="26">
        <v>43768</v>
      </c>
      <c r="B748" s="29">
        <v>30</v>
      </c>
      <c r="C748" s="29">
        <v>10</v>
      </c>
      <c r="D748" s="29">
        <v>2019</v>
      </c>
      <c r="E748" s="25">
        <v>0</v>
      </c>
      <c r="F748">
        <v>8.5510000000000002</v>
      </c>
      <c r="G748">
        <f>+ANAGRAFICA!$K$8-'PO015140NR0109 - SONDA'!F748</f>
        <v>81.789000000000001</v>
      </c>
    </row>
    <row r="749" spans="1:7">
      <c r="A749" s="26">
        <v>43769</v>
      </c>
      <c r="B749" s="29">
        <v>31</v>
      </c>
      <c r="C749" s="29">
        <v>10</v>
      </c>
      <c r="D749" s="29">
        <v>2019</v>
      </c>
      <c r="E749" s="25">
        <v>0</v>
      </c>
      <c r="F749">
        <v>8.6050000000000004</v>
      </c>
      <c r="G749">
        <f>+ANAGRAFICA!$K$8-'PO015140NR0109 - SONDA'!F749</f>
        <v>81.734999999999999</v>
      </c>
    </row>
    <row r="750" spans="1:7">
      <c r="A750" s="26">
        <v>43770</v>
      </c>
      <c r="B750" s="29">
        <v>1</v>
      </c>
      <c r="C750" s="29">
        <v>11</v>
      </c>
      <c r="D750" s="29">
        <v>2019</v>
      </c>
      <c r="E750" s="25">
        <v>0</v>
      </c>
      <c r="F750">
        <v>8.3789999999999996</v>
      </c>
      <c r="G750">
        <f>+ANAGRAFICA!$K$8-'PO015140NR0109 - SONDA'!F750</f>
        <v>81.960999999999999</v>
      </c>
    </row>
    <row r="751" spans="1:7">
      <c r="A751" s="26">
        <v>43771</v>
      </c>
      <c r="B751" s="29">
        <v>2</v>
      </c>
      <c r="C751" s="29">
        <v>11</v>
      </c>
      <c r="D751" s="29">
        <v>2019</v>
      </c>
      <c r="E751" s="25">
        <v>0</v>
      </c>
      <c r="F751">
        <v>8.2769999999999992</v>
      </c>
      <c r="G751">
        <f>+ANAGRAFICA!$K$8-'PO015140NR0109 - SONDA'!F751</f>
        <v>82.063000000000002</v>
      </c>
    </row>
    <row r="752" spans="1:7">
      <c r="A752" s="26">
        <v>43772</v>
      </c>
      <c r="B752" s="29">
        <v>3</v>
      </c>
      <c r="C752" s="29">
        <v>11</v>
      </c>
      <c r="D752" s="29">
        <v>2019</v>
      </c>
      <c r="E752" s="25">
        <v>0</v>
      </c>
      <c r="F752">
        <v>8.1820000000000004</v>
      </c>
      <c r="G752">
        <f>+ANAGRAFICA!$K$8-'PO015140NR0109 - SONDA'!F752</f>
        <v>82.158000000000001</v>
      </c>
    </row>
    <row r="753" spans="1:7">
      <c r="A753" s="26">
        <v>43773</v>
      </c>
      <c r="B753" s="29">
        <v>4</v>
      </c>
      <c r="C753" s="29">
        <v>11</v>
      </c>
      <c r="D753" s="29">
        <v>2019</v>
      </c>
      <c r="E753" s="25">
        <v>0</v>
      </c>
      <c r="F753">
        <v>8.0370000000000008</v>
      </c>
      <c r="G753">
        <f>+ANAGRAFICA!$K$8-'PO015140NR0109 - SONDA'!F753</f>
        <v>82.302999999999997</v>
      </c>
    </row>
    <row r="754" spans="1:7">
      <c r="A754" s="26">
        <v>43774</v>
      </c>
      <c r="B754" s="29">
        <v>5</v>
      </c>
      <c r="C754" s="29">
        <v>11</v>
      </c>
      <c r="D754" s="29">
        <v>2019</v>
      </c>
      <c r="E754" s="25">
        <v>0</v>
      </c>
      <c r="F754">
        <v>8.1980000000000004</v>
      </c>
      <c r="G754">
        <f>+ANAGRAFICA!$K$8-'PO015140NR0109 - SONDA'!F754</f>
        <v>82.141999999999996</v>
      </c>
    </row>
    <row r="755" spans="1:7">
      <c r="A755" s="26">
        <v>43775</v>
      </c>
      <c r="B755" s="29">
        <v>6</v>
      </c>
      <c r="C755" s="29">
        <v>11</v>
      </c>
      <c r="D755" s="29">
        <v>2019</v>
      </c>
      <c r="E755" s="25">
        <v>0</v>
      </c>
      <c r="F755">
        <v>8.3219999999999992</v>
      </c>
      <c r="G755">
        <f>+ANAGRAFICA!$K$8-'PO015140NR0109 - SONDA'!F755</f>
        <v>82.018000000000001</v>
      </c>
    </row>
    <row r="756" spans="1:7">
      <c r="A756" s="26">
        <v>43776</v>
      </c>
      <c r="B756" s="29">
        <v>7</v>
      </c>
      <c r="C756" s="29">
        <v>11</v>
      </c>
      <c r="D756" s="29">
        <v>2019</v>
      </c>
      <c r="E756" s="25">
        <v>0</v>
      </c>
      <c r="F756">
        <v>8.3889999999999993</v>
      </c>
      <c r="G756">
        <f>+ANAGRAFICA!$K$8-'PO015140NR0109 - SONDA'!F756</f>
        <v>81.951000000000008</v>
      </c>
    </row>
    <row r="757" spans="1:7">
      <c r="A757" s="26">
        <v>43777</v>
      </c>
      <c r="B757" s="29">
        <v>8</v>
      </c>
      <c r="C757" s="29">
        <v>11</v>
      </c>
      <c r="D757" s="29">
        <v>2019</v>
      </c>
      <c r="E757" s="25">
        <v>0</v>
      </c>
      <c r="F757">
        <v>8.3819999999999997</v>
      </c>
      <c r="G757">
        <f>+ANAGRAFICA!$K$8-'PO015140NR0109 - SONDA'!F757</f>
        <v>81.957999999999998</v>
      </c>
    </row>
    <row r="758" spans="1:7">
      <c r="A758" s="26">
        <v>43778</v>
      </c>
      <c r="B758" s="29">
        <v>9</v>
      </c>
      <c r="C758" s="29">
        <v>11</v>
      </c>
      <c r="D758" s="29">
        <v>2019</v>
      </c>
      <c r="E758" s="25">
        <v>0</v>
      </c>
      <c r="F758">
        <v>8.2430000000000003</v>
      </c>
      <c r="G758">
        <f>+ANAGRAFICA!$K$8-'PO015140NR0109 - SONDA'!F758</f>
        <v>82.097000000000008</v>
      </c>
    </row>
    <row r="759" spans="1:7">
      <c r="A759" s="26">
        <v>43779</v>
      </c>
      <c r="B759" s="29">
        <v>10</v>
      </c>
      <c r="C759" s="29">
        <v>11</v>
      </c>
      <c r="D759" s="29">
        <v>2019</v>
      </c>
      <c r="E759" s="25">
        <v>0</v>
      </c>
      <c r="F759">
        <v>8.1229999999999993</v>
      </c>
      <c r="G759">
        <f>+ANAGRAFICA!$K$8-'PO015140NR0109 - SONDA'!F759</f>
        <v>82.216999999999999</v>
      </c>
    </row>
    <row r="760" spans="1:7">
      <c r="A760" s="26">
        <v>43780</v>
      </c>
      <c r="B760" s="29">
        <v>11</v>
      </c>
      <c r="C760" s="29">
        <v>11</v>
      </c>
      <c r="D760" s="29">
        <v>2019</v>
      </c>
      <c r="E760" s="25">
        <v>0</v>
      </c>
      <c r="F760">
        <v>8.0719999999999992</v>
      </c>
      <c r="G760">
        <f>+ANAGRAFICA!$K$8-'PO015140NR0109 - SONDA'!F760</f>
        <v>82.268000000000001</v>
      </c>
    </row>
    <row r="761" spans="1:7">
      <c r="A761" s="26">
        <v>43781</v>
      </c>
      <c r="B761" s="29">
        <v>12</v>
      </c>
      <c r="C761" s="29">
        <v>11</v>
      </c>
      <c r="D761" s="29">
        <v>2019</v>
      </c>
      <c r="E761" s="25">
        <v>0</v>
      </c>
      <c r="F761">
        <v>8.0239999999999991</v>
      </c>
      <c r="G761">
        <f>+ANAGRAFICA!$K$8-'PO015140NR0109 - SONDA'!F761</f>
        <v>82.316000000000003</v>
      </c>
    </row>
    <row r="762" spans="1:7">
      <c r="A762" s="26">
        <v>43782</v>
      </c>
      <c r="B762" s="29">
        <v>13</v>
      </c>
      <c r="C762" s="29">
        <v>11</v>
      </c>
      <c r="D762" s="29">
        <v>2019</v>
      </c>
      <c r="E762" s="25">
        <v>0</v>
      </c>
      <c r="F762">
        <v>7.9210000000000003</v>
      </c>
      <c r="G762">
        <f>+ANAGRAFICA!$K$8-'PO015140NR0109 - SONDA'!F762</f>
        <v>82.418999999999997</v>
      </c>
    </row>
    <row r="763" spans="1:7">
      <c r="A763" s="26">
        <v>43783</v>
      </c>
      <c r="B763" s="29">
        <v>14</v>
      </c>
      <c r="C763" s="29">
        <v>11</v>
      </c>
      <c r="D763" s="29">
        <v>2019</v>
      </c>
      <c r="E763" s="25">
        <v>0</v>
      </c>
      <c r="F763">
        <v>8.1980000000000004</v>
      </c>
      <c r="G763">
        <f>+ANAGRAFICA!$K$8-'PO015140NR0109 - SONDA'!F763</f>
        <v>82.141999999999996</v>
      </c>
    </row>
    <row r="764" spans="1:7">
      <c r="A764" s="26">
        <v>43784</v>
      </c>
      <c r="B764" s="29">
        <v>15</v>
      </c>
      <c r="C764" s="29">
        <v>11</v>
      </c>
      <c r="D764" s="29">
        <v>2019</v>
      </c>
      <c r="E764" s="25">
        <v>0</v>
      </c>
      <c r="F764">
        <v>8.2349999999999994</v>
      </c>
      <c r="G764">
        <f>+ANAGRAFICA!$K$8-'PO015140NR0109 - SONDA'!F764</f>
        <v>82.105000000000004</v>
      </c>
    </row>
    <row r="765" spans="1:7">
      <c r="A765" s="26">
        <v>43785</v>
      </c>
      <c r="B765" s="29">
        <v>16</v>
      </c>
      <c r="C765" s="29">
        <v>11</v>
      </c>
      <c r="D765" s="29">
        <v>2019</v>
      </c>
      <c r="E765" s="25">
        <v>0</v>
      </c>
      <c r="F765">
        <v>8.2270000000000003</v>
      </c>
      <c r="G765">
        <f>+ANAGRAFICA!$K$8-'PO015140NR0109 - SONDA'!F765</f>
        <v>82.113</v>
      </c>
    </row>
    <row r="766" spans="1:7">
      <c r="A766" s="26">
        <v>43786</v>
      </c>
      <c r="B766" s="29">
        <v>17</v>
      </c>
      <c r="C766" s="29">
        <v>11</v>
      </c>
      <c r="D766" s="29">
        <v>2019</v>
      </c>
      <c r="E766" s="25">
        <v>0</v>
      </c>
      <c r="F766">
        <v>8.2949999999999999</v>
      </c>
      <c r="G766">
        <f>+ANAGRAFICA!$K$8-'PO015140NR0109 - SONDA'!F766</f>
        <v>82.045000000000002</v>
      </c>
    </row>
    <row r="767" spans="1:7">
      <c r="A767" s="26">
        <v>43787</v>
      </c>
      <c r="B767" s="29">
        <v>18</v>
      </c>
      <c r="C767" s="29">
        <v>11</v>
      </c>
      <c r="D767" s="29">
        <v>2019</v>
      </c>
      <c r="E767" s="25">
        <v>0</v>
      </c>
      <c r="F767">
        <v>8.1980000000000004</v>
      </c>
      <c r="G767">
        <f>+ANAGRAFICA!$K$8-'PO015140NR0109 - SONDA'!F767</f>
        <v>82.141999999999996</v>
      </c>
    </row>
    <row r="768" spans="1:7">
      <c r="A768" s="26">
        <v>43788</v>
      </c>
      <c r="B768" s="29">
        <v>19</v>
      </c>
      <c r="C768" s="29">
        <v>11</v>
      </c>
      <c r="D768" s="29">
        <v>2019</v>
      </c>
      <c r="E768" s="25">
        <v>0</v>
      </c>
      <c r="F768">
        <v>8.2439999999999998</v>
      </c>
      <c r="G768">
        <f>+ANAGRAFICA!$K$8-'PO015140NR0109 - SONDA'!F768</f>
        <v>82.096000000000004</v>
      </c>
    </row>
    <row r="769" spans="1:7">
      <c r="A769" s="26">
        <v>43789</v>
      </c>
      <c r="B769" s="29">
        <v>20</v>
      </c>
      <c r="C769" s="29">
        <v>11</v>
      </c>
      <c r="D769" s="29">
        <v>2019</v>
      </c>
      <c r="E769" s="25">
        <v>0</v>
      </c>
      <c r="F769">
        <v>8.1620000000000008</v>
      </c>
      <c r="G769">
        <f>+ANAGRAFICA!$K$8-'PO015140NR0109 - SONDA'!F769</f>
        <v>82.177999999999997</v>
      </c>
    </row>
    <row r="770" spans="1:7">
      <c r="A770" s="26">
        <v>43790</v>
      </c>
      <c r="B770" s="29">
        <v>21</v>
      </c>
      <c r="C770" s="29">
        <v>11</v>
      </c>
      <c r="D770" s="29">
        <v>2019</v>
      </c>
      <c r="E770" s="25">
        <v>0</v>
      </c>
      <c r="F770">
        <v>8.1189999999999998</v>
      </c>
      <c r="G770">
        <f>+ANAGRAFICA!$K$8-'PO015140NR0109 - SONDA'!F770</f>
        <v>82.221000000000004</v>
      </c>
    </row>
    <row r="771" spans="1:7">
      <c r="A771" s="26">
        <v>43791</v>
      </c>
      <c r="B771" s="29">
        <v>22</v>
      </c>
      <c r="C771" s="29">
        <v>11</v>
      </c>
      <c r="D771" s="29">
        <v>2019</v>
      </c>
      <c r="E771" s="25">
        <v>0</v>
      </c>
      <c r="F771">
        <v>8.0129999999999999</v>
      </c>
      <c r="G771">
        <f>+ANAGRAFICA!$K$8-'PO015140NR0109 - SONDA'!F771</f>
        <v>82.326999999999998</v>
      </c>
    </row>
    <row r="772" spans="1:7">
      <c r="A772" s="26">
        <v>43792</v>
      </c>
      <c r="B772" s="29">
        <v>23</v>
      </c>
      <c r="C772" s="29">
        <v>11</v>
      </c>
      <c r="D772" s="29">
        <v>2019</v>
      </c>
      <c r="E772" s="25">
        <v>0</v>
      </c>
      <c r="F772">
        <v>8.077</v>
      </c>
      <c r="G772">
        <f>+ANAGRAFICA!$K$8-'PO015140NR0109 - SONDA'!F772</f>
        <v>82.263000000000005</v>
      </c>
    </row>
    <row r="773" spans="1:7">
      <c r="A773" s="26">
        <v>43793</v>
      </c>
      <c r="B773" s="29">
        <v>24</v>
      </c>
      <c r="C773" s="29">
        <v>11</v>
      </c>
      <c r="D773" s="29">
        <v>2019</v>
      </c>
      <c r="E773" s="25">
        <v>0</v>
      </c>
      <c r="F773">
        <v>8.0220000000000002</v>
      </c>
      <c r="G773">
        <f>+ANAGRAFICA!$K$8-'PO015140NR0109 - SONDA'!F773</f>
        <v>82.317999999999998</v>
      </c>
    </row>
    <row r="774" spans="1:7">
      <c r="A774" s="26">
        <v>43794</v>
      </c>
      <c r="B774" s="29">
        <v>25</v>
      </c>
      <c r="C774" s="29">
        <v>11</v>
      </c>
      <c r="D774" s="29">
        <v>2019</v>
      </c>
      <c r="E774" s="25">
        <v>0</v>
      </c>
      <c r="F774">
        <v>8.0190000000000001</v>
      </c>
      <c r="G774">
        <f>+ANAGRAFICA!$K$8-'PO015140NR0109 - SONDA'!F774</f>
        <v>82.320999999999998</v>
      </c>
    </row>
    <row r="775" spans="1:7">
      <c r="A775" s="26">
        <v>43795</v>
      </c>
      <c r="B775" s="29">
        <v>26</v>
      </c>
      <c r="C775" s="29">
        <v>11</v>
      </c>
      <c r="D775" s="29">
        <v>2019</v>
      </c>
      <c r="E775" s="25">
        <v>0</v>
      </c>
      <c r="F775">
        <v>8.0169999999999995</v>
      </c>
      <c r="G775">
        <f>+ANAGRAFICA!$K$8-'PO015140NR0109 - SONDA'!F775</f>
        <v>82.323000000000008</v>
      </c>
    </row>
    <row r="776" spans="1:7">
      <c r="A776" s="26">
        <v>43796</v>
      </c>
      <c r="B776" s="29">
        <v>27</v>
      </c>
      <c r="C776" s="29">
        <v>11</v>
      </c>
      <c r="D776" s="29">
        <v>2019</v>
      </c>
      <c r="E776" s="25">
        <v>0</v>
      </c>
      <c r="F776">
        <v>8.0410000000000004</v>
      </c>
      <c r="G776">
        <f>+ANAGRAFICA!$K$8-'PO015140NR0109 - SONDA'!F776</f>
        <v>82.299000000000007</v>
      </c>
    </row>
    <row r="777" spans="1:7">
      <c r="A777" s="26">
        <v>43797</v>
      </c>
      <c r="B777" s="29">
        <v>28</v>
      </c>
      <c r="C777" s="29">
        <v>11</v>
      </c>
      <c r="D777" s="29">
        <v>2019</v>
      </c>
      <c r="E777" s="25">
        <v>0</v>
      </c>
      <c r="F777">
        <v>7.9450000000000003</v>
      </c>
      <c r="G777">
        <f>+ANAGRAFICA!$K$8-'PO015140NR0109 - SONDA'!F777</f>
        <v>82.39500000000001</v>
      </c>
    </row>
    <row r="778" spans="1:7">
      <c r="A778" s="26">
        <v>43798</v>
      </c>
      <c r="B778" s="29">
        <v>29</v>
      </c>
      <c r="C778" s="29">
        <v>11</v>
      </c>
      <c r="D778" s="29">
        <v>2019</v>
      </c>
      <c r="E778" s="25">
        <v>0</v>
      </c>
      <c r="F778">
        <v>7.8339999999999996</v>
      </c>
      <c r="G778">
        <f>+ANAGRAFICA!$K$8-'PO015140NR0109 - SONDA'!F778</f>
        <v>82.506</v>
      </c>
    </row>
    <row r="779" spans="1:7">
      <c r="A779" s="26">
        <v>43799</v>
      </c>
      <c r="B779" s="29">
        <v>30</v>
      </c>
      <c r="C779" s="29">
        <v>11</v>
      </c>
      <c r="D779" s="29">
        <v>2019</v>
      </c>
      <c r="E779" s="25">
        <v>0</v>
      </c>
      <c r="F779">
        <v>7.8780000000000001</v>
      </c>
      <c r="G779">
        <f>+ANAGRAFICA!$K$8-'PO015140NR0109 - SONDA'!F779</f>
        <v>82.462000000000003</v>
      </c>
    </row>
    <row r="780" spans="1:7">
      <c r="A780" s="26">
        <v>43800</v>
      </c>
      <c r="B780" s="29">
        <v>1</v>
      </c>
      <c r="C780" s="29">
        <v>12</v>
      </c>
      <c r="D780" s="29">
        <v>2019</v>
      </c>
      <c r="E780" s="25">
        <v>0</v>
      </c>
      <c r="F780">
        <v>7.9370000000000003</v>
      </c>
      <c r="G780">
        <f>+ANAGRAFICA!$K$8-'PO015140NR0109 - SONDA'!F780</f>
        <v>82.403000000000006</v>
      </c>
    </row>
    <row r="781" spans="1:7">
      <c r="A781" s="26">
        <v>43801</v>
      </c>
      <c r="B781" s="29">
        <v>2</v>
      </c>
      <c r="C781" s="29">
        <v>12</v>
      </c>
      <c r="D781" s="29">
        <v>2019</v>
      </c>
      <c r="E781" s="25">
        <v>0</v>
      </c>
      <c r="F781">
        <v>7.7839999999999998</v>
      </c>
      <c r="G781">
        <f>+ANAGRAFICA!$K$8-'PO015140NR0109 - SONDA'!F781</f>
        <v>82.555999999999997</v>
      </c>
    </row>
    <row r="782" spans="1:7">
      <c r="A782" s="26">
        <v>43802</v>
      </c>
      <c r="B782" s="29">
        <v>3</v>
      </c>
      <c r="C782" s="29">
        <v>12</v>
      </c>
      <c r="D782" s="29">
        <v>2019</v>
      </c>
      <c r="E782" s="25">
        <v>0</v>
      </c>
      <c r="F782">
        <v>7.6340000000000003</v>
      </c>
      <c r="G782">
        <f>+ANAGRAFICA!$K$8-'PO015140NR0109 - SONDA'!F782</f>
        <v>82.706000000000003</v>
      </c>
    </row>
    <row r="783" spans="1:7">
      <c r="A783" s="26">
        <v>43803</v>
      </c>
      <c r="B783" s="29">
        <v>4</v>
      </c>
      <c r="C783" s="29">
        <v>12</v>
      </c>
      <c r="D783" s="29">
        <v>2019</v>
      </c>
      <c r="E783" s="25">
        <v>0</v>
      </c>
      <c r="F783">
        <v>7.68</v>
      </c>
      <c r="G783">
        <f>+ANAGRAFICA!$K$8-'PO015140NR0109 - SONDA'!F783</f>
        <v>82.66</v>
      </c>
    </row>
    <row r="784" spans="1:7">
      <c r="A784" s="26">
        <v>43804</v>
      </c>
      <c r="B784" s="29">
        <v>5</v>
      </c>
      <c r="C784" s="29">
        <v>12</v>
      </c>
      <c r="D784" s="29">
        <v>2019</v>
      </c>
      <c r="E784" s="25">
        <v>0</v>
      </c>
      <c r="F784">
        <v>7.5890000000000004</v>
      </c>
      <c r="G784">
        <f>+ANAGRAFICA!$K$8-'PO015140NR0109 - SONDA'!F784</f>
        <v>82.751000000000005</v>
      </c>
    </row>
    <row r="785" spans="1:7">
      <c r="A785" s="26">
        <v>43805</v>
      </c>
      <c r="B785" s="29">
        <v>6</v>
      </c>
      <c r="C785" s="29">
        <v>12</v>
      </c>
      <c r="D785" s="29">
        <v>2019</v>
      </c>
      <c r="E785" s="25">
        <v>0</v>
      </c>
      <c r="F785">
        <v>7.5620000000000003</v>
      </c>
      <c r="G785">
        <f>+ANAGRAFICA!$K$8-'PO015140NR0109 - SONDA'!F785</f>
        <v>82.778000000000006</v>
      </c>
    </row>
    <row r="786" spans="1:7">
      <c r="A786" s="26">
        <v>43806</v>
      </c>
      <c r="B786" s="29">
        <v>7</v>
      </c>
      <c r="C786" s="29">
        <v>12</v>
      </c>
      <c r="D786" s="29">
        <v>2019</v>
      </c>
      <c r="E786" s="25">
        <v>0</v>
      </c>
      <c r="F786">
        <v>7.5270000000000001</v>
      </c>
      <c r="G786">
        <f>+ANAGRAFICA!$K$8-'PO015140NR0109 - SONDA'!F786</f>
        <v>82.813000000000002</v>
      </c>
    </row>
    <row r="787" spans="1:7">
      <c r="A787" s="26">
        <v>43807</v>
      </c>
      <c r="B787" s="29">
        <v>8</v>
      </c>
      <c r="C787" s="29">
        <v>12</v>
      </c>
      <c r="D787" s="29">
        <v>2019</v>
      </c>
      <c r="E787" s="25">
        <v>0</v>
      </c>
      <c r="F787">
        <v>7.5289999999999999</v>
      </c>
      <c r="G787">
        <f>+ANAGRAFICA!$K$8-'PO015140NR0109 - SONDA'!F787</f>
        <v>82.811000000000007</v>
      </c>
    </row>
    <row r="788" spans="1:7">
      <c r="A788" s="26">
        <v>43808</v>
      </c>
      <c r="B788" s="29">
        <v>9</v>
      </c>
      <c r="C788" s="29">
        <v>12</v>
      </c>
      <c r="D788" s="29">
        <v>2019</v>
      </c>
      <c r="E788" s="25">
        <v>0</v>
      </c>
      <c r="F788">
        <v>7.52</v>
      </c>
      <c r="G788">
        <f>+ANAGRAFICA!$K$8-'PO015140NR0109 - SONDA'!F788</f>
        <v>82.820000000000007</v>
      </c>
    </row>
    <row r="789" spans="1:7">
      <c r="A789" s="26">
        <v>43809</v>
      </c>
      <c r="B789" s="29">
        <v>10</v>
      </c>
      <c r="C789" s="29">
        <v>12</v>
      </c>
      <c r="D789" s="29">
        <v>2019</v>
      </c>
      <c r="E789" s="25">
        <v>0</v>
      </c>
      <c r="F789">
        <v>7.5170000000000003</v>
      </c>
      <c r="G789">
        <f>+ANAGRAFICA!$K$8-'PO015140NR0109 - SONDA'!F789</f>
        <v>82.823000000000008</v>
      </c>
    </row>
    <row r="790" spans="1:7">
      <c r="A790" s="26">
        <v>43810</v>
      </c>
      <c r="B790" s="29">
        <v>11</v>
      </c>
      <c r="C790" s="29">
        <v>12</v>
      </c>
      <c r="D790" s="29">
        <v>2019</v>
      </c>
      <c r="E790" s="25">
        <v>0</v>
      </c>
      <c r="F790">
        <v>7.6139999999999999</v>
      </c>
      <c r="G790">
        <f>+ANAGRAFICA!$K$8-'PO015140NR0109 - SONDA'!F790</f>
        <v>82.725999999999999</v>
      </c>
    </row>
    <row r="791" spans="1:7">
      <c r="A791" s="26">
        <v>43811</v>
      </c>
      <c r="B791" s="29">
        <v>12</v>
      </c>
      <c r="C791" s="29">
        <v>12</v>
      </c>
      <c r="D791" s="29">
        <v>2019</v>
      </c>
      <c r="E791" s="25">
        <v>0</v>
      </c>
      <c r="F791">
        <v>7.5970000000000004</v>
      </c>
      <c r="G791">
        <f>+ANAGRAFICA!$K$8-'PO015140NR0109 - SONDA'!F791</f>
        <v>82.743000000000009</v>
      </c>
    </row>
    <row r="792" spans="1:7">
      <c r="A792" s="26">
        <v>43812</v>
      </c>
      <c r="B792" s="29">
        <v>13</v>
      </c>
      <c r="C792" s="29">
        <v>12</v>
      </c>
      <c r="D792" s="29">
        <v>2019</v>
      </c>
      <c r="E792" s="25">
        <v>0</v>
      </c>
      <c r="F792">
        <v>7.5810000000000004</v>
      </c>
      <c r="G792">
        <f>+ANAGRAFICA!$K$8-'PO015140NR0109 - SONDA'!F792</f>
        <v>82.759</v>
      </c>
    </row>
    <row r="793" spans="1:7">
      <c r="A793" s="26">
        <v>43813</v>
      </c>
      <c r="B793" s="29">
        <v>14</v>
      </c>
      <c r="C793" s="29">
        <v>12</v>
      </c>
      <c r="D793" s="29">
        <v>2019</v>
      </c>
      <c r="E793" s="25">
        <v>0</v>
      </c>
      <c r="F793">
        <v>7.5419999999999998</v>
      </c>
      <c r="G793">
        <f>+ANAGRAFICA!$K$8-'PO015140NR0109 - SONDA'!F793</f>
        <v>82.798000000000002</v>
      </c>
    </row>
    <row r="794" spans="1:7">
      <c r="A794" s="26">
        <v>43814</v>
      </c>
      <c r="B794" s="29">
        <v>15</v>
      </c>
      <c r="C794" s="29">
        <v>12</v>
      </c>
      <c r="D794" s="29">
        <v>2019</v>
      </c>
      <c r="E794" s="25">
        <v>0</v>
      </c>
      <c r="F794">
        <v>7.6520000000000001</v>
      </c>
      <c r="G794">
        <f>+ANAGRAFICA!$K$8-'PO015140NR0109 - SONDA'!F794</f>
        <v>82.688000000000002</v>
      </c>
    </row>
    <row r="795" spans="1:7">
      <c r="A795" s="26">
        <v>43815</v>
      </c>
      <c r="B795" s="29">
        <v>16</v>
      </c>
      <c r="C795" s="29">
        <v>12</v>
      </c>
      <c r="D795" s="29">
        <v>2019</v>
      </c>
      <c r="E795" s="25">
        <v>0</v>
      </c>
      <c r="F795">
        <v>7.7329999999999997</v>
      </c>
      <c r="G795">
        <f>+ANAGRAFICA!$K$8-'PO015140NR0109 - SONDA'!F795</f>
        <v>82.606999999999999</v>
      </c>
    </row>
    <row r="796" spans="1:7">
      <c r="A796" s="26">
        <v>43816</v>
      </c>
      <c r="B796" s="29">
        <v>17</v>
      </c>
      <c r="C796" s="29">
        <v>12</v>
      </c>
      <c r="D796" s="29">
        <v>2019</v>
      </c>
      <c r="E796" s="25">
        <v>0</v>
      </c>
      <c r="F796">
        <v>7.7569999999999997</v>
      </c>
      <c r="G796">
        <f>+ANAGRAFICA!$K$8-'PO015140NR0109 - SONDA'!F796</f>
        <v>82.582999999999998</v>
      </c>
    </row>
    <row r="797" spans="1:7">
      <c r="A797" s="26">
        <v>43817</v>
      </c>
      <c r="B797" s="29">
        <v>18</v>
      </c>
      <c r="C797" s="29">
        <v>12</v>
      </c>
      <c r="D797" s="29">
        <v>2019</v>
      </c>
      <c r="E797" s="25">
        <v>0</v>
      </c>
      <c r="F797">
        <v>7.7350000000000003</v>
      </c>
      <c r="G797">
        <f>+ANAGRAFICA!$K$8-'PO015140NR0109 - SONDA'!F797</f>
        <v>82.605000000000004</v>
      </c>
    </row>
    <row r="798" spans="1:7">
      <c r="A798" s="26">
        <v>43818</v>
      </c>
      <c r="B798" s="29">
        <v>19</v>
      </c>
      <c r="C798" s="29">
        <v>12</v>
      </c>
      <c r="D798" s="29">
        <v>2019</v>
      </c>
      <c r="E798" s="25">
        <v>0</v>
      </c>
      <c r="F798">
        <v>7.9539999999999997</v>
      </c>
      <c r="G798">
        <f>+ANAGRAFICA!$K$8-'PO015140NR0109 - SONDA'!F798</f>
        <v>82.38600000000001</v>
      </c>
    </row>
    <row r="799" spans="1:7">
      <c r="A799" s="26">
        <v>43819</v>
      </c>
      <c r="B799" s="29">
        <v>20</v>
      </c>
      <c r="C799" s="29">
        <v>12</v>
      </c>
      <c r="D799" s="29">
        <v>2019</v>
      </c>
      <c r="E799" s="25">
        <v>0</v>
      </c>
      <c r="F799">
        <v>7.9989999999999997</v>
      </c>
      <c r="G799">
        <f>+ANAGRAFICA!$K$8-'PO015140NR0109 - SONDA'!F799</f>
        <v>82.341000000000008</v>
      </c>
    </row>
    <row r="800" spans="1:7">
      <c r="A800" s="26">
        <v>43820</v>
      </c>
      <c r="B800" s="29">
        <v>21</v>
      </c>
      <c r="C800" s="29">
        <v>12</v>
      </c>
      <c r="D800" s="29">
        <v>2019</v>
      </c>
      <c r="E800" s="25">
        <v>0</v>
      </c>
      <c r="F800">
        <v>8.0329999999999995</v>
      </c>
      <c r="G800">
        <f>+ANAGRAFICA!$K$8-'PO015140NR0109 - SONDA'!F800</f>
        <v>82.307000000000002</v>
      </c>
    </row>
    <row r="801" spans="1:7">
      <c r="A801" s="26">
        <v>43821</v>
      </c>
      <c r="B801" s="29">
        <v>22</v>
      </c>
      <c r="C801" s="29">
        <v>12</v>
      </c>
      <c r="D801" s="29">
        <v>2019</v>
      </c>
      <c r="E801" s="25">
        <v>0</v>
      </c>
      <c r="F801">
        <v>8.0050000000000008</v>
      </c>
      <c r="G801">
        <f>+ANAGRAFICA!$K$8-'PO015140NR0109 - SONDA'!F801</f>
        <v>82.335000000000008</v>
      </c>
    </row>
    <row r="802" spans="1:7">
      <c r="A802" s="26">
        <v>43822</v>
      </c>
      <c r="B802" s="29">
        <v>23</v>
      </c>
      <c r="C802" s="29">
        <v>12</v>
      </c>
      <c r="D802" s="29">
        <v>2019</v>
      </c>
      <c r="E802" s="25">
        <v>0</v>
      </c>
      <c r="F802">
        <v>7.8789999999999996</v>
      </c>
      <c r="G802">
        <f>+ANAGRAFICA!$K$8-'PO015140NR0109 - SONDA'!F802</f>
        <v>82.460999999999999</v>
      </c>
    </row>
    <row r="803" spans="1:7">
      <c r="A803" s="26">
        <v>43823</v>
      </c>
      <c r="B803" s="29">
        <v>24</v>
      </c>
      <c r="C803" s="29">
        <v>12</v>
      </c>
      <c r="D803" s="29">
        <v>2019</v>
      </c>
      <c r="E803" s="25">
        <v>0</v>
      </c>
      <c r="F803">
        <v>8.0009999999999994</v>
      </c>
      <c r="G803">
        <f>+ANAGRAFICA!$K$8-'PO015140NR0109 - SONDA'!F803</f>
        <v>82.338999999999999</v>
      </c>
    </row>
    <row r="804" spans="1:7">
      <c r="A804" s="26">
        <v>43824</v>
      </c>
      <c r="B804" s="29">
        <v>25</v>
      </c>
      <c r="C804" s="29">
        <v>12</v>
      </c>
      <c r="D804" s="29">
        <v>2019</v>
      </c>
      <c r="E804" s="25">
        <v>0</v>
      </c>
      <c r="F804">
        <v>8.0380000000000003</v>
      </c>
      <c r="G804">
        <f>+ANAGRAFICA!$K$8-'PO015140NR0109 - SONDA'!F804</f>
        <v>82.302000000000007</v>
      </c>
    </row>
    <row r="805" spans="1:7">
      <c r="A805" s="26">
        <v>43825</v>
      </c>
      <c r="B805" s="29">
        <v>26</v>
      </c>
      <c r="C805" s="29">
        <v>12</v>
      </c>
      <c r="D805" s="29">
        <v>2019</v>
      </c>
      <c r="E805" s="25">
        <v>0</v>
      </c>
      <c r="F805">
        <v>8.06</v>
      </c>
      <c r="G805">
        <f>+ANAGRAFICA!$K$8-'PO015140NR0109 - SONDA'!F805</f>
        <v>82.28</v>
      </c>
    </row>
    <row r="806" spans="1:7">
      <c r="A806" s="26">
        <v>43826</v>
      </c>
      <c r="B806" s="29">
        <v>27</v>
      </c>
      <c r="C806" s="29">
        <v>12</v>
      </c>
      <c r="D806" s="29">
        <v>2019</v>
      </c>
      <c r="E806" s="25">
        <v>0</v>
      </c>
      <c r="F806">
        <v>8.0939999999999994</v>
      </c>
      <c r="G806">
        <f>+ANAGRAFICA!$K$8-'PO015140NR0109 - SONDA'!F806</f>
        <v>82.246000000000009</v>
      </c>
    </row>
    <row r="807" spans="1:7">
      <c r="A807" s="26">
        <v>43827</v>
      </c>
      <c r="B807" s="29">
        <v>28</v>
      </c>
      <c r="C807" s="29">
        <v>12</v>
      </c>
      <c r="D807" s="29">
        <v>2019</v>
      </c>
      <c r="E807" s="25">
        <v>0</v>
      </c>
      <c r="F807">
        <v>8.1340000000000003</v>
      </c>
      <c r="G807">
        <f>+ANAGRAFICA!$K$8-'PO015140NR0109 - SONDA'!F807</f>
        <v>82.206000000000003</v>
      </c>
    </row>
    <row r="808" spans="1:7">
      <c r="A808" s="26">
        <v>43828</v>
      </c>
      <c r="B808" s="29">
        <v>29</v>
      </c>
      <c r="C808" s="29">
        <v>12</v>
      </c>
      <c r="D808" s="29">
        <v>2019</v>
      </c>
      <c r="E808" s="25">
        <v>0</v>
      </c>
      <c r="F808">
        <v>8.218</v>
      </c>
      <c r="G808">
        <f>+ANAGRAFICA!$K$8-'PO015140NR0109 - SONDA'!F808</f>
        <v>82.122</v>
      </c>
    </row>
    <row r="809" spans="1:7">
      <c r="A809" s="26">
        <v>43829</v>
      </c>
      <c r="B809" s="29">
        <v>30</v>
      </c>
      <c r="C809" s="29">
        <v>12</v>
      </c>
      <c r="D809" s="29">
        <v>2019</v>
      </c>
      <c r="E809" s="25">
        <v>0</v>
      </c>
      <c r="F809">
        <v>8.2590000000000003</v>
      </c>
      <c r="G809">
        <f>+ANAGRAFICA!$K$8-'PO015140NR0109 - SONDA'!F809</f>
        <v>82.081000000000003</v>
      </c>
    </row>
    <row r="810" spans="1:7">
      <c r="A810" s="26">
        <v>43830</v>
      </c>
      <c r="B810" s="29">
        <v>31</v>
      </c>
      <c r="C810" s="29">
        <v>12</v>
      </c>
      <c r="D810" s="29">
        <v>2019</v>
      </c>
      <c r="E810" s="25">
        <v>0</v>
      </c>
      <c r="F810">
        <v>8.2710000000000008</v>
      </c>
      <c r="G810">
        <f>+ANAGRAFICA!$K$8-'PO015140NR0109 - SONDA'!F810</f>
        <v>82.069000000000003</v>
      </c>
    </row>
    <row r="811" spans="1:7">
      <c r="A811" s="26">
        <v>43831</v>
      </c>
      <c r="B811" s="29">
        <v>1</v>
      </c>
      <c r="C811" s="29">
        <v>1</v>
      </c>
      <c r="D811" s="29">
        <v>2020</v>
      </c>
      <c r="E811" s="25">
        <v>0</v>
      </c>
      <c r="F811">
        <v>8.234</v>
      </c>
      <c r="G811">
        <f>+ANAGRAFICA!$K$8-'PO015140NR0109 - SONDA'!F811</f>
        <v>82.106000000000009</v>
      </c>
    </row>
    <row r="812" spans="1:7">
      <c r="A812" s="26">
        <v>43832</v>
      </c>
      <c r="B812" s="29">
        <v>2</v>
      </c>
      <c r="C812" s="29">
        <v>1</v>
      </c>
      <c r="D812" s="29">
        <v>2020</v>
      </c>
      <c r="E812" s="25">
        <v>0</v>
      </c>
      <c r="F812">
        <v>8.2370000000000001</v>
      </c>
      <c r="G812">
        <f>+ANAGRAFICA!$K$8-'PO015140NR0109 - SONDA'!F812</f>
        <v>82.103000000000009</v>
      </c>
    </row>
    <row r="813" spans="1:7">
      <c r="A813" s="26">
        <v>43833</v>
      </c>
      <c r="B813" s="29">
        <v>3</v>
      </c>
      <c r="C813" s="29">
        <v>1</v>
      </c>
      <c r="D813" s="29">
        <v>2020</v>
      </c>
      <c r="E813" s="25">
        <v>0</v>
      </c>
      <c r="F813">
        <v>8.26</v>
      </c>
      <c r="G813">
        <f>+ANAGRAFICA!$K$8-'PO015140NR0109 - SONDA'!F813</f>
        <v>82.08</v>
      </c>
    </row>
    <row r="814" spans="1:7">
      <c r="A814" s="26">
        <v>43834</v>
      </c>
      <c r="B814" s="29">
        <v>4</v>
      </c>
      <c r="C814" s="29">
        <v>1</v>
      </c>
      <c r="D814" s="29">
        <v>2020</v>
      </c>
      <c r="E814" s="25">
        <v>0</v>
      </c>
      <c r="F814">
        <v>8.2799999999999994</v>
      </c>
      <c r="G814">
        <f>+ANAGRAFICA!$K$8-'PO015140NR0109 - SONDA'!F814</f>
        <v>82.06</v>
      </c>
    </row>
    <row r="815" spans="1:7">
      <c r="A815" s="26">
        <v>43835</v>
      </c>
      <c r="B815" s="29">
        <v>5</v>
      </c>
      <c r="C815" s="29">
        <v>1</v>
      </c>
      <c r="D815" s="29">
        <v>2020</v>
      </c>
      <c r="E815" s="25">
        <v>0</v>
      </c>
      <c r="F815">
        <v>8.2759999999999998</v>
      </c>
      <c r="G815">
        <f>+ANAGRAFICA!$K$8-'PO015140NR0109 - SONDA'!F815</f>
        <v>82.064000000000007</v>
      </c>
    </row>
    <row r="816" spans="1:7">
      <c r="A816" s="26">
        <v>43836</v>
      </c>
      <c r="B816" s="29">
        <v>6</v>
      </c>
      <c r="C816" s="29">
        <v>1</v>
      </c>
      <c r="D816" s="29">
        <v>2020</v>
      </c>
      <c r="E816" s="25">
        <v>0</v>
      </c>
      <c r="F816">
        <v>8.1489999999999991</v>
      </c>
      <c r="G816">
        <f>+ANAGRAFICA!$K$8-'PO015140NR0109 - SONDA'!F816</f>
        <v>82.191000000000003</v>
      </c>
    </row>
    <row r="817" spans="1:7">
      <c r="A817" s="26">
        <v>43837</v>
      </c>
      <c r="B817" s="29">
        <v>7</v>
      </c>
      <c r="C817" s="29">
        <v>1</v>
      </c>
      <c r="D817" s="29">
        <v>2020</v>
      </c>
      <c r="E817" s="25">
        <v>0</v>
      </c>
      <c r="F817">
        <v>8.0540000000000003</v>
      </c>
      <c r="G817">
        <f>+ANAGRAFICA!$K$8-'PO015140NR0109 - SONDA'!F817</f>
        <v>82.286000000000001</v>
      </c>
    </row>
    <row r="818" spans="1:7">
      <c r="A818" s="26">
        <v>43838</v>
      </c>
      <c r="B818" s="29">
        <v>8</v>
      </c>
      <c r="C818" s="29">
        <v>1</v>
      </c>
      <c r="D818" s="29">
        <v>2020</v>
      </c>
      <c r="E818" s="25">
        <v>0</v>
      </c>
      <c r="F818">
        <v>8.2010000000000005</v>
      </c>
      <c r="G818">
        <f>+ANAGRAFICA!$K$8-'PO015140NR0109 - SONDA'!F818</f>
        <v>82.13900000000001</v>
      </c>
    </row>
    <row r="819" spans="1:7">
      <c r="A819" s="26">
        <v>43839</v>
      </c>
      <c r="B819" s="29">
        <v>9</v>
      </c>
      <c r="C819" s="29">
        <v>1</v>
      </c>
      <c r="D819" s="29">
        <v>2020</v>
      </c>
      <c r="E819" s="25">
        <v>0</v>
      </c>
      <c r="F819">
        <v>8.3490000000000002</v>
      </c>
      <c r="G819">
        <f>+ANAGRAFICA!$K$8-'PO015140NR0109 - SONDA'!F819</f>
        <v>81.991</v>
      </c>
    </row>
    <row r="820" spans="1:7">
      <c r="A820" s="26">
        <v>43840</v>
      </c>
      <c r="B820" s="29">
        <v>10</v>
      </c>
      <c r="C820" s="29">
        <v>1</v>
      </c>
      <c r="D820" s="29">
        <v>2020</v>
      </c>
      <c r="E820" s="25">
        <v>0</v>
      </c>
      <c r="F820">
        <v>8.2919999999999998</v>
      </c>
      <c r="G820">
        <f>+ANAGRAFICA!$K$8-'PO015140NR0109 - SONDA'!F820</f>
        <v>82.048000000000002</v>
      </c>
    </row>
    <row r="821" spans="1:7">
      <c r="A821" s="26">
        <v>43841</v>
      </c>
      <c r="B821" s="29">
        <v>11</v>
      </c>
      <c r="C821" s="29">
        <v>1</v>
      </c>
      <c r="D821" s="29">
        <v>2020</v>
      </c>
      <c r="E821" s="25">
        <v>0</v>
      </c>
      <c r="F821">
        <v>8.3460000000000001</v>
      </c>
      <c r="G821">
        <f>+ANAGRAFICA!$K$8-'PO015140NR0109 - SONDA'!F821</f>
        <v>81.994</v>
      </c>
    </row>
    <row r="822" spans="1:7">
      <c r="A822" s="26">
        <v>43842</v>
      </c>
      <c r="B822" s="29">
        <v>12</v>
      </c>
      <c r="C822" s="29">
        <v>1</v>
      </c>
      <c r="D822" s="29">
        <v>2020</v>
      </c>
      <c r="E822" s="25">
        <v>0</v>
      </c>
      <c r="F822">
        <v>8.3840000000000003</v>
      </c>
      <c r="G822">
        <f>+ANAGRAFICA!$K$8-'PO015140NR0109 - SONDA'!F822</f>
        <v>81.956000000000003</v>
      </c>
    </row>
    <row r="823" spans="1:7">
      <c r="A823" s="26">
        <v>43843</v>
      </c>
      <c r="B823" s="29">
        <v>13</v>
      </c>
      <c r="C823" s="29">
        <v>1</v>
      </c>
      <c r="D823" s="29">
        <v>2020</v>
      </c>
      <c r="E823" s="25">
        <v>0</v>
      </c>
      <c r="F823">
        <v>8.4429999999999996</v>
      </c>
      <c r="G823">
        <f>+ANAGRAFICA!$K$8-'PO015140NR0109 - SONDA'!F823</f>
        <v>81.897000000000006</v>
      </c>
    </row>
    <row r="824" spans="1:7">
      <c r="A824" s="26">
        <v>43844</v>
      </c>
      <c r="B824" s="29">
        <v>14</v>
      </c>
      <c r="C824" s="29">
        <v>1</v>
      </c>
      <c r="D824" s="29">
        <v>2020</v>
      </c>
      <c r="E824" s="25">
        <v>0</v>
      </c>
      <c r="F824">
        <v>8.4689999999999994</v>
      </c>
      <c r="G824">
        <f>+ANAGRAFICA!$K$8-'PO015140NR0109 - SONDA'!F824</f>
        <v>81.871000000000009</v>
      </c>
    </row>
    <row r="825" spans="1:7">
      <c r="A825" s="26">
        <v>43845</v>
      </c>
      <c r="B825" s="29">
        <v>15</v>
      </c>
      <c r="C825" s="29">
        <v>1</v>
      </c>
      <c r="D825" s="29">
        <v>2020</v>
      </c>
      <c r="E825" s="25">
        <v>0</v>
      </c>
      <c r="F825">
        <v>8.4960000000000004</v>
      </c>
      <c r="G825">
        <f>+ANAGRAFICA!$K$8-'PO015140NR0109 - SONDA'!F825</f>
        <v>81.844000000000008</v>
      </c>
    </row>
    <row r="826" spans="1:7">
      <c r="A826" s="26">
        <v>43846</v>
      </c>
      <c r="B826" s="29">
        <v>16</v>
      </c>
      <c r="C826" s="29">
        <v>1</v>
      </c>
      <c r="D826" s="29">
        <v>2020</v>
      </c>
      <c r="E826" s="25">
        <v>0</v>
      </c>
      <c r="F826">
        <v>8.532</v>
      </c>
      <c r="G826">
        <f>+ANAGRAFICA!$K$8-'PO015140NR0109 - SONDA'!F826</f>
        <v>81.808000000000007</v>
      </c>
    </row>
    <row r="827" spans="1:7">
      <c r="A827" s="26">
        <v>43847</v>
      </c>
      <c r="B827" s="29">
        <v>17</v>
      </c>
      <c r="C827" s="29">
        <v>1</v>
      </c>
      <c r="D827" s="29">
        <v>2020</v>
      </c>
      <c r="E827" s="25">
        <v>0</v>
      </c>
      <c r="F827">
        <v>8.5530000000000008</v>
      </c>
      <c r="G827">
        <f>+ANAGRAFICA!$K$8-'PO015140NR0109 - SONDA'!F827</f>
        <v>81.787000000000006</v>
      </c>
    </row>
    <row r="828" spans="1:7">
      <c r="A828" s="26">
        <v>43848</v>
      </c>
      <c r="B828" s="29">
        <v>18</v>
      </c>
      <c r="C828" s="29">
        <v>1</v>
      </c>
      <c r="D828" s="29">
        <v>2020</v>
      </c>
      <c r="E828" s="25">
        <v>0</v>
      </c>
      <c r="F828">
        <v>8.5079999999999991</v>
      </c>
      <c r="G828">
        <f>+ANAGRAFICA!$K$8-'PO015140NR0109 - SONDA'!F828</f>
        <v>81.832000000000008</v>
      </c>
    </row>
    <row r="829" spans="1:7">
      <c r="A829" s="26">
        <v>43849</v>
      </c>
      <c r="B829" s="29">
        <v>19</v>
      </c>
      <c r="C829" s="29">
        <v>1</v>
      </c>
      <c r="D829" s="29">
        <v>2020</v>
      </c>
      <c r="E829" s="25">
        <v>0</v>
      </c>
      <c r="F829">
        <v>8.4749999999999996</v>
      </c>
      <c r="G829">
        <f>+ANAGRAFICA!$K$8-'PO015140NR0109 - SONDA'!F829</f>
        <v>81.865000000000009</v>
      </c>
    </row>
    <row r="830" spans="1:7">
      <c r="A830" s="26">
        <v>43850</v>
      </c>
      <c r="B830" s="29">
        <v>20</v>
      </c>
      <c r="C830" s="29">
        <v>1</v>
      </c>
      <c r="D830" s="29">
        <v>2020</v>
      </c>
      <c r="E830" s="25">
        <v>0</v>
      </c>
      <c r="F830">
        <v>8.5180000000000007</v>
      </c>
      <c r="G830">
        <f>+ANAGRAFICA!$K$8-'PO015140NR0109 - SONDA'!F830</f>
        <v>81.822000000000003</v>
      </c>
    </row>
    <row r="831" spans="1:7">
      <c r="A831" s="26">
        <v>43851</v>
      </c>
      <c r="B831" s="29">
        <v>21</v>
      </c>
      <c r="C831" s="29">
        <v>1</v>
      </c>
      <c r="D831" s="29">
        <v>2020</v>
      </c>
      <c r="E831" s="25">
        <v>0</v>
      </c>
      <c r="F831">
        <v>8.5619999999999994</v>
      </c>
      <c r="G831">
        <f>+ANAGRAFICA!$K$8-'PO015140NR0109 - SONDA'!F831</f>
        <v>81.778000000000006</v>
      </c>
    </row>
    <row r="832" spans="1:7">
      <c r="A832" s="26">
        <v>43852</v>
      </c>
      <c r="B832" s="29">
        <v>22</v>
      </c>
      <c r="C832" s="29">
        <v>1</v>
      </c>
      <c r="D832" s="29">
        <v>2020</v>
      </c>
      <c r="E832" s="25">
        <v>0</v>
      </c>
      <c r="F832">
        <v>8.4540000000000006</v>
      </c>
      <c r="G832">
        <f>+ANAGRAFICA!$K$8-'PO015140NR0109 - SONDA'!F832</f>
        <v>81.885999999999996</v>
      </c>
    </row>
    <row r="833" spans="1:7">
      <c r="A833" s="26">
        <v>43853</v>
      </c>
      <c r="B833" s="29">
        <v>23</v>
      </c>
      <c r="C833" s="29">
        <v>1</v>
      </c>
      <c r="D833" s="29">
        <v>2020</v>
      </c>
      <c r="E833" s="25">
        <v>0</v>
      </c>
      <c r="F833">
        <v>8.3550000000000004</v>
      </c>
      <c r="G833">
        <f>+ANAGRAFICA!$K$8-'PO015140NR0109 - SONDA'!F833</f>
        <v>81.984999999999999</v>
      </c>
    </row>
    <row r="834" spans="1:7">
      <c r="A834" s="26">
        <v>43854</v>
      </c>
      <c r="B834" s="29">
        <v>24</v>
      </c>
      <c r="C834" s="29">
        <v>1</v>
      </c>
      <c r="D834" s="29">
        <v>2020</v>
      </c>
      <c r="E834" s="25">
        <v>0</v>
      </c>
      <c r="F834">
        <v>8.3659999999999997</v>
      </c>
      <c r="G834">
        <f>+ANAGRAFICA!$K$8-'PO015140NR0109 - SONDA'!F834</f>
        <v>81.974000000000004</v>
      </c>
    </row>
    <row r="835" spans="1:7">
      <c r="A835" s="26">
        <v>43855</v>
      </c>
      <c r="B835" s="29">
        <v>25</v>
      </c>
      <c r="C835" s="29">
        <v>1</v>
      </c>
      <c r="D835" s="29">
        <v>2020</v>
      </c>
      <c r="E835" s="25">
        <v>0</v>
      </c>
      <c r="F835">
        <v>8.36</v>
      </c>
      <c r="G835">
        <f>+ANAGRAFICA!$K$8-'PO015140NR0109 - SONDA'!F835</f>
        <v>81.98</v>
      </c>
    </row>
    <row r="836" spans="1:7">
      <c r="A836" s="26">
        <v>43856</v>
      </c>
      <c r="B836" s="29">
        <v>26</v>
      </c>
      <c r="C836" s="29">
        <v>1</v>
      </c>
      <c r="D836" s="29">
        <v>2020</v>
      </c>
      <c r="E836" s="25">
        <v>0</v>
      </c>
      <c r="F836">
        <v>8.3510000000000009</v>
      </c>
      <c r="G836">
        <f>+ANAGRAFICA!$K$8-'PO015140NR0109 - SONDA'!F836</f>
        <v>81.989000000000004</v>
      </c>
    </row>
    <row r="837" spans="1:7">
      <c r="A837" s="26">
        <v>43857</v>
      </c>
      <c r="B837" s="29">
        <v>27</v>
      </c>
      <c r="C837" s="29">
        <v>1</v>
      </c>
      <c r="D837" s="29">
        <v>2020</v>
      </c>
      <c r="E837" s="25">
        <v>0</v>
      </c>
      <c r="F837">
        <v>8.3520000000000003</v>
      </c>
      <c r="G837">
        <f>+ANAGRAFICA!$K$8-'PO015140NR0109 - SONDA'!F837</f>
        <v>81.988</v>
      </c>
    </row>
    <row r="838" spans="1:7">
      <c r="A838" s="26">
        <v>43858</v>
      </c>
      <c r="B838" s="29">
        <v>28</v>
      </c>
      <c r="C838" s="29">
        <v>1</v>
      </c>
      <c r="D838" s="29">
        <v>2020</v>
      </c>
      <c r="E838" s="25">
        <v>0</v>
      </c>
      <c r="F838">
        <v>8.3379999999999992</v>
      </c>
      <c r="G838">
        <f>+ANAGRAFICA!$K$8-'PO015140NR0109 - SONDA'!F838</f>
        <v>82.00200000000001</v>
      </c>
    </row>
    <row r="839" spans="1:7">
      <c r="A839" s="26">
        <v>43859</v>
      </c>
      <c r="B839" s="29">
        <v>29</v>
      </c>
      <c r="C839" s="29">
        <v>1</v>
      </c>
      <c r="D839" s="29">
        <v>2020</v>
      </c>
      <c r="E839" s="25">
        <v>0</v>
      </c>
      <c r="F839">
        <v>8.298</v>
      </c>
      <c r="G839">
        <f>+ANAGRAFICA!$K$8-'PO015140NR0109 - SONDA'!F839</f>
        <v>82.042000000000002</v>
      </c>
    </row>
    <row r="840" spans="1:7">
      <c r="A840" s="26">
        <v>43860</v>
      </c>
      <c r="B840" s="29">
        <v>30</v>
      </c>
      <c r="C840" s="29">
        <v>1</v>
      </c>
      <c r="D840" s="29">
        <v>2020</v>
      </c>
      <c r="E840" s="25">
        <v>0</v>
      </c>
      <c r="F840">
        <v>8.2769999999999992</v>
      </c>
      <c r="G840">
        <f>+ANAGRAFICA!$K$8-'PO015140NR0109 - SONDA'!F840</f>
        <v>82.063000000000002</v>
      </c>
    </row>
    <row r="841" spans="1:7">
      <c r="A841" s="26">
        <v>43861</v>
      </c>
      <c r="B841" s="29">
        <v>31</v>
      </c>
      <c r="C841" s="29">
        <v>1</v>
      </c>
      <c r="D841" s="29">
        <v>2020</v>
      </c>
      <c r="E841" s="25">
        <v>0</v>
      </c>
      <c r="F841">
        <v>8.3829999999999991</v>
      </c>
      <c r="G841">
        <f>+ANAGRAFICA!$K$8-'PO015140NR0109 - SONDA'!F841</f>
        <v>81.957000000000008</v>
      </c>
    </row>
    <row r="842" spans="1:7">
      <c r="A842" s="26">
        <v>43862</v>
      </c>
      <c r="B842" s="29">
        <v>1</v>
      </c>
      <c r="C842" s="29">
        <v>2</v>
      </c>
      <c r="D842" s="29">
        <v>2020</v>
      </c>
      <c r="E842" s="25">
        <v>0</v>
      </c>
      <c r="F842">
        <v>8.3520000000000003</v>
      </c>
      <c r="G842">
        <f>+ANAGRAFICA!$K$8-'PO015140NR0109 - SONDA'!F842</f>
        <v>81.988</v>
      </c>
    </row>
    <row r="843" spans="1:7">
      <c r="A843" s="26">
        <v>43863</v>
      </c>
      <c r="B843" s="29">
        <v>2</v>
      </c>
      <c r="C843" s="29">
        <v>2</v>
      </c>
      <c r="D843" s="29">
        <v>2020</v>
      </c>
      <c r="E843" s="25">
        <v>0</v>
      </c>
      <c r="F843">
        <v>8.41</v>
      </c>
      <c r="G843">
        <f>+ANAGRAFICA!$K$8-'PO015140NR0109 - SONDA'!F843</f>
        <v>81.93</v>
      </c>
    </row>
    <row r="844" spans="1:7">
      <c r="A844" s="26">
        <v>43864</v>
      </c>
      <c r="B844" s="29">
        <v>3</v>
      </c>
      <c r="C844" s="29">
        <v>2</v>
      </c>
      <c r="D844" s="29">
        <v>2020</v>
      </c>
      <c r="E844" s="25">
        <v>0</v>
      </c>
      <c r="F844">
        <v>8.4369999999999994</v>
      </c>
      <c r="G844">
        <f>+ANAGRAFICA!$K$8-'PO015140NR0109 - SONDA'!F844</f>
        <v>81.903000000000006</v>
      </c>
    </row>
    <row r="845" spans="1:7">
      <c r="A845" s="26">
        <v>43865</v>
      </c>
      <c r="B845" s="29">
        <v>4</v>
      </c>
      <c r="C845" s="29">
        <v>2</v>
      </c>
      <c r="D845" s="29">
        <v>2020</v>
      </c>
      <c r="E845" s="25">
        <v>0</v>
      </c>
      <c r="F845">
        <v>8.4309999999999992</v>
      </c>
      <c r="G845">
        <f>+ANAGRAFICA!$K$8-'PO015140NR0109 - SONDA'!F845</f>
        <v>81.909000000000006</v>
      </c>
    </row>
    <row r="846" spans="1:7">
      <c r="A846" s="26">
        <v>43866</v>
      </c>
      <c r="B846" s="29">
        <v>5</v>
      </c>
      <c r="C846" s="29">
        <v>2</v>
      </c>
      <c r="D846" s="29">
        <v>2020</v>
      </c>
      <c r="E846" s="25">
        <v>0</v>
      </c>
      <c r="F846">
        <v>8.4420000000000002</v>
      </c>
      <c r="G846">
        <f>+ANAGRAFICA!$K$8-'PO015140NR0109 - SONDA'!F846</f>
        <v>81.897999999999996</v>
      </c>
    </row>
    <row r="847" spans="1:7">
      <c r="A847" s="26">
        <v>43867</v>
      </c>
      <c r="B847" s="29">
        <v>6</v>
      </c>
      <c r="C847" s="29">
        <v>2</v>
      </c>
      <c r="D847" s="29">
        <v>2020</v>
      </c>
      <c r="E847" s="25">
        <v>0</v>
      </c>
      <c r="F847">
        <v>8.4860000000000007</v>
      </c>
      <c r="G847">
        <f>+ANAGRAFICA!$K$8-'PO015140NR0109 - SONDA'!F847</f>
        <v>81.853999999999999</v>
      </c>
    </row>
    <row r="848" spans="1:7">
      <c r="A848" s="26">
        <v>43868</v>
      </c>
      <c r="B848" s="29">
        <v>7</v>
      </c>
      <c r="C848" s="29">
        <v>2</v>
      </c>
      <c r="D848" s="29">
        <v>2020</v>
      </c>
      <c r="E848" s="25">
        <v>0</v>
      </c>
      <c r="F848">
        <v>8.4830000000000005</v>
      </c>
      <c r="G848">
        <f>+ANAGRAFICA!$K$8-'PO015140NR0109 - SONDA'!F848</f>
        <v>81.856999999999999</v>
      </c>
    </row>
    <row r="849" spans="1:7">
      <c r="A849" s="26">
        <v>43869</v>
      </c>
      <c r="B849" s="29">
        <v>8</v>
      </c>
      <c r="C849" s="29">
        <v>2</v>
      </c>
      <c r="D849" s="29">
        <v>2020</v>
      </c>
      <c r="E849" s="25">
        <v>0</v>
      </c>
      <c r="F849">
        <v>8.5039999999999996</v>
      </c>
      <c r="G849">
        <f>+ANAGRAFICA!$K$8-'PO015140NR0109 - SONDA'!F849</f>
        <v>81.835999999999999</v>
      </c>
    </row>
    <row r="850" spans="1:7">
      <c r="A850" s="26">
        <v>43870</v>
      </c>
      <c r="B850" s="29">
        <v>9</v>
      </c>
      <c r="C850" s="29">
        <v>2</v>
      </c>
      <c r="D850" s="29">
        <v>2020</v>
      </c>
      <c r="E850" s="25">
        <v>0</v>
      </c>
      <c r="F850">
        <v>8.5129999999999999</v>
      </c>
      <c r="G850">
        <f>+ANAGRAFICA!$K$8-'PO015140NR0109 - SONDA'!F850</f>
        <v>81.826999999999998</v>
      </c>
    </row>
    <row r="851" spans="1:7">
      <c r="A851" s="26">
        <v>43871</v>
      </c>
      <c r="B851" s="29">
        <v>10</v>
      </c>
      <c r="C851" s="29">
        <v>2</v>
      </c>
      <c r="D851" s="29">
        <v>2020</v>
      </c>
      <c r="E851" s="25">
        <v>0</v>
      </c>
      <c r="F851">
        <v>8.5079999999999991</v>
      </c>
      <c r="G851">
        <f>+ANAGRAFICA!$K$8-'PO015140NR0109 - SONDA'!F851</f>
        <v>81.832000000000008</v>
      </c>
    </row>
    <row r="852" spans="1:7">
      <c r="A852" s="26">
        <v>43872</v>
      </c>
      <c r="B852" s="29">
        <v>11</v>
      </c>
      <c r="C852" s="29">
        <v>2</v>
      </c>
      <c r="D852" s="29">
        <v>2020</v>
      </c>
      <c r="E852" s="25">
        <v>0</v>
      </c>
      <c r="F852">
        <v>8.4130000000000003</v>
      </c>
      <c r="G852">
        <f>+ANAGRAFICA!$K$8-'PO015140NR0109 - SONDA'!F852</f>
        <v>81.927000000000007</v>
      </c>
    </row>
    <row r="853" spans="1:7">
      <c r="A853" s="26">
        <v>43873</v>
      </c>
      <c r="B853" s="29">
        <v>12</v>
      </c>
      <c r="C853" s="29">
        <v>2</v>
      </c>
      <c r="D853" s="29">
        <v>2020</v>
      </c>
      <c r="E853" s="25">
        <v>0</v>
      </c>
      <c r="F853">
        <v>8.4309999999999992</v>
      </c>
      <c r="G853">
        <f>+ANAGRAFICA!$K$8-'PO015140NR0109 - SONDA'!F853</f>
        <v>81.909000000000006</v>
      </c>
    </row>
    <row r="854" spans="1:7">
      <c r="A854" s="26">
        <v>43874</v>
      </c>
      <c r="B854" s="29">
        <v>13</v>
      </c>
      <c r="C854" s="29">
        <v>2</v>
      </c>
      <c r="D854" s="29">
        <v>2020</v>
      </c>
      <c r="E854" s="25">
        <v>0</v>
      </c>
      <c r="F854">
        <v>8.407</v>
      </c>
      <c r="G854">
        <f>+ANAGRAFICA!$K$8-'PO015140NR0109 - SONDA'!F854</f>
        <v>81.933000000000007</v>
      </c>
    </row>
    <row r="855" spans="1:7">
      <c r="A855" s="26">
        <v>43875</v>
      </c>
      <c r="B855" s="29">
        <v>14</v>
      </c>
      <c r="C855" s="29">
        <v>2</v>
      </c>
      <c r="D855" s="29">
        <v>2020</v>
      </c>
      <c r="E855" s="25">
        <v>0</v>
      </c>
      <c r="F855">
        <v>8.3219999999999992</v>
      </c>
      <c r="G855">
        <f>+ANAGRAFICA!$K$8-'PO015140NR0109 - SONDA'!F855</f>
        <v>82.018000000000001</v>
      </c>
    </row>
    <row r="856" spans="1:7">
      <c r="A856" s="26">
        <v>43876</v>
      </c>
      <c r="B856" s="29">
        <v>15</v>
      </c>
      <c r="C856" s="29">
        <v>2</v>
      </c>
      <c r="D856" s="29">
        <v>2020</v>
      </c>
      <c r="E856" s="25">
        <v>0</v>
      </c>
      <c r="F856">
        <v>8.4710000000000001</v>
      </c>
      <c r="G856">
        <f>+ANAGRAFICA!$K$8-'PO015140NR0109 - SONDA'!F856</f>
        <v>81.869</v>
      </c>
    </row>
    <row r="857" spans="1:7">
      <c r="A857" s="26">
        <v>43877</v>
      </c>
      <c r="B857" s="29">
        <v>16</v>
      </c>
      <c r="C857" s="29">
        <v>2</v>
      </c>
      <c r="D857" s="29">
        <v>2020</v>
      </c>
      <c r="E857" s="25">
        <v>0</v>
      </c>
      <c r="F857">
        <v>8.6039999999999992</v>
      </c>
      <c r="G857">
        <f>+ANAGRAFICA!$K$8-'PO015140NR0109 - SONDA'!F857</f>
        <v>81.736000000000004</v>
      </c>
    </row>
    <row r="858" spans="1:7">
      <c r="A858" s="26">
        <v>43878</v>
      </c>
      <c r="B858" s="29">
        <v>17</v>
      </c>
      <c r="C858" s="29">
        <v>2</v>
      </c>
      <c r="D858" s="29">
        <v>2020</v>
      </c>
      <c r="E858" s="25">
        <v>0</v>
      </c>
      <c r="F858">
        <v>8.6449999999999996</v>
      </c>
      <c r="G858">
        <f>+ANAGRAFICA!$K$8-'PO015140NR0109 - SONDA'!F858</f>
        <v>81.695000000000007</v>
      </c>
    </row>
    <row r="859" spans="1:7">
      <c r="A859" s="26">
        <v>43879</v>
      </c>
      <c r="B859" s="29">
        <v>18</v>
      </c>
      <c r="C859" s="29">
        <v>2</v>
      </c>
      <c r="D859" s="29">
        <v>2020</v>
      </c>
      <c r="E859" s="25">
        <v>0</v>
      </c>
      <c r="F859">
        <v>8.4990000000000006</v>
      </c>
      <c r="G859">
        <f>+ANAGRAFICA!$K$8-'PO015140NR0109 - SONDA'!F859</f>
        <v>81.841000000000008</v>
      </c>
    </row>
    <row r="860" spans="1:7">
      <c r="A860" s="26">
        <v>43880</v>
      </c>
      <c r="B860" s="29">
        <v>19</v>
      </c>
      <c r="C860" s="29">
        <v>2</v>
      </c>
      <c r="D860" s="29">
        <v>2020</v>
      </c>
      <c r="E860" s="25">
        <v>0</v>
      </c>
      <c r="F860">
        <v>8.4250000000000007</v>
      </c>
      <c r="G860">
        <f>+ANAGRAFICA!$K$8-'PO015140NR0109 - SONDA'!F860</f>
        <v>81.915000000000006</v>
      </c>
    </row>
    <row r="861" spans="1:7">
      <c r="A861" s="26">
        <v>43881</v>
      </c>
      <c r="B861" s="29">
        <v>20</v>
      </c>
      <c r="C861" s="29">
        <v>2</v>
      </c>
      <c r="D861" s="29">
        <v>2020</v>
      </c>
      <c r="E861" s="25">
        <v>0</v>
      </c>
      <c r="F861">
        <v>8.3789999999999996</v>
      </c>
      <c r="G861">
        <f>+ANAGRAFICA!$K$8-'PO015140NR0109 - SONDA'!F861</f>
        <v>81.960999999999999</v>
      </c>
    </row>
    <row r="862" spans="1:7">
      <c r="A862" s="26">
        <v>43882</v>
      </c>
      <c r="B862" s="29">
        <v>21</v>
      </c>
      <c r="C862" s="29">
        <v>2</v>
      </c>
      <c r="D862" s="29">
        <v>2020</v>
      </c>
      <c r="E862" s="25">
        <v>0</v>
      </c>
      <c r="F862">
        <v>8.4689999999999994</v>
      </c>
      <c r="G862">
        <f>+ANAGRAFICA!$K$8-'PO015140NR0109 - SONDA'!F862</f>
        <v>81.871000000000009</v>
      </c>
    </row>
    <row r="863" spans="1:7">
      <c r="A863" s="26">
        <v>43883</v>
      </c>
      <c r="B863" s="29">
        <v>22</v>
      </c>
      <c r="C863" s="29">
        <v>2</v>
      </c>
      <c r="D863" s="29">
        <v>2020</v>
      </c>
      <c r="E863" s="25">
        <v>0</v>
      </c>
      <c r="F863">
        <v>8.5820000000000007</v>
      </c>
      <c r="G863">
        <f>+ANAGRAFICA!$K$8-'PO015140NR0109 - SONDA'!F863</f>
        <v>81.75800000000001</v>
      </c>
    </row>
    <row r="864" spans="1:7">
      <c r="A864" s="26">
        <v>43884</v>
      </c>
      <c r="B864" s="29">
        <v>23</v>
      </c>
      <c r="C864" s="29">
        <v>2</v>
      </c>
      <c r="D864" s="29">
        <v>2020</v>
      </c>
      <c r="E864" s="25">
        <v>0</v>
      </c>
      <c r="F864">
        <v>8.641</v>
      </c>
      <c r="G864">
        <f>+ANAGRAFICA!$K$8-'PO015140NR0109 - SONDA'!F864</f>
        <v>81.698999999999998</v>
      </c>
    </row>
    <row r="865" spans="1:7">
      <c r="A865" s="26">
        <v>43885</v>
      </c>
      <c r="B865" s="29">
        <v>24</v>
      </c>
      <c r="C865" s="29">
        <v>2</v>
      </c>
      <c r="D865" s="29">
        <v>2020</v>
      </c>
      <c r="E865" s="25">
        <v>0</v>
      </c>
      <c r="F865">
        <v>8.609</v>
      </c>
      <c r="G865">
        <f>+ANAGRAFICA!$K$8-'PO015140NR0109 - SONDA'!F865</f>
        <v>81.731000000000009</v>
      </c>
    </row>
    <row r="866" spans="1:7">
      <c r="A866" s="26">
        <v>43886</v>
      </c>
      <c r="B866" s="29">
        <v>25</v>
      </c>
      <c r="C866" s="29">
        <v>2</v>
      </c>
      <c r="D866" s="29">
        <v>2020</v>
      </c>
      <c r="E866" s="25">
        <v>0</v>
      </c>
      <c r="F866">
        <v>8.5980000000000008</v>
      </c>
      <c r="G866">
        <f>+ANAGRAFICA!$K$8-'PO015140NR0109 - SONDA'!F866</f>
        <v>81.742000000000004</v>
      </c>
    </row>
    <row r="867" spans="1:7">
      <c r="A867" s="26">
        <v>43887</v>
      </c>
      <c r="B867" s="29">
        <v>26</v>
      </c>
      <c r="C867" s="29">
        <v>2</v>
      </c>
      <c r="D867" s="29">
        <v>2020</v>
      </c>
      <c r="E867" s="25">
        <v>0</v>
      </c>
      <c r="F867">
        <v>8.5449999999999999</v>
      </c>
      <c r="G867">
        <f>+ANAGRAFICA!$K$8-'PO015140NR0109 - SONDA'!F867</f>
        <v>81.795000000000002</v>
      </c>
    </row>
    <row r="868" spans="1:7">
      <c r="A868" s="26">
        <v>43888</v>
      </c>
      <c r="B868" s="29">
        <v>27</v>
      </c>
      <c r="C868" s="29">
        <v>2</v>
      </c>
      <c r="D868" s="29">
        <v>2020</v>
      </c>
      <c r="E868" s="25">
        <v>0</v>
      </c>
      <c r="F868">
        <v>8.5679999999999996</v>
      </c>
      <c r="G868">
        <f>+ANAGRAFICA!$K$8-'PO015140NR0109 - SONDA'!F868</f>
        <v>81.772000000000006</v>
      </c>
    </row>
    <row r="869" spans="1:7">
      <c r="A869" s="26">
        <v>43889</v>
      </c>
      <c r="B869" s="29">
        <v>28</v>
      </c>
      <c r="C869" s="29">
        <v>2</v>
      </c>
      <c r="D869" s="29">
        <v>2020</v>
      </c>
      <c r="E869" s="25">
        <v>0</v>
      </c>
      <c r="F869">
        <v>8.5909999999999993</v>
      </c>
      <c r="G869">
        <f>+ANAGRAFICA!$K$8-'PO015140NR0109 - SONDA'!F869</f>
        <v>81.749000000000009</v>
      </c>
    </row>
    <row r="870" spans="1:7">
      <c r="A870" s="26">
        <v>43890</v>
      </c>
      <c r="B870" s="29">
        <v>29</v>
      </c>
      <c r="C870" s="29">
        <v>2</v>
      </c>
      <c r="D870" s="29">
        <v>2020</v>
      </c>
      <c r="E870" s="25">
        <v>0</v>
      </c>
      <c r="F870">
        <v>8.625</v>
      </c>
      <c r="G870">
        <f>+ANAGRAFICA!$K$8-'PO015140NR0109 - SONDA'!F870</f>
        <v>81.715000000000003</v>
      </c>
    </row>
    <row r="871" spans="1:7">
      <c r="A871" s="26">
        <v>43891</v>
      </c>
      <c r="B871" s="29">
        <v>1</v>
      </c>
      <c r="C871" s="29">
        <v>3</v>
      </c>
      <c r="D871" s="29">
        <v>2020</v>
      </c>
      <c r="E871" s="25">
        <v>0</v>
      </c>
      <c r="F871">
        <v>8.5760000000000005</v>
      </c>
      <c r="G871">
        <f>+ANAGRAFICA!$K$8-'PO015140NR0109 - SONDA'!F871</f>
        <v>81.76400000000001</v>
      </c>
    </row>
    <row r="872" spans="1:7">
      <c r="A872" s="26">
        <v>43892</v>
      </c>
      <c r="B872" s="29">
        <v>2</v>
      </c>
      <c r="C872" s="29">
        <v>3</v>
      </c>
      <c r="D872" s="29">
        <v>2020</v>
      </c>
      <c r="E872" s="25">
        <v>0</v>
      </c>
      <c r="F872">
        <v>8.4220000000000006</v>
      </c>
      <c r="G872">
        <f>+ANAGRAFICA!$K$8-'PO015140NR0109 - SONDA'!F872</f>
        <v>81.918000000000006</v>
      </c>
    </row>
    <row r="873" spans="1:7">
      <c r="A873" s="26">
        <v>43893</v>
      </c>
      <c r="B873" s="29">
        <v>3</v>
      </c>
      <c r="C873" s="29">
        <v>3</v>
      </c>
      <c r="D873" s="29">
        <v>2020</v>
      </c>
      <c r="E873" s="25">
        <v>0</v>
      </c>
      <c r="F873">
        <v>8.39</v>
      </c>
      <c r="G873">
        <f>+ANAGRAFICA!$K$8-'PO015140NR0109 - SONDA'!F873</f>
        <v>81.95</v>
      </c>
    </row>
    <row r="874" spans="1:7">
      <c r="A874" s="26">
        <v>43894</v>
      </c>
      <c r="B874" s="29">
        <v>4</v>
      </c>
      <c r="C874" s="29">
        <v>3</v>
      </c>
      <c r="D874" s="29">
        <v>2020</v>
      </c>
      <c r="E874" s="25">
        <v>0</v>
      </c>
      <c r="F874">
        <v>8.4369999999999994</v>
      </c>
      <c r="G874">
        <f>+ANAGRAFICA!$K$8-'PO015140NR0109 - SONDA'!F874</f>
        <v>81.903000000000006</v>
      </c>
    </row>
    <row r="875" spans="1:7">
      <c r="A875" s="26">
        <v>43895</v>
      </c>
      <c r="B875" s="29">
        <v>5</v>
      </c>
      <c r="C875" s="29">
        <v>3</v>
      </c>
      <c r="D875" s="29">
        <v>2020</v>
      </c>
      <c r="E875" s="25">
        <v>0</v>
      </c>
      <c r="F875">
        <v>8.5039999999999996</v>
      </c>
      <c r="G875">
        <f>+ANAGRAFICA!$K$8-'PO015140NR0109 - SONDA'!F875</f>
        <v>81.835999999999999</v>
      </c>
    </row>
    <row r="876" spans="1:7">
      <c r="A876" s="26">
        <v>43896</v>
      </c>
      <c r="B876" s="29">
        <v>6</v>
      </c>
      <c r="C876" s="29">
        <v>3</v>
      </c>
      <c r="D876" s="29">
        <v>2020</v>
      </c>
      <c r="E876" s="25">
        <v>0</v>
      </c>
      <c r="F876">
        <v>8.3870000000000005</v>
      </c>
      <c r="G876">
        <f>+ANAGRAFICA!$K$8-'PO015140NR0109 - SONDA'!F876</f>
        <v>81.953000000000003</v>
      </c>
    </row>
    <row r="877" spans="1:7">
      <c r="A877" s="26">
        <v>43897</v>
      </c>
      <c r="B877" s="29">
        <v>7</v>
      </c>
      <c r="C877" s="29">
        <v>3</v>
      </c>
      <c r="D877" s="29">
        <v>2020</v>
      </c>
      <c r="E877" s="25">
        <v>0</v>
      </c>
      <c r="F877">
        <v>8.2739999999999991</v>
      </c>
      <c r="G877">
        <f>+ANAGRAFICA!$K$8-'PO015140NR0109 - SONDA'!F877</f>
        <v>82.066000000000003</v>
      </c>
    </row>
    <row r="878" spans="1:7">
      <c r="A878" s="26">
        <v>43898</v>
      </c>
      <c r="B878" s="29">
        <v>8</v>
      </c>
      <c r="C878" s="29">
        <v>3</v>
      </c>
      <c r="D878" s="29">
        <v>2020</v>
      </c>
      <c r="E878" s="25">
        <v>0</v>
      </c>
      <c r="F878">
        <v>8.2319999999999993</v>
      </c>
      <c r="G878">
        <f>+ANAGRAFICA!$K$8-'PO015140NR0109 - SONDA'!F878</f>
        <v>82.108000000000004</v>
      </c>
    </row>
    <row r="879" spans="1:7">
      <c r="A879" s="26">
        <v>43899</v>
      </c>
      <c r="B879" s="29">
        <v>9</v>
      </c>
      <c r="C879" s="29">
        <v>3</v>
      </c>
      <c r="D879" s="29">
        <v>2020</v>
      </c>
      <c r="E879" s="25">
        <v>0</v>
      </c>
      <c r="F879">
        <v>8.2159999999999993</v>
      </c>
      <c r="G879">
        <f>+ANAGRAFICA!$K$8-'PO015140NR0109 - SONDA'!F879</f>
        <v>82.124000000000009</v>
      </c>
    </row>
    <row r="880" spans="1:7">
      <c r="A880" s="26">
        <v>43900</v>
      </c>
      <c r="B880" s="29">
        <v>10</v>
      </c>
      <c r="C880" s="29">
        <v>3</v>
      </c>
      <c r="D880" s="29">
        <v>2020</v>
      </c>
      <c r="E880" s="25">
        <v>0</v>
      </c>
      <c r="F880">
        <v>8.141</v>
      </c>
      <c r="G880">
        <f>+ANAGRAFICA!$K$8-'PO015140NR0109 - SONDA'!F880</f>
        <v>82.198999999999998</v>
      </c>
    </row>
    <row r="881" spans="1:7">
      <c r="A881" s="26">
        <v>43901</v>
      </c>
      <c r="B881" s="29">
        <v>11</v>
      </c>
      <c r="C881" s="29">
        <v>3</v>
      </c>
      <c r="D881" s="29">
        <v>2020</v>
      </c>
      <c r="E881" s="25">
        <v>0</v>
      </c>
      <c r="F881">
        <v>8.2420000000000009</v>
      </c>
      <c r="G881">
        <f>+ANAGRAFICA!$K$8-'PO015140NR0109 - SONDA'!F881</f>
        <v>82.097999999999999</v>
      </c>
    </row>
    <row r="882" spans="1:7">
      <c r="A882" s="26">
        <v>43902</v>
      </c>
      <c r="B882" s="29">
        <v>12</v>
      </c>
      <c r="C882" s="29">
        <v>3</v>
      </c>
      <c r="D882" s="29">
        <v>2020</v>
      </c>
      <c r="E882" s="25">
        <v>0</v>
      </c>
      <c r="F882">
        <v>8.4480000000000004</v>
      </c>
      <c r="G882">
        <f>+ANAGRAFICA!$K$8-'PO015140NR0109 - SONDA'!F882</f>
        <v>81.891999999999996</v>
      </c>
    </row>
    <row r="883" spans="1:7">
      <c r="A883" s="26">
        <v>43903</v>
      </c>
      <c r="B883" s="29">
        <v>13</v>
      </c>
      <c r="C883" s="29">
        <v>3</v>
      </c>
      <c r="D883" s="29">
        <v>2020</v>
      </c>
      <c r="E883" s="25">
        <v>0</v>
      </c>
      <c r="F883">
        <v>8.4870000000000001</v>
      </c>
      <c r="G883">
        <f>+ANAGRAFICA!$K$8-'PO015140NR0109 - SONDA'!F883</f>
        <v>81.853000000000009</v>
      </c>
    </row>
    <row r="884" spans="1:7">
      <c r="A884" s="26">
        <v>43904</v>
      </c>
      <c r="B884" s="29">
        <v>14</v>
      </c>
      <c r="C884" s="29">
        <v>3</v>
      </c>
      <c r="D884" s="29">
        <v>2020</v>
      </c>
      <c r="E884" s="25">
        <v>0</v>
      </c>
      <c r="F884">
        <v>8.5090000000000003</v>
      </c>
      <c r="G884">
        <f>+ANAGRAFICA!$K$8-'PO015140NR0109 - SONDA'!F884</f>
        <v>81.831000000000003</v>
      </c>
    </row>
    <row r="885" spans="1:7">
      <c r="A885" s="26">
        <v>43905</v>
      </c>
      <c r="B885" s="29">
        <v>15</v>
      </c>
      <c r="C885" s="29">
        <v>3</v>
      </c>
      <c r="D885" s="29">
        <v>2020</v>
      </c>
      <c r="E885" s="25">
        <v>0</v>
      </c>
      <c r="F885">
        <v>8.5869999999999997</v>
      </c>
      <c r="G885">
        <f>+ANAGRAFICA!$K$8-'PO015140NR0109 - SONDA'!F885</f>
        <v>81.753</v>
      </c>
    </row>
    <row r="886" spans="1:7">
      <c r="A886" s="26">
        <v>43906</v>
      </c>
      <c r="B886" s="29">
        <v>16</v>
      </c>
      <c r="C886" s="29">
        <v>3</v>
      </c>
      <c r="D886" s="29">
        <v>2020</v>
      </c>
      <c r="E886" s="25">
        <v>0</v>
      </c>
      <c r="F886">
        <v>8.6029999999999998</v>
      </c>
      <c r="G886">
        <f>+ANAGRAFICA!$K$8-'PO015140NR0109 - SONDA'!F886</f>
        <v>81.737000000000009</v>
      </c>
    </row>
    <row r="887" spans="1:7">
      <c r="A887" s="26">
        <v>43907</v>
      </c>
      <c r="B887" s="29">
        <v>17</v>
      </c>
      <c r="C887" s="29">
        <v>3</v>
      </c>
      <c r="D887" s="29">
        <v>2020</v>
      </c>
      <c r="E887" s="25">
        <v>0</v>
      </c>
      <c r="F887">
        <v>8.6310000000000002</v>
      </c>
      <c r="G887">
        <f>+ANAGRAFICA!$K$8-'PO015140NR0109 - SONDA'!F887</f>
        <v>81.709000000000003</v>
      </c>
    </row>
    <row r="888" spans="1:7">
      <c r="A888" s="26">
        <v>43908</v>
      </c>
      <c r="B888" s="29">
        <v>18</v>
      </c>
      <c r="C888" s="29">
        <v>3</v>
      </c>
      <c r="D888" s="29">
        <v>2020</v>
      </c>
      <c r="E888" s="25">
        <v>0</v>
      </c>
      <c r="F888">
        <v>8.6120000000000001</v>
      </c>
      <c r="G888">
        <f>+ANAGRAFICA!$K$8-'PO015140NR0109 - SONDA'!F888</f>
        <v>81.728000000000009</v>
      </c>
    </row>
    <row r="889" spans="1:7">
      <c r="A889" s="26">
        <v>43909</v>
      </c>
      <c r="B889" s="29">
        <v>19</v>
      </c>
      <c r="C889" s="29">
        <v>3</v>
      </c>
      <c r="D889" s="29">
        <v>2020</v>
      </c>
      <c r="E889" s="25">
        <v>0</v>
      </c>
      <c r="F889">
        <v>8.5489999999999995</v>
      </c>
      <c r="G889">
        <f>+ANAGRAFICA!$K$8-'PO015140NR0109 - SONDA'!F889</f>
        <v>81.790999999999997</v>
      </c>
    </row>
    <row r="890" spans="1:7">
      <c r="A890" s="26">
        <v>43910</v>
      </c>
      <c r="B890" s="29">
        <v>20</v>
      </c>
      <c r="C890" s="29">
        <v>3</v>
      </c>
      <c r="D890" s="29">
        <v>2020</v>
      </c>
      <c r="E890" s="25">
        <v>0</v>
      </c>
      <c r="F890">
        <v>8.5860000000000003</v>
      </c>
      <c r="G890">
        <f>+ANAGRAFICA!$K$8-'PO015140NR0109 - SONDA'!F890</f>
        <v>81.754000000000005</v>
      </c>
    </row>
    <row r="891" spans="1:7">
      <c r="A891" s="26">
        <v>43911</v>
      </c>
      <c r="B891" s="29">
        <v>21</v>
      </c>
      <c r="C891" s="29">
        <v>3</v>
      </c>
      <c r="D891" s="29">
        <v>2020</v>
      </c>
      <c r="E891" s="25">
        <v>0</v>
      </c>
      <c r="F891">
        <v>8.6219999999999999</v>
      </c>
      <c r="G891">
        <f>+ANAGRAFICA!$K$8-'PO015140NR0109 - SONDA'!F891</f>
        <v>81.718000000000004</v>
      </c>
    </row>
    <row r="892" spans="1:7">
      <c r="A892" s="26">
        <v>43912</v>
      </c>
      <c r="B892" s="29">
        <v>22</v>
      </c>
      <c r="C892" s="29">
        <v>3</v>
      </c>
      <c r="D892" s="29">
        <v>2020</v>
      </c>
      <c r="E892" s="25">
        <v>0</v>
      </c>
      <c r="F892">
        <v>8.5860000000000003</v>
      </c>
      <c r="G892">
        <f>+ANAGRAFICA!$K$8-'PO015140NR0109 - SONDA'!F892</f>
        <v>81.754000000000005</v>
      </c>
    </row>
    <row r="893" spans="1:7">
      <c r="A893" s="26">
        <v>43913</v>
      </c>
      <c r="B893" s="29">
        <v>23</v>
      </c>
      <c r="C893" s="29">
        <v>3</v>
      </c>
      <c r="D893" s="29">
        <v>2020</v>
      </c>
      <c r="E893" s="25">
        <v>0</v>
      </c>
      <c r="F893">
        <v>8.6219999999999999</v>
      </c>
      <c r="G893">
        <f>+ANAGRAFICA!$K$8-'PO015140NR0109 - SONDA'!F893</f>
        <v>81.718000000000004</v>
      </c>
    </row>
    <row r="894" spans="1:7">
      <c r="A894" s="26">
        <v>43914</v>
      </c>
      <c r="B894" s="29">
        <v>24</v>
      </c>
      <c r="C894" s="29">
        <v>3</v>
      </c>
      <c r="D894" s="29">
        <v>2020</v>
      </c>
      <c r="E894" s="25">
        <v>0</v>
      </c>
      <c r="F894">
        <v>8.6300000000000008</v>
      </c>
      <c r="G894">
        <f>+ANAGRAFICA!$K$8-'PO015140NR0109 - SONDA'!F894</f>
        <v>81.710000000000008</v>
      </c>
    </row>
    <row r="895" spans="1:7">
      <c r="A895" s="26">
        <v>43915</v>
      </c>
      <c r="B895" s="29">
        <v>25</v>
      </c>
      <c r="C895" s="29">
        <v>3</v>
      </c>
      <c r="D895" s="29">
        <v>2020</v>
      </c>
      <c r="E895" s="25">
        <v>0</v>
      </c>
      <c r="F895">
        <v>8.577</v>
      </c>
      <c r="G895">
        <f>+ANAGRAFICA!$K$8-'PO015140NR0109 - SONDA'!F895</f>
        <v>81.763000000000005</v>
      </c>
    </row>
    <row r="896" spans="1:7">
      <c r="A896" s="26">
        <v>43916</v>
      </c>
      <c r="B896" s="29">
        <v>26</v>
      </c>
      <c r="C896" s="29">
        <v>3</v>
      </c>
      <c r="D896" s="29">
        <v>2020</v>
      </c>
      <c r="E896" s="25">
        <v>0</v>
      </c>
      <c r="F896">
        <v>8.468</v>
      </c>
      <c r="G896">
        <f>+ANAGRAFICA!$K$8-'PO015140NR0109 - SONDA'!F896</f>
        <v>81.872</v>
      </c>
    </row>
    <row r="897" spans="1:7">
      <c r="A897" s="26">
        <v>43917</v>
      </c>
      <c r="B897" s="29">
        <v>27</v>
      </c>
      <c r="C897" s="29">
        <v>3</v>
      </c>
      <c r="D897" s="29">
        <v>2020</v>
      </c>
      <c r="E897" s="25">
        <v>0</v>
      </c>
      <c r="F897">
        <v>8.4710000000000001</v>
      </c>
      <c r="G897">
        <f>+ANAGRAFICA!$K$8-'PO015140NR0109 - SONDA'!F897</f>
        <v>81.869</v>
      </c>
    </row>
    <row r="898" spans="1:7">
      <c r="A898" s="26">
        <v>43918</v>
      </c>
      <c r="B898" s="29">
        <v>28</v>
      </c>
      <c r="C898" s="29">
        <v>3</v>
      </c>
      <c r="D898" s="29">
        <v>2020</v>
      </c>
      <c r="E898" s="25">
        <v>0</v>
      </c>
      <c r="F898">
        <v>8.3569999999999993</v>
      </c>
      <c r="G898">
        <f>+ANAGRAFICA!$K$8-'PO015140NR0109 - SONDA'!F898</f>
        <v>81.983000000000004</v>
      </c>
    </row>
    <row r="899" spans="1:7">
      <c r="A899" s="26">
        <v>43919</v>
      </c>
      <c r="B899" s="29">
        <v>29</v>
      </c>
      <c r="C899" s="29">
        <v>3</v>
      </c>
      <c r="D899" s="29">
        <v>2020</v>
      </c>
      <c r="E899" s="25">
        <v>0</v>
      </c>
      <c r="F899">
        <v>8.3040000000000003</v>
      </c>
      <c r="G899">
        <f>+ANAGRAFICA!$K$8-'PO015140NR0109 - SONDA'!F899</f>
        <v>82.036000000000001</v>
      </c>
    </row>
    <row r="900" spans="1:7">
      <c r="A900" s="26">
        <v>43920</v>
      </c>
      <c r="B900" s="29">
        <v>30</v>
      </c>
      <c r="C900" s="29">
        <v>3</v>
      </c>
      <c r="D900" s="29">
        <v>2020</v>
      </c>
      <c r="E900" s="25">
        <v>0</v>
      </c>
      <c r="F900">
        <v>8.2620000000000005</v>
      </c>
      <c r="G900">
        <f>+ANAGRAFICA!$K$8-'PO015140NR0109 - SONDA'!F900</f>
        <v>82.078000000000003</v>
      </c>
    </row>
    <row r="901" spans="1:7">
      <c r="A901" s="26">
        <v>43921</v>
      </c>
      <c r="B901" s="29">
        <v>31</v>
      </c>
      <c r="C901" s="29">
        <v>3</v>
      </c>
      <c r="D901" s="29">
        <v>2020</v>
      </c>
      <c r="E901" s="25">
        <v>0</v>
      </c>
      <c r="F901">
        <v>8.0869999999999997</v>
      </c>
      <c r="G901">
        <f>+ANAGRAFICA!$K$8-'PO015140NR0109 - SONDA'!F901</f>
        <v>82.253</v>
      </c>
    </row>
    <row r="902" spans="1:7">
      <c r="A902" s="26">
        <v>43922</v>
      </c>
      <c r="B902" s="29">
        <v>1</v>
      </c>
      <c r="C902" s="29">
        <v>4</v>
      </c>
      <c r="D902" s="29">
        <v>2020</v>
      </c>
      <c r="E902" s="25">
        <v>0</v>
      </c>
      <c r="F902">
        <v>8.1170000000000009</v>
      </c>
      <c r="G902">
        <f>+ANAGRAFICA!$K$8-'PO015140NR0109 - SONDA'!F902</f>
        <v>82.222999999999999</v>
      </c>
    </row>
    <row r="903" spans="1:7">
      <c r="A903" s="26">
        <v>43923</v>
      </c>
      <c r="B903" s="29">
        <v>2</v>
      </c>
      <c r="C903" s="29">
        <v>4</v>
      </c>
      <c r="D903" s="29">
        <v>2020</v>
      </c>
      <c r="E903" s="25">
        <v>0</v>
      </c>
      <c r="F903">
        <v>8.2370000000000001</v>
      </c>
      <c r="G903">
        <f>+ANAGRAFICA!$K$8-'PO015140NR0109 - SONDA'!F903</f>
        <v>82.103000000000009</v>
      </c>
    </row>
    <row r="904" spans="1:7">
      <c r="A904" s="26">
        <v>43924</v>
      </c>
      <c r="B904" s="29">
        <v>3</v>
      </c>
      <c r="C904" s="29">
        <v>4</v>
      </c>
      <c r="D904" s="29">
        <v>2020</v>
      </c>
      <c r="E904" s="25">
        <v>0</v>
      </c>
      <c r="F904">
        <v>8.4619999999999997</v>
      </c>
      <c r="G904">
        <f>+ANAGRAFICA!$K$8-'PO015140NR0109 - SONDA'!F904</f>
        <v>81.878</v>
      </c>
    </row>
    <row r="905" spans="1:7">
      <c r="A905" s="26">
        <v>43925</v>
      </c>
      <c r="B905" s="29">
        <v>4</v>
      </c>
      <c r="C905" s="29">
        <v>4</v>
      </c>
      <c r="D905" s="29">
        <v>2020</v>
      </c>
      <c r="E905" s="25">
        <v>0</v>
      </c>
      <c r="F905">
        <v>8.625</v>
      </c>
      <c r="G905">
        <f>+ANAGRAFICA!$K$8-'PO015140NR0109 - SONDA'!F905</f>
        <v>81.715000000000003</v>
      </c>
    </row>
    <row r="906" spans="1:7">
      <c r="A906" s="26">
        <v>43926</v>
      </c>
      <c r="B906" s="29">
        <v>5</v>
      </c>
      <c r="C906" s="29">
        <v>4</v>
      </c>
      <c r="D906" s="29">
        <v>2020</v>
      </c>
      <c r="E906" s="25">
        <v>0</v>
      </c>
      <c r="F906">
        <v>8.6999999999999993</v>
      </c>
      <c r="G906">
        <f>+ANAGRAFICA!$K$8-'PO015140NR0109 - SONDA'!F906</f>
        <v>81.64</v>
      </c>
    </row>
    <row r="907" spans="1:7">
      <c r="A907" s="26">
        <v>43927</v>
      </c>
      <c r="B907" s="29">
        <v>6</v>
      </c>
      <c r="C907" s="29">
        <v>4</v>
      </c>
      <c r="D907" s="29">
        <v>2020</v>
      </c>
      <c r="E907" s="25">
        <v>0</v>
      </c>
      <c r="F907">
        <v>8.7309999999999999</v>
      </c>
      <c r="G907">
        <f>+ANAGRAFICA!$K$8-'PO015140NR0109 - SONDA'!F907</f>
        <v>81.609000000000009</v>
      </c>
    </row>
    <row r="908" spans="1:7">
      <c r="A908" s="26">
        <v>43928</v>
      </c>
      <c r="B908" s="29">
        <v>7</v>
      </c>
      <c r="C908" s="29">
        <v>4</v>
      </c>
      <c r="D908" s="29">
        <v>2020</v>
      </c>
      <c r="E908" s="25">
        <v>0</v>
      </c>
      <c r="F908">
        <v>8.7149999999999999</v>
      </c>
      <c r="G908">
        <f>+ANAGRAFICA!$K$8-'PO015140NR0109 - SONDA'!F908</f>
        <v>81.625</v>
      </c>
    </row>
    <row r="909" spans="1:7">
      <c r="A909" s="26">
        <v>43929</v>
      </c>
      <c r="B909" s="29">
        <v>8</v>
      </c>
      <c r="C909" s="29">
        <v>4</v>
      </c>
      <c r="D909" s="29">
        <v>2020</v>
      </c>
      <c r="E909" s="25">
        <v>0</v>
      </c>
      <c r="F909">
        <v>8.7690000000000001</v>
      </c>
      <c r="G909">
        <f>+ANAGRAFICA!$K$8-'PO015140NR0109 - SONDA'!F909</f>
        <v>81.570999999999998</v>
      </c>
    </row>
    <row r="910" spans="1:7">
      <c r="A910" s="26">
        <v>43930</v>
      </c>
      <c r="B910" s="29">
        <v>9</v>
      </c>
      <c r="C910" s="29">
        <v>4</v>
      </c>
      <c r="D910" s="29">
        <v>2020</v>
      </c>
      <c r="E910" s="25">
        <v>0</v>
      </c>
      <c r="F910">
        <v>8.8040000000000003</v>
      </c>
      <c r="G910">
        <f>+ANAGRAFICA!$K$8-'PO015140NR0109 - SONDA'!F910</f>
        <v>81.536000000000001</v>
      </c>
    </row>
    <row r="911" spans="1:7">
      <c r="A911" s="26">
        <v>43931</v>
      </c>
      <c r="B911" s="29">
        <v>10</v>
      </c>
      <c r="C911" s="29">
        <v>4</v>
      </c>
      <c r="D911" s="29">
        <v>2020</v>
      </c>
      <c r="E911" s="25">
        <v>0</v>
      </c>
      <c r="F911">
        <v>8.8049999999999997</v>
      </c>
      <c r="G911">
        <f>+ANAGRAFICA!$K$8-'PO015140NR0109 - SONDA'!F911</f>
        <v>81.534999999999997</v>
      </c>
    </row>
    <row r="912" spans="1:7">
      <c r="A912" s="26">
        <v>43932</v>
      </c>
      <c r="B912" s="29">
        <v>11</v>
      </c>
      <c r="C912" s="29">
        <v>4</v>
      </c>
      <c r="D912" s="29">
        <v>2020</v>
      </c>
      <c r="E912" s="25">
        <v>0</v>
      </c>
      <c r="F912">
        <v>8.8010000000000002</v>
      </c>
      <c r="G912">
        <f>+ANAGRAFICA!$K$8-'PO015140NR0109 - SONDA'!F912</f>
        <v>81.539000000000001</v>
      </c>
    </row>
    <row r="913" spans="1:7">
      <c r="A913" s="26">
        <v>43933</v>
      </c>
      <c r="B913" s="29">
        <v>12</v>
      </c>
      <c r="C913" s="29">
        <v>4</v>
      </c>
      <c r="D913" s="29">
        <v>2020</v>
      </c>
      <c r="E913" s="25">
        <v>0</v>
      </c>
      <c r="F913">
        <v>8.7579999999999991</v>
      </c>
      <c r="G913">
        <f>+ANAGRAFICA!$K$8-'PO015140NR0109 - SONDA'!F913</f>
        <v>81.582000000000008</v>
      </c>
    </row>
    <row r="914" spans="1:7">
      <c r="A914" s="26">
        <v>43934</v>
      </c>
      <c r="B914" s="29">
        <v>13</v>
      </c>
      <c r="C914" s="29">
        <v>4</v>
      </c>
      <c r="D914" s="29">
        <v>2020</v>
      </c>
      <c r="E914" s="25">
        <v>0</v>
      </c>
      <c r="F914">
        <v>8.798</v>
      </c>
      <c r="G914">
        <f>+ANAGRAFICA!$K$8-'PO015140NR0109 - SONDA'!F914</f>
        <v>81.542000000000002</v>
      </c>
    </row>
    <row r="915" spans="1:7">
      <c r="A915" s="26">
        <v>43935</v>
      </c>
      <c r="B915" s="29">
        <v>14</v>
      </c>
      <c r="C915" s="29">
        <v>4</v>
      </c>
      <c r="D915" s="29">
        <v>2020</v>
      </c>
      <c r="E915" s="25">
        <v>0</v>
      </c>
      <c r="F915">
        <v>8.8209999999999997</v>
      </c>
      <c r="G915">
        <f>+ANAGRAFICA!$K$8-'PO015140NR0109 - SONDA'!F915</f>
        <v>81.519000000000005</v>
      </c>
    </row>
    <row r="916" spans="1:7">
      <c r="A916" s="26">
        <v>43936</v>
      </c>
      <c r="B916" s="29">
        <v>15</v>
      </c>
      <c r="C916" s="29">
        <v>4</v>
      </c>
      <c r="D916" s="29">
        <v>2020</v>
      </c>
      <c r="E916" s="25">
        <v>0</v>
      </c>
      <c r="F916">
        <v>8.8740000000000006</v>
      </c>
      <c r="G916">
        <f>+ANAGRAFICA!$K$8-'PO015140NR0109 - SONDA'!F916</f>
        <v>81.466000000000008</v>
      </c>
    </row>
    <row r="917" spans="1:7">
      <c r="A917" s="26">
        <v>43937</v>
      </c>
      <c r="B917" s="29">
        <v>16</v>
      </c>
      <c r="C917" s="29">
        <v>4</v>
      </c>
      <c r="D917" s="29">
        <v>2020</v>
      </c>
      <c r="E917" s="25">
        <v>0</v>
      </c>
      <c r="F917">
        <v>8.9190000000000005</v>
      </c>
      <c r="G917">
        <f>+ANAGRAFICA!$K$8-'PO015140NR0109 - SONDA'!F917</f>
        <v>81.421000000000006</v>
      </c>
    </row>
    <row r="918" spans="1:7">
      <c r="A918" s="26">
        <v>43938</v>
      </c>
      <c r="B918" s="29">
        <v>17</v>
      </c>
      <c r="C918" s="29">
        <v>4</v>
      </c>
      <c r="D918" s="29">
        <v>2020</v>
      </c>
      <c r="E918" s="25">
        <v>0</v>
      </c>
      <c r="F918">
        <v>8.891</v>
      </c>
      <c r="G918">
        <f>+ANAGRAFICA!$K$8-'PO015140NR0109 - SONDA'!F918</f>
        <v>81.448999999999998</v>
      </c>
    </row>
    <row r="919" spans="1:7">
      <c r="A919" s="26">
        <v>43939</v>
      </c>
      <c r="B919" s="29">
        <v>18</v>
      </c>
      <c r="C919" s="29">
        <v>4</v>
      </c>
      <c r="D919" s="29">
        <v>2020</v>
      </c>
      <c r="E919" s="25">
        <v>0</v>
      </c>
      <c r="F919">
        <v>8.8740000000000006</v>
      </c>
      <c r="G919">
        <f>+ANAGRAFICA!$K$8-'PO015140NR0109 - SONDA'!F919</f>
        <v>81.466000000000008</v>
      </c>
    </row>
    <row r="920" spans="1:7">
      <c r="A920" s="26">
        <v>43940</v>
      </c>
      <c r="B920" s="29">
        <v>19</v>
      </c>
      <c r="C920" s="29">
        <v>4</v>
      </c>
      <c r="D920" s="29">
        <v>2020</v>
      </c>
      <c r="E920" s="25">
        <v>0</v>
      </c>
      <c r="F920">
        <v>8.8569999999999993</v>
      </c>
      <c r="G920">
        <f>+ANAGRAFICA!$K$8-'PO015140NR0109 - SONDA'!F920</f>
        <v>81.483000000000004</v>
      </c>
    </row>
    <row r="921" spans="1:7">
      <c r="A921" s="26">
        <v>43941</v>
      </c>
      <c r="B921" s="29">
        <v>20</v>
      </c>
      <c r="C921" s="29">
        <v>4</v>
      </c>
      <c r="D921" s="29">
        <v>2020</v>
      </c>
      <c r="E921" s="25">
        <v>0</v>
      </c>
      <c r="F921">
        <v>8.8490000000000002</v>
      </c>
      <c r="G921">
        <f>+ANAGRAFICA!$K$8-'PO015140NR0109 - SONDA'!F921</f>
        <v>81.491</v>
      </c>
    </row>
    <row r="922" spans="1:7">
      <c r="A922" s="26">
        <v>43942</v>
      </c>
      <c r="B922" s="29">
        <v>21</v>
      </c>
      <c r="C922" s="29">
        <v>4</v>
      </c>
      <c r="D922" s="29">
        <v>2020</v>
      </c>
      <c r="E922" s="25">
        <v>0</v>
      </c>
      <c r="F922">
        <v>8.8350000000000009</v>
      </c>
      <c r="G922">
        <f>+ANAGRAFICA!$K$8-'PO015140NR0109 - SONDA'!F922</f>
        <v>81.504999999999995</v>
      </c>
    </row>
    <row r="923" spans="1:7">
      <c r="A923" s="26">
        <v>43943</v>
      </c>
      <c r="B923" s="29">
        <v>22</v>
      </c>
      <c r="C923" s="29">
        <v>4</v>
      </c>
      <c r="D923" s="29">
        <v>2020</v>
      </c>
      <c r="E923" s="25">
        <v>0</v>
      </c>
      <c r="F923">
        <v>8.8339999999999996</v>
      </c>
      <c r="G923">
        <f>+ANAGRAFICA!$K$8-'PO015140NR0109 - SONDA'!F923</f>
        <v>81.506</v>
      </c>
    </row>
    <row r="924" spans="1:7">
      <c r="A924" s="26">
        <v>43944</v>
      </c>
      <c r="B924" s="29">
        <v>23</v>
      </c>
      <c r="C924" s="29">
        <v>4</v>
      </c>
      <c r="D924" s="29">
        <v>2020</v>
      </c>
      <c r="E924" s="25">
        <v>0</v>
      </c>
      <c r="F924">
        <v>8.8650000000000002</v>
      </c>
      <c r="G924">
        <f>+ANAGRAFICA!$K$8-'PO015140NR0109 - SONDA'!F924</f>
        <v>81.475000000000009</v>
      </c>
    </row>
    <row r="925" spans="1:7">
      <c r="A925" s="26">
        <v>43945</v>
      </c>
      <c r="B925" s="29">
        <v>24</v>
      </c>
      <c r="C925" s="29">
        <v>4</v>
      </c>
      <c r="D925" s="29">
        <v>2020</v>
      </c>
      <c r="E925" s="25">
        <v>0</v>
      </c>
      <c r="F925">
        <v>8.8480000000000008</v>
      </c>
      <c r="G925">
        <f>+ANAGRAFICA!$K$8-'PO015140NR0109 - SONDA'!F925</f>
        <v>81.492000000000004</v>
      </c>
    </row>
    <row r="926" spans="1:7">
      <c r="A926" s="26">
        <v>43946</v>
      </c>
      <c r="B926" s="29">
        <v>25</v>
      </c>
      <c r="C926" s="29">
        <v>4</v>
      </c>
      <c r="D926" s="29">
        <v>2020</v>
      </c>
      <c r="E926" s="25">
        <v>0</v>
      </c>
      <c r="F926">
        <v>8.8040000000000003</v>
      </c>
      <c r="G926">
        <f>+ANAGRAFICA!$K$8-'PO015140NR0109 - SONDA'!F926</f>
        <v>81.536000000000001</v>
      </c>
    </row>
    <row r="927" spans="1:7">
      <c r="A927" s="26">
        <v>43947</v>
      </c>
      <c r="B927" s="29">
        <v>26</v>
      </c>
      <c r="C927" s="29">
        <v>4</v>
      </c>
      <c r="D927" s="29">
        <v>2020</v>
      </c>
      <c r="E927" s="25">
        <v>0</v>
      </c>
      <c r="F927">
        <v>8.8190000000000008</v>
      </c>
      <c r="G927">
        <f>+ANAGRAFICA!$K$8-'PO015140NR0109 - SONDA'!F927</f>
        <v>81.521000000000001</v>
      </c>
    </row>
    <row r="928" spans="1:7">
      <c r="A928" s="26">
        <v>43948</v>
      </c>
      <c r="B928" s="29">
        <v>27</v>
      </c>
      <c r="C928" s="29">
        <v>4</v>
      </c>
      <c r="D928" s="29">
        <v>2020</v>
      </c>
      <c r="E928" s="25">
        <v>0</v>
      </c>
      <c r="F928">
        <v>8.8260000000000005</v>
      </c>
      <c r="G928">
        <f>+ANAGRAFICA!$K$8-'PO015140NR0109 - SONDA'!F928</f>
        <v>81.51400000000001</v>
      </c>
    </row>
    <row r="929" spans="1:7">
      <c r="A929" s="26">
        <v>43949</v>
      </c>
      <c r="B929" s="29">
        <v>28</v>
      </c>
      <c r="C929" s="29">
        <v>4</v>
      </c>
      <c r="D929" s="29">
        <v>2020</v>
      </c>
      <c r="E929" s="25">
        <v>0</v>
      </c>
      <c r="F929">
        <v>8.8369999999999997</v>
      </c>
      <c r="G929">
        <f>+ANAGRAFICA!$K$8-'PO015140NR0109 - SONDA'!F929</f>
        <v>81.503</v>
      </c>
    </row>
    <row r="930" spans="1:7">
      <c r="A930" s="26">
        <v>43950</v>
      </c>
      <c r="B930" s="29">
        <v>29</v>
      </c>
      <c r="C930" s="29">
        <v>4</v>
      </c>
      <c r="D930" s="29">
        <v>2020</v>
      </c>
      <c r="E930" s="25">
        <v>0</v>
      </c>
      <c r="F930">
        <v>8.8379999999999992</v>
      </c>
      <c r="G930">
        <f>+ANAGRAFICA!$K$8-'PO015140NR0109 - SONDA'!F930</f>
        <v>81.50200000000001</v>
      </c>
    </row>
    <row r="931" spans="1:7">
      <c r="A931" s="26">
        <v>43951</v>
      </c>
      <c r="B931" s="29">
        <v>30</v>
      </c>
      <c r="C931" s="29">
        <v>4</v>
      </c>
      <c r="D931" s="29">
        <v>2020</v>
      </c>
      <c r="E931" s="25">
        <v>0</v>
      </c>
      <c r="F931">
        <v>8.827</v>
      </c>
      <c r="G931">
        <f>+ANAGRAFICA!$K$8-'PO015140NR0109 - SONDA'!F931</f>
        <v>81.513000000000005</v>
      </c>
    </row>
    <row r="932" spans="1:7">
      <c r="A932" s="26">
        <v>43952</v>
      </c>
      <c r="B932" s="29">
        <v>1</v>
      </c>
      <c r="C932" s="29">
        <v>5</v>
      </c>
      <c r="D932" s="29">
        <v>2020</v>
      </c>
      <c r="E932" s="25">
        <v>0</v>
      </c>
      <c r="F932">
        <v>8.8320000000000007</v>
      </c>
      <c r="G932">
        <f>+ANAGRAFICA!$K$8-'PO015140NR0109 - SONDA'!F932</f>
        <v>81.50800000000001</v>
      </c>
    </row>
    <row r="933" spans="1:7">
      <c r="A933" s="26">
        <v>43953</v>
      </c>
      <c r="B933" s="29">
        <v>2</v>
      </c>
      <c r="C933" s="29">
        <v>5</v>
      </c>
      <c r="D933" s="29">
        <v>2020</v>
      </c>
      <c r="E933" s="25">
        <v>0</v>
      </c>
      <c r="F933">
        <v>8.8559999999999999</v>
      </c>
      <c r="G933">
        <f>+ANAGRAFICA!$K$8-'PO015140NR0109 - SONDA'!F933</f>
        <v>81.484000000000009</v>
      </c>
    </row>
    <row r="934" spans="1:7">
      <c r="A934" s="26">
        <v>43954</v>
      </c>
      <c r="B934" s="29">
        <v>3</v>
      </c>
      <c r="C934" s="29">
        <v>5</v>
      </c>
      <c r="D934" s="29">
        <v>2020</v>
      </c>
      <c r="E934" s="25">
        <v>0</v>
      </c>
      <c r="F934">
        <v>8.8740000000000006</v>
      </c>
      <c r="G934">
        <f>+ANAGRAFICA!$K$8-'PO015140NR0109 - SONDA'!F934</f>
        <v>81.466000000000008</v>
      </c>
    </row>
    <row r="935" spans="1:7">
      <c r="A935" s="26">
        <v>43955</v>
      </c>
      <c r="B935" s="29">
        <v>4</v>
      </c>
      <c r="C935" s="29">
        <v>5</v>
      </c>
      <c r="D935" s="29">
        <v>2020</v>
      </c>
      <c r="E935" s="25">
        <v>0</v>
      </c>
      <c r="F935">
        <v>8.9030000000000005</v>
      </c>
      <c r="G935">
        <f>+ANAGRAFICA!$K$8-'PO015140NR0109 - SONDA'!F935</f>
        <v>81.436999999999998</v>
      </c>
    </row>
    <row r="936" spans="1:7">
      <c r="A936" s="26">
        <v>43956</v>
      </c>
      <c r="B936" s="29">
        <v>5</v>
      </c>
      <c r="C936" s="29">
        <v>5</v>
      </c>
      <c r="D936" s="29">
        <v>2020</v>
      </c>
      <c r="E936" s="25">
        <v>0</v>
      </c>
      <c r="F936">
        <v>8.8949999999999996</v>
      </c>
      <c r="G936">
        <f>+ANAGRAFICA!$K$8-'PO015140NR0109 - SONDA'!F936</f>
        <v>81.445000000000007</v>
      </c>
    </row>
    <row r="937" spans="1:7">
      <c r="A937" s="26">
        <v>43957</v>
      </c>
      <c r="B937" s="29">
        <v>6</v>
      </c>
      <c r="C937" s="29">
        <v>5</v>
      </c>
      <c r="D937" s="29">
        <v>2020</v>
      </c>
      <c r="E937" s="25">
        <v>0</v>
      </c>
      <c r="F937">
        <v>8.8840000000000003</v>
      </c>
      <c r="G937">
        <f>+ANAGRAFICA!$K$8-'PO015140NR0109 - SONDA'!F937</f>
        <v>81.456000000000003</v>
      </c>
    </row>
    <row r="938" spans="1:7">
      <c r="A938" s="26">
        <v>43958</v>
      </c>
      <c r="B938" s="29">
        <v>7</v>
      </c>
      <c r="C938" s="29">
        <v>5</v>
      </c>
      <c r="D938" s="29">
        <v>2020</v>
      </c>
      <c r="E938" s="25">
        <v>0</v>
      </c>
      <c r="F938">
        <v>8.8810000000000002</v>
      </c>
      <c r="G938">
        <f>+ANAGRAFICA!$K$8-'PO015140NR0109 - SONDA'!F938</f>
        <v>81.459000000000003</v>
      </c>
    </row>
    <row r="939" spans="1:7">
      <c r="A939" s="26">
        <v>43959</v>
      </c>
      <c r="B939" s="29">
        <v>8</v>
      </c>
      <c r="C939" s="29">
        <v>5</v>
      </c>
      <c r="D939" s="29">
        <v>2020</v>
      </c>
      <c r="E939" s="25">
        <v>0</v>
      </c>
      <c r="F939">
        <v>8.8829999999999991</v>
      </c>
      <c r="G939">
        <f>+ANAGRAFICA!$K$8-'PO015140NR0109 - SONDA'!F939</f>
        <v>81.457000000000008</v>
      </c>
    </row>
    <row r="940" spans="1:7">
      <c r="A940" s="26">
        <v>43960</v>
      </c>
      <c r="B940" s="29">
        <v>9</v>
      </c>
      <c r="C940" s="29">
        <v>5</v>
      </c>
      <c r="D940" s="29">
        <v>2020</v>
      </c>
      <c r="E940" s="25">
        <v>0</v>
      </c>
      <c r="F940">
        <v>8.8789999999999996</v>
      </c>
      <c r="G940">
        <f>+ANAGRAFICA!$K$8-'PO015140NR0109 - SONDA'!F940</f>
        <v>81.460999999999999</v>
      </c>
    </row>
    <row r="941" spans="1:7">
      <c r="A941" s="26">
        <v>43961</v>
      </c>
      <c r="B941" s="29">
        <v>10</v>
      </c>
      <c r="C941" s="29">
        <v>5</v>
      </c>
      <c r="D941" s="29">
        <v>2020</v>
      </c>
      <c r="E941" s="25">
        <v>0</v>
      </c>
      <c r="F941">
        <v>8.83</v>
      </c>
      <c r="G941">
        <f>+ANAGRAFICA!$K$8-'PO015140NR0109 - SONDA'!F941</f>
        <v>81.510000000000005</v>
      </c>
    </row>
    <row r="942" spans="1:7">
      <c r="A942" s="26">
        <v>43962</v>
      </c>
      <c r="B942" s="29">
        <v>11</v>
      </c>
      <c r="C942" s="29">
        <v>5</v>
      </c>
      <c r="D942" s="29">
        <v>2020</v>
      </c>
      <c r="E942" s="25">
        <v>0</v>
      </c>
      <c r="F942">
        <v>8.8049999999999997</v>
      </c>
      <c r="G942">
        <f>+ANAGRAFICA!$K$8-'PO015140NR0109 - SONDA'!F942</f>
        <v>81.534999999999997</v>
      </c>
    </row>
    <row r="943" spans="1:7">
      <c r="A943" s="26">
        <v>43963</v>
      </c>
      <c r="B943" s="29">
        <v>12</v>
      </c>
      <c r="C943" s="29">
        <v>5</v>
      </c>
      <c r="D943" s="29">
        <v>2020</v>
      </c>
      <c r="E943" s="25">
        <v>0</v>
      </c>
      <c r="F943">
        <v>8.7759999999999998</v>
      </c>
      <c r="G943">
        <f>+ANAGRAFICA!$K$8-'PO015140NR0109 - SONDA'!F943</f>
        <v>81.564000000000007</v>
      </c>
    </row>
    <row r="944" spans="1:7">
      <c r="A944" s="26">
        <v>43964</v>
      </c>
      <c r="B944" s="29">
        <v>13</v>
      </c>
      <c r="C944" s="29">
        <v>5</v>
      </c>
      <c r="D944" s="29">
        <v>2020</v>
      </c>
      <c r="E944" s="25">
        <v>0</v>
      </c>
      <c r="F944">
        <v>8.8130000000000006</v>
      </c>
      <c r="G944">
        <f>+ANAGRAFICA!$K$8-'PO015140NR0109 - SONDA'!F944</f>
        <v>81.527000000000001</v>
      </c>
    </row>
    <row r="945" spans="1:7">
      <c r="A945" s="26">
        <v>43965</v>
      </c>
      <c r="B945" s="29">
        <v>14</v>
      </c>
      <c r="C945" s="29">
        <v>5</v>
      </c>
      <c r="D945" s="29">
        <v>2020</v>
      </c>
      <c r="E945" s="25">
        <v>0</v>
      </c>
      <c r="F945">
        <v>8.7710000000000008</v>
      </c>
      <c r="G945">
        <f>+ANAGRAFICA!$K$8-'PO015140NR0109 - SONDA'!F945</f>
        <v>81.569000000000003</v>
      </c>
    </row>
    <row r="946" spans="1:7">
      <c r="A946" s="26">
        <v>43966</v>
      </c>
      <c r="B946" s="29">
        <v>15</v>
      </c>
      <c r="C946" s="29">
        <v>5</v>
      </c>
      <c r="D946" s="29">
        <v>2020</v>
      </c>
      <c r="E946" s="25">
        <v>0</v>
      </c>
      <c r="F946">
        <v>8.6989999999999998</v>
      </c>
      <c r="G946">
        <f>+ANAGRAFICA!$K$8-'PO015140NR0109 - SONDA'!F946</f>
        <v>81.641000000000005</v>
      </c>
    </row>
    <row r="947" spans="1:7">
      <c r="A947" s="26">
        <v>43967</v>
      </c>
      <c r="B947" s="29">
        <v>16</v>
      </c>
      <c r="C947" s="29">
        <v>5</v>
      </c>
      <c r="D947" s="29">
        <v>2020</v>
      </c>
      <c r="E947" s="25">
        <v>0</v>
      </c>
      <c r="F947">
        <v>8.7349999999999994</v>
      </c>
      <c r="G947">
        <f>+ANAGRAFICA!$K$8-'PO015140NR0109 - SONDA'!F947</f>
        <v>81.605000000000004</v>
      </c>
    </row>
    <row r="948" spans="1:7">
      <c r="A948" s="26">
        <v>43968</v>
      </c>
      <c r="B948" s="29">
        <v>17</v>
      </c>
      <c r="C948" s="29">
        <v>5</v>
      </c>
      <c r="D948" s="29">
        <v>2020</v>
      </c>
      <c r="E948" s="25">
        <v>0</v>
      </c>
      <c r="F948">
        <v>8.7650000000000006</v>
      </c>
      <c r="G948">
        <f>+ANAGRAFICA!$K$8-'PO015140NR0109 - SONDA'!F948</f>
        <v>81.575000000000003</v>
      </c>
    </row>
    <row r="949" spans="1:7">
      <c r="A949" s="26">
        <v>43969</v>
      </c>
      <c r="B949" s="29">
        <v>18</v>
      </c>
      <c r="C949" s="29">
        <v>5</v>
      </c>
      <c r="D949" s="29">
        <v>2020</v>
      </c>
      <c r="E949" s="25">
        <v>0</v>
      </c>
      <c r="F949">
        <v>8.7850000000000001</v>
      </c>
      <c r="G949">
        <f>+ANAGRAFICA!$K$8-'PO015140NR0109 - SONDA'!F949</f>
        <v>81.555000000000007</v>
      </c>
    </row>
    <row r="950" spans="1:7">
      <c r="A950" s="26">
        <v>43970</v>
      </c>
      <c r="B950" s="29">
        <v>19</v>
      </c>
      <c r="C950" s="29">
        <v>5</v>
      </c>
      <c r="D950" s="29">
        <v>2020</v>
      </c>
      <c r="E950" s="25">
        <v>0</v>
      </c>
      <c r="F950">
        <v>8.7520000000000007</v>
      </c>
      <c r="G950">
        <f>+ANAGRAFICA!$K$8-'PO015140NR0109 - SONDA'!F950</f>
        <v>81.588000000000008</v>
      </c>
    </row>
    <row r="951" spans="1:7">
      <c r="A951" s="26">
        <v>43971</v>
      </c>
      <c r="B951" s="29">
        <v>20</v>
      </c>
      <c r="C951" s="29">
        <v>5</v>
      </c>
      <c r="D951" s="29">
        <v>2020</v>
      </c>
      <c r="E951" s="25">
        <v>0</v>
      </c>
      <c r="F951">
        <v>8.734</v>
      </c>
      <c r="G951">
        <f>+ANAGRAFICA!$K$8-'PO015140NR0109 - SONDA'!F951</f>
        <v>81.606000000000009</v>
      </c>
    </row>
    <row r="952" spans="1:7">
      <c r="A952" s="26">
        <v>43972</v>
      </c>
      <c r="B952" s="29">
        <v>21</v>
      </c>
      <c r="C952" s="29">
        <v>5</v>
      </c>
      <c r="D952" s="29">
        <v>2020</v>
      </c>
      <c r="E952" s="25">
        <v>0</v>
      </c>
      <c r="F952">
        <v>8.7490000000000006</v>
      </c>
      <c r="G952">
        <f>+ANAGRAFICA!$K$8-'PO015140NR0109 - SONDA'!F952</f>
        <v>81.591000000000008</v>
      </c>
    </row>
    <row r="953" spans="1:7">
      <c r="A953" s="26">
        <v>43973</v>
      </c>
      <c r="B953" s="29">
        <v>22</v>
      </c>
      <c r="C953" s="29">
        <v>5</v>
      </c>
      <c r="D953" s="29">
        <v>2020</v>
      </c>
      <c r="E953" s="25">
        <v>0</v>
      </c>
      <c r="F953">
        <v>8.7910000000000004</v>
      </c>
      <c r="G953">
        <f>+ANAGRAFICA!$K$8-'PO015140NR0109 - SONDA'!F953</f>
        <v>81.549000000000007</v>
      </c>
    </row>
    <row r="954" spans="1:7">
      <c r="A954" s="26">
        <v>43974</v>
      </c>
      <c r="B954" s="29">
        <v>23</v>
      </c>
      <c r="C954" s="29">
        <v>5</v>
      </c>
      <c r="D954" s="29">
        <v>2020</v>
      </c>
      <c r="E954" s="25">
        <v>0</v>
      </c>
      <c r="F954">
        <v>8.8190000000000008</v>
      </c>
      <c r="G954">
        <f>+ANAGRAFICA!$K$8-'PO015140NR0109 - SONDA'!F954</f>
        <v>81.521000000000001</v>
      </c>
    </row>
    <row r="955" spans="1:7">
      <c r="A955" s="26">
        <v>43975</v>
      </c>
      <c r="B955" s="29">
        <v>24</v>
      </c>
      <c r="C955" s="29">
        <v>5</v>
      </c>
      <c r="D955" s="29">
        <v>2020</v>
      </c>
      <c r="E955" s="25">
        <v>0</v>
      </c>
      <c r="F955">
        <v>8.8010000000000002</v>
      </c>
      <c r="G955">
        <f>+ANAGRAFICA!$K$8-'PO015140NR0109 - SONDA'!F955</f>
        <v>81.539000000000001</v>
      </c>
    </row>
    <row r="956" spans="1:7">
      <c r="A956" s="26">
        <v>43976</v>
      </c>
      <c r="B956" s="29">
        <v>25</v>
      </c>
      <c r="C956" s="29">
        <v>5</v>
      </c>
      <c r="D956" s="29">
        <v>2020</v>
      </c>
      <c r="E956" s="25">
        <v>0</v>
      </c>
      <c r="F956">
        <v>8.8109999999999999</v>
      </c>
      <c r="G956">
        <f>+ANAGRAFICA!$K$8-'PO015140NR0109 - SONDA'!F956</f>
        <v>81.528999999999996</v>
      </c>
    </row>
    <row r="957" spans="1:7">
      <c r="A957" s="26">
        <v>43977</v>
      </c>
      <c r="B957" s="29">
        <v>26</v>
      </c>
      <c r="C957" s="29">
        <v>5</v>
      </c>
      <c r="D957" s="29">
        <v>2020</v>
      </c>
      <c r="E957" s="25">
        <v>0</v>
      </c>
      <c r="F957">
        <v>8.7919999999999998</v>
      </c>
      <c r="G957">
        <f>+ANAGRAFICA!$K$8-'PO015140NR0109 - SONDA'!F957</f>
        <v>81.548000000000002</v>
      </c>
    </row>
    <row r="958" spans="1:7">
      <c r="A958" s="26">
        <v>43978</v>
      </c>
      <c r="B958" s="29">
        <v>27</v>
      </c>
      <c r="C958" s="29">
        <v>5</v>
      </c>
      <c r="D958" s="29">
        <v>2020</v>
      </c>
      <c r="E958" s="25">
        <v>0</v>
      </c>
      <c r="F958">
        <v>8.7970000000000006</v>
      </c>
      <c r="G958">
        <f>+ANAGRAFICA!$K$8-'PO015140NR0109 - SONDA'!F958</f>
        <v>81.543000000000006</v>
      </c>
    </row>
    <row r="959" spans="1:7">
      <c r="A959" s="26">
        <v>43979</v>
      </c>
      <c r="B959" s="29">
        <v>28</v>
      </c>
      <c r="C959" s="29">
        <v>5</v>
      </c>
      <c r="D959" s="29">
        <v>2020</v>
      </c>
      <c r="E959" s="25">
        <v>0</v>
      </c>
      <c r="F959">
        <v>8.81</v>
      </c>
      <c r="G959">
        <f>+ANAGRAFICA!$K$8-'PO015140NR0109 - SONDA'!F959</f>
        <v>81.53</v>
      </c>
    </row>
    <row r="960" spans="1:7">
      <c r="A960" s="26">
        <v>43980</v>
      </c>
      <c r="B960" s="29">
        <v>29</v>
      </c>
      <c r="C960" s="29">
        <v>5</v>
      </c>
      <c r="D960" s="29">
        <v>2020</v>
      </c>
      <c r="E960" s="25">
        <v>0</v>
      </c>
      <c r="F960">
        <v>8.7620000000000005</v>
      </c>
      <c r="G960">
        <f>+ANAGRAFICA!$K$8-'PO015140NR0109 - SONDA'!F960</f>
        <v>81.578000000000003</v>
      </c>
    </row>
    <row r="961" spans="1:7">
      <c r="A961" s="26">
        <v>43981</v>
      </c>
      <c r="B961" s="29">
        <v>30</v>
      </c>
      <c r="C961" s="29">
        <v>5</v>
      </c>
      <c r="D961" s="29">
        <v>2020</v>
      </c>
      <c r="E961" s="25">
        <v>0</v>
      </c>
      <c r="F961">
        <v>8.7759999999999998</v>
      </c>
      <c r="G961">
        <f>+ANAGRAFICA!$K$8-'PO015140NR0109 - SONDA'!F961</f>
        <v>81.564000000000007</v>
      </c>
    </row>
    <row r="962" spans="1:7">
      <c r="A962" s="26">
        <v>43982</v>
      </c>
      <c r="B962" s="29">
        <v>31</v>
      </c>
      <c r="C962" s="29">
        <v>5</v>
      </c>
      <c r="D962" s="29">
        <v>2020</v>
      </c>
      <c r="E962" s="25">
        <v>0</v>
      </c>
      <c r="F962">
        <v>8.7409999999999997</v>
      </c>
      <c r="G962">
        <f>+ANAGRAFICA!$K$8-'PO015140NR0109 - SONDA'!F962</f>
        <v>81.599000000000004</v>
      </c>
    </row>
    <row r="963" spans="1:7">
      <c r="A963" s="26">
        <v>43983</v>
      </c>
      <c r="B963" s="29">
        <v>1</v>
      </c>
      <c r="C963" s="29">
        <v>6</v>
      </c>
      <c r="D963" s="29">
        <v>2020</v>
      </c>
      <c r="E963" s="25">
        <v>0</v>
      </c>
      <c r="F963">
        <v>8.7349999999999994</v>
      </c>
      <c r="G963">
        <f>+ANAGRAFICA!$K$8-'PO015140NR0109 - SONDA'!F963</f>
        <v>81.605000000000004</v>
      </c>
    </row>
    <row r="964" spans="1:7">
      <c r="A964" s="26">
        <v>43984</v>
      </c>
      <c r="B964" s="29">
        <v>2</v>
      </c>
      <c r="C964" s="29">
        <v>6</v>
      </c>
      <c r="D964" s="29">
        <v>2020</v>
      </c>
      <c r="E964" s="25">
        <v>0</v>
      </c>
      <c r="F964">
        <v>8.7100000000000009</v>
      </c>
      <c r="G964">
        <f>+ANAGRAFICA!$K$8-'PO015140NR0109 - SONDA'!F964</f>
        <v>81.63</v>
      </c>
    </row>
    <row r="965" spans="1:7">
      <c r="A965" s="26">
        <v>43985</v>
      </c>
      <c r="B965" s="29">
        <v>3</v>
      </c>
      <c r="C965" s="29">
        <v>6</v>
      </c>
      <c r="D965" s="29">
        <v>2020</v>
      </c>
      <c r="E965" s="25">
        <v>0</v>
      </c>
      <c r="F965">
        <v>8.7140000000000004</v>
      </c>
      <c r="G965">
        <f>+ANAGRAFICA!$K$8-'PO015140NR0109 - SONDA'!F965</f>
        <v>81.626000000000005</v>
      </c>
    </row>
    <row r="966" spans="1:7">
      <c r="A966" s="26">
        <v>43986</v>
      </c>
      <c r="B966" s="29">
        <v>4</v>
      </c>
      <c r="C966" s="29">
        <v>6</v>
      </c>
      <c r="D966" s="29">
        <v>2020</v>
      </c>
      <c r="E966" s="25">
        <v>0</v>
      </c>
      <c r="F966">
        <v>8.7289999999999992</v>
      </c>
      <c r="G966">
        <f>+ANAGRAFICA!$K$8-'PO015140NR0109 - SONDA'!F966</f>
        <v>81.611000000000004</v>
      </c>
    </row>
    <row r="967" spans="1:7">
      <c r="A967" s="26">
        <v>43987</v>
      </c>
      <c r="B967" s="29">
        <v>5</v>
      </c>
      <c r="C967" s="29">
        <v>6</v>
      </c>
      <c r="D967" s="29">
        <v>2020</v>
      </c>
      <c r="E967" s="25">
        <v>0</v>
      </c>
      <c r="F967">
        <v>8.641</v>
      </c>
      <c r="G967">
        <f>+ANAGRAFICA!$K$8-'PO015140NR0109 - SONDA'!F967</f>
        <v>81.698999999999998</v>
      </c>
    </row>
    <row r="968" spans="1:7">
      <c r="A968" s="26">
        <v>43988</v>
      </c>
      <c r="B968" s="29">
        <v>6</v>
      </c>
      <c r="C968" s="29">
        <v>6</v>
      </c>
      <c r="D968" s="29">
        <v>2020</v>
      </c>
      <c r="E968" s="25">
        <v>0</v>
      </c>
      <c r="F968">
        <v>8.7119999999999997</v>
      </c>
      <c r="G968">
        <f>+ANAGRAFICA!$K$8-'PO015140NR0109 - SONDA'!F968</f>
        <v>81.628</v>
      </c>
    </row>
    <row r="969" spans="1:7">
      <c r="A969" s="26">
        <v>43989</v>
      </c>
      <c r="B969" s="29">
        <v>7</v>
      </c>
      <c r="C969" s="29">
        <v>6</v>
      </c>
      <c r="D969" s="29">
        <v>2020</v>
      </c>
      <c r="E969" s="25">
        <v>0</v>
      </c>
      <c r="F969">
        <v>8.7469999999999999</v>
      </c>
      <c r="G969">
        <f>+ANAGRAFICA!$K$8-'PO015140NR0109 - SONDA'!F969</f>
        <v>81.593000000000004</v>
      </c>
    </row>
    <row r="970" spans="1:7">
      <c r="A970" s="26">
        <v>43990</v>
      </c>
      <c r="B970" s="29">
        <v>8</v>
      </c>
      <c r="C970" s="29">
        <v>6</v>
      </c>
      <c r="D970" s="29">
        <v>2020</v>
      </c>
      <c r="E970" s="25">
        <v>0</v>
      </c>
      <c r="F970">
        <v>8.6969999999999992</v>
      </c>
      <c r="G970">
        <f>+ANAGRAFICA!$K$8-'PO015140NR0109 - SONDA'!F970</f>
        <v>81.643000000000001</v>
      </c>
    </row>
    <row r="971" spans="1:7">
      <c r="A971" s="26">
        <v>43991</v>
      </c>
      <c r="B971" s="29">
        <v>9</v>
      </c>
      <c r="C971" s="29">
        <v>6</v>
      </c>
      <c r="D971" s="29">
        <v>2020</v>
      </c>
      <c r="E971" s="25">
        <v>0</v>
      </c>
      <c r="F971">
        <v>8.7210000000000001</v>
      </c>
      <c r="G971">
        <f>+ANAGRAFICA!$K$8-'PO015140NR0109 - SONDA'!F971</f>
        <v>81.619</v>
      </c>
    </row>
    <row r="972" spans="1:7">
      <c r="A972" s="26">
        <v>43992</v>
      </c>
      <c r="B972" s="29">
        <v>10</v>
      </c>
      <c r="C972" s="29">
        <v>6</v>
      </c>
      <c r="D972" s="29">
        <v>2020</v>
      </c>
      <c r="E972" s="25">
        <v>0</v>
      </c>
      <c r="F972">
        <v>8.5760000000000005</v>
      </c>
      <c r="G972">
        <f>+ANAGRAFICA!$K$8-'PO015140NR0109 - SONDA'!F972</f>
        <v>81.76400000000001</v>
      </c>
    </row>
    <row r="973" spans="1:7">
      <c r="A973" s="26">
        <v>43993</v>
      </c>
      <c r="B973" s="29">
        <v>11</v>
      </c>
      <c r="C973" s="29">
        <v>6</v>
      </c>
      <c r="D973" s="29">
        <v>2020</v>
      </c>
      <c r="E973" s="25">
        <v>0</v>
      </c>
      <c r="F973">
        <v>8.5419999999999998</v>
      </c>
      <c r="G973">
        <f>+ANAGRAFICA!$K$8-'PO015140NR0109 - SONDA'!F973</f>
        <v>81.798000000000002</v>
      </c>
    </row>
    <row r="974" spans="1:7">
      <c r="A974" s="26">
        <v>43994</v>
      </c>
      <c r="B974" s="29">
        <v>12</v>
      </c>
      <c r="C974" s="29">
        <v>6</v>
      </c>
      <c r="D974" s="29">
        <v>2020</v>
      </c>
      <c r="E974" s="25">
        <v>0</v>
      </c>
      <c r="F974">
        <v>8.5220000000000002</v>
      </c>
      <c r="G974">
        <f>+ANAGRAFICA!$K$8-'PO015140NR0109 - SONDA'!F974</f>
        <v>81.817999999999998</v>
      </c>
    </row>
    <row r="975" spans="1:7">
      <c r="A975" s="26">
        <v>43995</v>
      </c>
      <c r="B975" s="29">
        <v>13</v>
      </c>
      <c r="C975" s="29">
        <v>6</v>
      </c>
      <c r="D975" s="29">
        <v>2020</v>
      </c>
      <c r="E975" s="25">
        <v>0</v>
      </c>
      <c r="F975">
        <v>8.5220000000000002</v>
      </c>
      <c r="G975">
        <f>+ANAGRAFICA!$K$8-'PO015140NR0109 - SONDA'!F975</f>
        <v>81.817999999999998</v>
      </c>
    </row>
    <row r="976" spans="1:7">
      <c r="A976" s="26">
        <v>43996</v>
      </c>
      <c r="B976" s="29">
        <v>14</v>
      </c>
      <c r="C976" s="29">
        <v>6</v>
      </c>
      <c r="D976" s="29">
        <v>2020</v>
      </c>
      <c r="E976" s="25">
        <v>0</v>
      </c>
      <c r="F976">
        <v>8.5459999999999994</v>
      </c>
      <c r="G976">
        <f>+ANAGRAFICA!$K$8-'PO015140NR0109 - SONDA'!F976</f>
        <v>81.794000000000011</v>
      </c>
    </row>
    <row r="977" spans="1:7">
      <c r="A977" s="26">
        <v>43997</v>
      </c>
      <c r="B977" s="29">
        <v>15</v>
      </c>
      <c r="C977" s="29">
        <v>6</v>
      </c>
      <c r="D977" s="29">
        <v>2020</v>
      </c>
      <c r="E977" s="25">
        <v>0</v>
      </c>
      <c r="F977">
        <v>8.4359999999999999</v>
      </c>
      <c r="G977">
        <f>+ANAGRAFICA!$K$8-'PO015140NR0109 - SONDA'!F977</f>
        <v>81.903999999999996</v>
      </c>
    </row>
    <row r="978" spans="1:7">
      <c r="A978" s="26">
        <v>43998</v>
      </c>
      <c r="B978" s="29">
        <v>16</v>
      </c>
      <c r="C978" s="29">
        <v>6</v>
      </c>
      <c r="D978" s="29">
        <v>2020</v>
      </c>
      <c r="E978" s="25">
        <v>0</v>
      </c>
      <c r="F978">
        <v>8.4369999999999994</v>
      </c>
      <c r="G978">
        <f>+ANAGRAFICA!$K$8-'PO015140NR0109 - SONDA'!F978</f>
        <v>81.903000000000006</v>
      </c>
    </row>
    <row r="979" spans="1:7">
      <c r="A979" s="26">
        <v>43999</v>
      </c>
      <c r="B979" s="29">
        <v>17</v>
      </c>
      <c r="C979" s="29">
        <v>6</v>
      </c>
      <c r="D979" s="29">
        <v>2020</v>
      </c>
      <c r="E979" s="25">
        <v>0</v>
      </c>
      <c r="F979">
        <v>8.3330000000000002</v>
      </c>
      <c r="G979">
        <f>+ANAGRAFICA!$K$8-'PO015140NR0109 - SONDA'!F979</f>
        <v>82.007000000000005</v>
      </c>
    </row>
    <row r="980" spans="1:7">
      <c r="A980" s="26">
        <v>44000</v>
      </c>
      <c r="B980" s="29">
        <v>18</v>
      </c>
      <c r="C980" s="29">
        <v>6</v>
      </c>
      <c r="D980" s="29">
        <v>2020</v>
      </c>
      <c r="E980" s="25">
        <v>0</v>
      </c>
      <c r="F980">
        <v>8.3119999999999994</v>
      </c>
      <c r="G980">
        <f>+ANAGRAFICA!$K$8-'PO015140NR0109 - SONDA'!F980</f>
        <v>82.028000000000006</v>
      </c>
    </row>
    <row r="981" spans="1:7">
      <c r="A981" s="26">
        <v>44001</v>
      </c>
      <c r="B981" s="29">
        <v>19</v>
      </c>
      <c r="C981" s="29">
        <v>6</v>
      </c>
      <c r="D981" s="29">
        <v>2020</v>
      </c>
      <c r="E981" s="25">
        <v>0</v>
      </c>
      <c r="F981">
        <v>8.3460000000000001</v>
      </c>
      <c r="G981">
        <f>+ANAGRAFICA!$K$8-'PO015140NR0109 - SONDA'!F981</f>
        <v>81.994</v>
      </c>
    </row>
    <row r="982" spans="1:7">
      <c r="A982" s="26">
        <v>44002</v>
      </c>
      <c r="B982" s="29">
        <v>20</v>
      </c>
      <c r="C982" s="29">
        <v>6</v>
      </c>
      <c r="D982" s="29">
        <v>2020</v>
      </c>
      <c r="E982" s="25">
        <v>0</v>
      </c>
      <c r="F982">
        <v>8.3640000000000008</v>
      </c>
      <c r="G982">
        <f>+ANAGRAFICA!$K$8-'PO015140NR0109 - SONDA'!F982</f>
        <v>81.975999999999999</v>
      </c>
    </row>
    <row r="983" spans="1:7">
      <c r="A983" s="26">
        <v>44003</v>
      </c>
      <c r="B983" s="29">
        <v>21</v>
      </c>
      <c r="C983" s="29">
        <v>6</v>
      </c>
      <c r="D983" s="29">
        <v>2020</v>
      </c>
      <c r="E983" s="25">
        <v>0</v>
      </c>
      <c r="F983">
        <v>8.3379999999999992</v>
      </c>
      <c r="G983">
        <f>+ANAGRAFICA!$K$8-'PO015140NR0109 - SONDA'!F983</f>
        <v>82.00200000000001</v>
      </c>
    </row>
    <row r="984" spans="1:7">
      <c r="A984" s="26">
        <v>44004</v>
      </c>
      <c r="B984" s="29">
        <v>22</v>
      </c>
      <c r="C984" s="29">
        <v>6</v>
      </c>
      <c r="D984" s="29">
        <v>2020</v>
      </c>
      <c r="E984" s="25">
        <v>0</v>
      </c>
      <c r="F984">
        <v>8.3369999999999997</v>
      </c>
      <c r="G984">
        <f>+ANAGRAFICA!$K$8-'PO015140NR0109 - SONDA'!F984</f>
        <v>82.003</v>
      </c>
    </row>
    <row r="985" spans="1:7">
      <c r="A985" s="26">
        <v>44005</v>
      </c>
      <c r="B985" s="29">
        <v>23</v>
      </c>
      <c r="C985" s="29">
        <v>6</v>
      </c>
      <c r="D985" s="29">
        <v>2020</v>
      </c>
      <c r="E985" s="25">
        <v>0</v>
      </c>
      <c r="F985">
        <v>8.4</v>
      </c>
      <c r="G985">
        <f>+ANAGRAFICA!$K$8-'PO015140NR0109 - SONDA'!F985</f>
        <v>81.94</v>
      </c>
    </row>
    <row r="986" spans="1:7">
      <c r="A986" s="26">
        <v>44006</v>
      </c>
      <c r="B986" s="29">
        <v>24</v>
      </c>
      <c r="C986" s="29">
        <v>6</v>
      </c>
      <c r="D986" s="29">
        <v>2020</v>
      </c>
      <c r="E986" s="25">
        <v>0</v>
      </c>
      <c r="F986">
        <v>8.4309999999999992</v>
      </c>
      <c r="G986">
        <f>+ANAGRAFICA!$K$8-'PO015140NR0109 - SONDA'!F986</f>
        <v>81.909000000000006</v>
      </c>
    </row>
    <row r="987" spans="1:7">
      <c r="A987" s="26">
        <v>44007</v>
      </c>
      <c r="B987" s="29">
        <v>25</v>
      </c>
      <c r="C987" s="29">
        <v>6</v>
      </c>
      <c r="D987" s="29">
        <v>2020</v>
      </c>
      <c r="E987" s="25">
        <v>0</v>
      </c>
      <c r="F987">
        <v>8.4030000000000005</v>
      </c>
      <c r="G987">
        <f>+ANAGRAFICA!$K$8-'PO015140NR0109 - SONDA'!F987</f>
        <v>81.936999999999998</v>
      </c>
    </row>
    <row r="988" spans="1:7">
      <c r="A988" s="26">
        <v>44008</v>
      </c>
      <c r="B988" s="29">
        <v>26</v>
      </c>
      <c r="C988" s="29">
        <v>6</v>
      </c>
      <c r="D988" s="29">
        <v>2020</v>
      </c>
      <c r="E988" s="25">
        <v>0</v>
      </c>
      <c r="F988">
        <v>8.532</v>
      </c>
      <c r="G988">
        <f>+ANAGRAFICA!$K$8-'PO015140NR0109 - SONDA'!F988</f>
        <v>81.808000000000007</v>
      </c>
    </row>
    <row r="989" spans="1:7">
      <c r="A989" s="26">
        <v>44009</v>
      </c>
      <c r="B989" s="29">
        <v>27</v>
      </c>
      <c r="C989" s="29">
        <v>6</v>
      </c>
      <c r="D989" s="29">
        <v>2020</v>
      </c>
      <c r="E989" s="25">
        <v>0</v>
      </c>
      <c r="F989">
        <v>8.5630000000000006</v>
      </c>
      <c r="G989">
        <f>+ANAGRAFICA!$K$8-'PO015140NR0109 - SONDA'!F989</f>
        <v>81.777000000000001</v>
      </c>
    </row>
    <row r="990" spans="1:7">
      <c r="A990" s="26">
        <v>44010</v>
      </c>
      <c r="B990" s="29">
        <v>28</v>
      </c>
      <c r="C990" s="29">
        <v>6</v>
      </c>
      <c r="D990" s="29">
        <v>2020</v>
      </c>
      <c r="E990" s="25">
        <v>0</v>
      </c>
      <c r="F990">
        <v>8.6059999999999999</v>
      </c>
      <c r="G990">
        <f>+ANAGRAFICA!$K$8-'PO015140NR0109 - SONDA'!F990</f>
        <v>81.734000000000009</v>
      </c>
    </row>
    <row r="991" spans="1:7">
      <c r="A991" s="26">
        <v>44011</v>
      </c>
      <c r="B991" s="29">
        <v>29</v>
      </c>
      <c r="C991" s="29">
        <v>6</v>
      </c>
      <c r="D991" s="29">
        <v>2020</v>
      </c>
      <c r="E991" s="25">
        <v>0</v>
      </c>
      <c r="F991">
        <v>8.6180000000000003</v>
      </c>
      <c r="G991">
        <f>+ANAGRAFICA!$K$8-'PO015140NR0109 - SONDA'!F991</f>
        <v>81.722000000000008</v>
      </c>
    </row>
    <row r="992" spans="1:7">
      <c r="A992" s="26">
        <v>44012</v>
      </c>
      <c r="B992" s="29">
        <v>30</v>
      </c>
      <c r="C992" s="29">
        <v>6</v>
      </c>
      <c r="D992" s="29">
        <v>2020</v>
      </c>
      <c r="E992" s="25">
        <v>0</v>
      </c>
      <c r="F992">
        <v>8.5850000000000009</v>
      </c>
      <c r="G992">
        <f>+ANAGRAFICA!$K$8-'PO015140NR0109 - SONDA'!F992</f>
        <v>81.754999999999995</v>
      </c>
    </row>
    <row r="993" spans="1:7">
      <c r="A993" s="26">
        <v>44013</v>
      </c>
      <c r="B993" s="29">
        <v>1</v>
      </c>
      <c r="C993" s="29">
        <v>7</v>
      </c>
      <c r="D993" s="29">
        <v>2020</v>
      </c>
      <c r="E993" s="25">
        <v>0</v>
      </c>
      <c r="F993">
        <v>8.6170000000000009</v>
      </c>
      <c r="G993">
        <f>+ANAGRAFICA!$K$8-'PO015140NR0109 - SONDA'!F993</f>
        <v>81.722999999999999</v>
      </c>
    </row>
    <row r="994" spans="1:7">
      <c r="A994" s="26">
        <v>44014</v>
      </c>
      <c r="B994" s="29">
        <v>2</v>
      </c>
      <c r="C994" s="29">
        <v>7</v>
      </c>
      <c r="D994" s="29">
        <v>2020</v>
      </c>
      <c r="E994" s="25">
        <v>0</v>
      </c>
      <c r="F994">
        <v>8.6479999999999997</v>
      </c>
      <c r="G994">
        <f>+ANAGRAFICA!$K$8-'PO015140NR0109 - SONDA'!F994</f>
        <v>81.692000000000007</v>
      </c>
    </row>
    <row r="995" spans="1:7">
      <c r="A995" s="26">
        <v>44015</v>
      </c>
      <c r="B995" s="29">
        <v>3</v>
      </c>
      <c r="C995" s="29">
        <v>7</v>
      </c>
      <c r="D995" s="29">
        <v>2020</v>
      </c>
      <c r="E995" s="25">
        <v>0</v>
      </c>
      <c r="F995">
        <v>8.64</v>
      </c>
      <c r="G995">
        <f>+ANAGRAFICA!$K$8-'PO015140NR0109 - SONDA'!F995</f>
        <v>81.7</v>
      </c>
    </row>
    <row r="996" spans="1:7">
      <c r="A996" s="26">
        <v>44016</v>
      </c>
      <c r="B996" s="29">
        <v>4</v>
      </c>
      <c r="C996" s="29">
        <v>7</v>
      </c>
      <c r="D996" s="29">
        <v>2020</v>
      </c>
      <c r="E996" s="25">
        <v>0</v>
      </c>
      <c r="F996">
        <v>8.4629999999999992</v>
      </c>
      <c r="G996">
        <f>+ANAGRAFICA!$K$8-'PO015140NR0109 - SONDA'!F996</f>
        <v>81.87700000000001</v>
      </c>
    </row>
    <row r="997" spans="1:7">
      <c r="A997" s="26">
        <v>44017</v>
      </c>
      <c r="B997" s="29">
        <v>5</v>
      </c>
      <c r="C997" s="29">
        <v>7</v>
      </c>
      <c r="D997" s="29">
        <v>2020</v>
      </c>
      <c r="E997" s="25">
        <v>0</v>
      </c>
      <c r="F997">
        <v>8.5090000000000003</v>
      </c>
      <c r="G997">
        <f>+ANAGRAFICA!$K$8-'PO015140NR0109 - SONDA'!F997</f>
        <v>81.831000000000003</v>
      </c>
    </row>
    <row r="998" spans="1:7">
      <c r="A998" s="26">
        <v>44018</v>
      </c>
      <c r="B998" s="29">
        <v>6</v>
      </c>
      <c r="C998" s="29">
        <v>7</v>
      </c>
      <c r="D998" s="29">
        <v>2020</v>
      </c>
      <c r="E998" s="25">
        <v>0</v>
      </c>
      <c r="F998">
        <v>8.5410000000000004</v>
      </c>
      <c r="G998">
        <f>+ANAGRAFICA!$K$8-'PO015140NR0109 - SONDA'!F998</f>
        <v>81.799000000000007</v>
      </c>
    </row>
    <row r="999" spans="1:7">
      <c r="A999" s="26">
        <v>44019</v>
      </c>
      <c r="B999" s="29">
        <v>7</v>
      </c>
      <c r="C999" s="29">
        <v>7</v>
      </c>
      <c r="D999" s="29">
        <v>2020</v>
      </c>
      <c r="E999" s="25">
        <v>0</v>
      </c>
      <c r="F999">
        <v>8.4640000000000004</v>
      </c>
      <c r="G999">
        <f>+ANAGRAFICA!$K$8-'PO015140NR0109 - SONDA'!F999</f>
        <v>81.876000000000005</v>
      </c>
    </row>
    <row r="1000" spans="1:7">
      <c r="A1000" s="26">
        <v>44020</v>
      </c>
      <c r="B1000" s="29">
        <v>8</v>
      </c>
      <c r="C1000" s="29">
        <v>7</v>
      </c>
      <c r="D1000" s="29">
        <v>2020</v>
      </c>
      <c r="E1000" s="25">
        <v>0</v>
      </c>
      <c r="F1000">
        <v>8.5310000000000006</v>
      </c>
      <c r="G1000">
        <f>+ANAGRAFICA!$K$8-'PO015140NR0109 - SONDA'!F1000</f>
        <v>81.808999999999997</v>
      </c>
    </row>
    <row r="1001" spans="1:7">
      <c r="A1001" s="26">
        <v>44021</v>
      </c>
      <c r="B1001" s="29">
        <v>9</v>
      </c>
      <c r="C1001" s="29">
        <v>7</v>
      </c>
      <c r="D1001" s="29">
        <v>2020</v>
      </c>
      <c r="E1001" s="25">
        <v>0</v>
      </c>
      <c r="F1001">
        <v>8.6159999999999997</v>
      </c>
      <c r="G1001">
        <f>+ANAGRAFICA!$K$8-'PO015140NR0109 - SONDA'!F1001</f>
        <v>81.724000000000004</v>
      </c>
    </row>
    <row r="1002" spans="1:7">
      <c r="A1002" s="26">
        <v>44022</v>
      </c>
      <c r="B1002" s="29">
        <v>10</v>
      </c>
      <c r="C1002" s="29">
        <v>7</v>
      </c>
      <c r="D1002" s="29">
        <v>2020</v>
      </c>
      <c r="E1002" s="25">
        <v>0</v>
      </c>
      <c r="F1002">
        <v>8.6340000000000003</v>
      </c>
      <c r="G1002">
        <f>+ANAGRAFICA!$K$8-'PO015140NR0109 - SONDA'!F1002</f>
        <v>81.706000000000003</v>
      </c>
    </row>
    <row r="1003" spans="1:7">
      <c r="A1003" s="26">
        <v>44023</v>
      </c>
      <c r="B1003" s="29">
        <v>11</v>
      </c>
      <c r="C1003" s="29">
        <v>7</v>
      </c>
      <c r="D1003" s="29">
        <v>2020</v>
      </c>
      <c r="E1003" s="25">
        <v>0</v>
      </c>
      <c r="F1003">
        <v>8.6059999999999999</v>
      </c>
      <c r="G1003">
        <f>+ANAGRAFICA!$K$8-'PO015140NR0109 - SONDA'!F1003</f>
        <v>81.734000000000009</v>
      </c>
    </row>
    <row r="1004" spans="1:7">
      <c r="A1004" s="26">
        <v>44024</v>
      </c>
      <c r="B1004" s="29">
        <v>12</v>
      </c>
      <c r="C1004" s="29">
        <v>7</v>
      </c>
      <c r="D1004" s="29">
        <v>2020</v>
      </c>
      <c r="E1004" s="25">
        <v>0</v>
      </c>
      <c r="F1004">
        <v>8.6210000000000004</v>
      </c>
      <c r="G1004">
        <f>+ANAGRAFICA!$K$8-'PO015140NR0109 - SONDA'!F1004</f>
        <v>81.719000000000008</v>
      </c>
    </row>
    <row r="1005" spans="1:7">
      <c r="A1005" s="26">
        <v>44025</v>
      </c>
      <c r="B1005" s="29">
        <v>13</v>
      </c>
      <c r="C1005" s="29">
        <v>7</v>
      </c>
      <c r="D1005" s="29">
        <v>2020</v>
      </c>
      <c r="E1005" s="25">
        <v>0</v>
      </c>
      <c r="F1005">
        <v>8.6669999999999998</v>
      </c>
      <c r="G1005">
        <f>+ANAGRAFICA!$K$8-'PO015140NR0109 - SONDA'!F1005</f>
        <v>81.673000000000002</v>
      </c>
    </row>
    <row r="1006" spans="1:7">
      <c r="A1006" s="26">
        <v>44026</v>
      </c>
      <c r="B1006" s="29">
        <v>14</v>
      </c>
      <c r="C1006" s="29">
        <v>7</v>
      </c>
      <c r="D1006" s="29">
        <v>2020</v>
      </c>
      <c r="E1006" s="25">
        <v>0</v>
      </c>
      <c r="F1006">
        <v>8.6929999999999996</v>
      </c>
      <c r="G1006">
        <f>+ANAGRAFICA!$K$8-'PO015140NR0109 - SONDA'!F1006</f>
        <v>81.647000000000006</v>
      </c>
    </row>
    <row r="1007" spans="1:7">
      <c r="A1007" s="26">
        <v>44027</v>
      </c>
      <c r="B1007" s="29">
        <v>15</v>
      </c>
      <c r="C1007" s="29">
        <v>7</v>
      </c>
      <c r="D1007" s="29">
        <v>2020</v>
      </c>
      <c r="E1007" s="25">
        <v>0</v>
      </c>
      <c r="F1007">
        <v>8.6999999999999993</v>
      </c>
      <c r="G1007">
        <f>+ANAGRAFICA!$K$8-'PO015140NR0109 - SONDA'!F1007</f>
        <v>81.64</v>
      </c>
    </row>
    <row r="1008" spans="1:7">
      <c r="A1008" s="26">
        <v>44028</v>
      </c>
      <c r="B1008" s="29">
        <v>16</v>
      </c>
      <c r="C1008" s="29">
        <v>7</v>
      </c>
      <c r="D1008" s="29">
        <v>2020</v>
      </c>
      <c r="E1008" s="25">
        <v>0</v>
      </c>
      <c r="F1008">
        <v>8.6189999999999998</v>
      </c>
      <c r="G1008">
        <f>+ANAGRAFICA!$K$8-'PO015140NR0109 - SONDA'!F1008</f>
        <v>81.721000000000004</v>
      </c>
    </row>
    <row r="1009" spans="1:7">
      <c r="A1009" s="26">
        <v>44029</v>
      </c>
      <c r="B1009" s="29">
        <v>17</v>
      </c>
      <c r="C1009" s="29">
        <v>7</v>
      </c>
      <c r="D1009" s="29">
        <v>2020</v>
      </c>
      <c r="E1009" s="25">
        <v>0</v>
      </c>
      <c r="F1009">
        <v>8.5630000000000006</v>
      </c>
      <c r="G1009">
        <f>+ANAGRAFICA!$K$8-'PO015140NR0109 - SONDA'!F1009</f>
        <v>81.777000000000001</v>
      </c>
    </row>
    <row r="1010" spans="1:7">
      <c r="A1010" s="26">
        <v>44030</v>
      </c>
      <c r="B1010" s="29">
        <v>18</v>
      </c>
      <c r="C1010" s="29">
        <v>7</v>
      </c>
      <c r="D1010" s="29">
        <v>2020</v>
      </c>
      <c r="E1010" s="25">
        <v>0</v>
      </c>
      <c r="F1010">
        <v>8.609</v>
      </c>
      <c r="G1010">
        <f>+ANAGRAFICA!$K$8-'PO015140NR0109 - SONDA'!F1010</f>
        <v>81.731000000000009</v>
      </c>
    </row>
    <row r="1011" spans="1:7">
      <c r="A1011" s="26">
        <v>44031</v>
      </c>
      <c r="B1011" s="29">
        <v>19</v>
      </c>
      <c r="C1011" s="29">
        <v>7</v>
      </c>
      <c r="D1011" s="29">
        <v>2020</v>
      </c>
      <c r="E1011" s="25">
        <v>0</v>
      </c>
      <c r="F1011">
        <v>8.6739999999999995</v>
      </c>
      <c r="G1011">
        <f>+ANAGRAFICA!$K$8-'PO015140NR0109 - SONDA'!F1011</f>
        <v>81.665999999999997</v>
      </c>
    </row>
    <row r="1012" spans="1:7">
      <c r="A1012" s="26">
        <v>44032</v>
      </c>
      <c r="B1012" s="29">
        <v>20</v>
      </c>
      <c r="C1012" s="29">
        <v>7</v>
      </c>
      <c r="D1012" s="29">
        <v>2020</v>
      </c>
      <c r="E1012" s="25">
        <v>0</v>
      </c>
      <c r="F1012">
        <v>8.7200000000000006</v>
      </c>
      <c r="G1012">
        <f>+ANAGRAFICA!$K$8-'PO015140NR0109 - SONDA'!F1012</f>
        <v>81.62</v>
      </c>
    </row>
    <row r="1013" spans="1:7">
      <c r="A1013" s="26">
        <v>44033</v>
      </c>
      <c r="B1013" s="29">
        <v>21</v>
      </c>
      <c r="C1013" s="29">
        <v>7</v>
      </c>
      <c r="D1013" s="29">
        <v>2020</v>
      </c>
      <c r="E1013" s="25">
        <v>0</v>
      </c>
      <c r="F1013">
        <v>8.7379999999999995</v>
      </c>
      <c r="G1013">
        <f>+ANAGRAFICA!$K$8-'PO015140NR0109 - SONDA'!F1013</f>
        <v>81.602000000000004</v>
      </c>
    </row>
    <row r="1014" spans="1:7">
      <c r="A1014" s="26">
        <v>44034</v>
      </c>
      <c r="B1014" s="29">
        <v>22</v>
      </c>
      <c r="C1014" s="29">
        <v>7</v>
      </c>
      <c r="D1014" s="29">
        <v>2020</v>
      </c>
      <c r="E1014" s="25">
        <v>0</v>
      </c>
      <c r="F1014">
        <v>8.69</v>
      </c>
      <c r="G1014">
        <f>+ANAGRAFICA!$K$8-'PO015140NR0109 - SONDA'!F1014</f>
        <v>81.650000000000006</v>
      </c>
    </row>
    <row r="1015" spans="1:7">
      <c r="A1015" s="26">
        <v>44035</v>
      </c>
      <c r="B1015" s="29">
        <v>23</v>
      </c>
      <c r="C1015" s="29">
        <v>7</v>
      </c>
      <c r="D1015" s="29">
        <v>2020</v>
      </c>
      <c r="E1015" s="25">
        <v>0</v>
      </c>
      <c r="F1015">
        <v>8.6430000000000007</v>
      </c>
      <c r="G1015">
        <f>+ANAGRAFICA!$K$8-'PO015140NR0109 - SONDA'!F1015</f>
        <v>81.697000000000003</v>
      </c>
    </row>
    <row r="1016" spans="1:7">
      <c r="A1016" s="26">
        <v>44036</v>
      </c>
      <c r="B1016" s="29">
        <v>24</v>
      </c>
      <c r="C1016" s="29">
        <v>7</v>
      </c>
      <c r="D1016" s="29">
        <v>2020</v>
      </c>
      <c r="E1016" s="25">
        <v>0</v>
      </c>
      <c r="F1016">
        <v>8.6660000000000004</v>
      </c>
      <c r="G1016">
        <f>+ANAGRAFICA!$K$8-'PO015140NR0109 - SONDA'!F1016</f>
        <v>81.674000000000007</v>
      </c>
    </row>
    <row r="1017" spans="1:7">
      <c r="A1017" s="26">
        <v>44037</v>
      </c>
      <c r="B1017" s="29">
        <v>25</v>
      </c>
      <c r="C1017" s="29">
        <v>7</v>
      </c>
      <c r="D1017" s="29">
        <v>2020</v>
      </c>
      <c r="E1017" s="25">
        <v>0</v>
      </c>
      <c r="F1017">
        <v>8.5489999999999995</v>
      </c>
      <c r="G1017">
        <f>+ANAGRAFICA!$K$8-'PO015140NR0109 - SONDA'!F1017</f>
        <v>81.790999999999997</v>
      </c>
    </row>
    <row r="1018" spans="1:7">
      <c r="A1018" s="26">
        <v>44038</v>
      </c>
      <c r="B1018" s="29">
        <v>26</v>
      </c>
      <c r="C1018" s="29">
        <v>7</v>
      </c>
      <c r="D1018" s="29">
        <v>2020</v>
      </c>
      <c r="E1018" s="25">
        <v>0</v>
      </c>
      <c r="F1018">
        <v>8.5670000000000002</v>
      </c>
      <c r="G1018">
        <f>+ANAGRAFICA!$K$8-'PO015140NR0109 - SONDA'!F1018</f>
        <v>81.772999999999996</v>
      </c>
    </row>
    <row r="1019" spans="1:7">
      <c r="A1019" s="26">
        <v>44039</v>
      </c>
      <c r="B1019" s="29">
        <v>27</v>
      </c>
      <c r="C1019" s="29">
        <v>7</v>
      </c>
      <c r="D1019" s="29">
        <v>2020</v>
      </c>
      <c r="E1019" s="25">
        <v>0</v>
      </c>
      <c r="F1019">
        <v>8.3659999999999997</v>
      </c>
      <c r="G1019">
        <f>+ANAGRAFICA!$K$8-'PO015140NR0109 - SONDA'!F1019</f>
        <v>81.974000000000004</v>
      </c>
    </row>
    <row r="1020" spans="1:7">
      <c r="A1020" s="26">
        <v>44040</v>
      </c>
      <c r="B1020" s="29">
        <v>28</v>
      </c>
      <c r="C1020" s="29">
        <v>7</v>
      </c>
      <c r="D1020" s="29">
        <v>2020</v>
      </c>
      <c r="E1020" s="25">
        <v>0</v>
      </c>
      <c r="F1020">
        <v>8.5459999999999994</v>
      </c>
      <c r="G1020">
        <f>+ANAGRAFICA!$K$8-'PO015140NR0109 - SONDA'!F1020</f>
        <v>81.794000000000011</v>
      </c>
    </row>
    <row r="1021" spans="1:7">
      <c r="A1021" s="26">
        <v>44041</v>
      </c>
      <c r="B1021" s="29">
        <v>29</v>
      </c>
      <c r="C1021" s="29">
        <v>7</v>
      </c>
      <c r="D1021" s="29">
        <v>2020</v>
      </c>
      <c r="E1021" s="25">
        <v>0</v>
      </c>
      <c r="F1021">
        <v>8.5809999999999995</v>
      </c>
      <c r="G1021">
        <f>+ANAGRAFICA!$K$8-'PO015140NR0109 - SONDA'!F1021</f>
        <v>81.759</v>
      </c>
    </row>
    <row r="1022" spans="1:7">
      <c r="A1022" s="26">
        <v>44042</v>
      </c>
      <c r="B1022" s="29">
        <v>30</v>
      </c>
      <c r="C1022" s="29">
        <v>7</v>
      </c>
      <c r="D1022" s="29">
        <v>2020</v>
      </c>
      <c r="E1022" s="25">
        <v>0</v>
      </c>
      <c r="F1022">
        <v>8.6129999999999995</v>
      </c>
      <c r="G1022">
        <f>+ANAGRAFICA!$K$8-'PO015140NR0109 - SONDA'!F1022</f>
        <v>81.727000000000004</v>
      </c>
    </row>
    <row r="1023" spans="1:7">
      <c r="A1023" s="26">
        <v>44043</v>
      </c>
      <c r="B1023" s="29">
        <v>31</v>
      </c>
      <c r="C1023" s="29">
        <v>7</v>
      </c>
      <c r="D1023" s="29">
        <v>2020</v>
      </c>
      <c r="E1023" s="25">
        <v>0</v>
      </c>
      <c r="F1023">
        <v>8.4510000000000005</v>
      </c>
      <c r="G1023">
        <f>+ANAGRAFICA!$K$8-'PO015140NR0109 - SONDA'!F1023</f>
        <v>81.88900000000001</v>
      </c>
    </row>
    <row r="1024" spans="1:7">
      <c r="A1024" s="26">
        <v>44044</v>
      </c>
      <c r="B1024" s="29">
        <v>1</v>
      </c>
      <c r="C1024" s="29">
        <v>8</v>
      </c>
      <c r="D1024" s="29">
        <v>2020</v>
      </c>
      <c r="E1024" s="25">
        <v>0</v>
      </c>
      <c r="F1024">
        <v>8.5909999999999993</v>
      </c>
      <c r="G1024">
        <f>+ANAGRAFICA!$K$8-'PO015140NR0109 - SONDA'!F1024</f>
        <v>81.749000000000009</v>
      </c>
    </row>
    <row r="1025" spans="1:7">
      <c r="A1025" s="26">
        <v>44045</v>
      </c>
      <c r="B1025" s="29">
        <v>2</v>
      </c>
      <c r="C1025" s="29">
        <v>8</v>
      </c>
      <c r="D1025" s="29">
        <v>2020</v>
      </c>
      <c r="E1025" s="25">
        <v>0</v>
      </c>
      <c r="F1025">
        <v>8.5950000000000006</v>
      </c>
      <c r="G1025">
        <f>+ANAGRAFICA!$K$8-'PO015140NR0109 - SONDA'!F1025</f>
        <v>81.745000000000005</v>
      </c>
    </row>
    <row r="1026" spans="1:7">
      <c r="A1026" s="26">
        <v>44046</v>
      </c>
      <c r="B1026" s="29">
        <v>3</v>
      </c>
      <c r="C1026" s="29">
        <v>8</v>
      </c>
      <c r="D1026" s="29">
        <v>2020</v>
      </c>
      <c r="E1026" s="25">
        <v>0</v>
      </c>
      <c r="F1026">
        <v>8.4429999999999996</v>
      </c>
      <c r="G1026">
        <f>+ANAGRAFICA!$K$8-'PO015140NR0109 - SONDA'!F1026</f>
        <v>81.897000000000006</v>
      </c>
    </row>
    <row r="1027" spans="1:7">
      <c r="A1027" s="26">
        <v>44047</v>
      </c>
      <c r="B1027" s="29">
        <v>4</v>
      </c>
      <c r="C1027" s="29">
        <v>8</v>
      </c>
      <c r="D1027" s="29">
        <v>2020</v>
      </c>
      <c r="E1027" s="25">
        <v>0</v>
      </c>
      <c r="F1027">
        <v>8.5540000000000003</v>
      </c>
      <c r="G1027">
        <f>+ANAGRAFICA!$K$8-'PO015140NR0109 - SONDA'!F1027</f>
        <v>81.786000000000001</v>
      </c>
    </row>
    <row r="1028" spans="1:7">
      <c r="A1028" s="26">
        <v>44048</v>
      </c>
      <c r="B1028" s="29">
        <v>5</v>
      </c>
      <c r="C1028" s="29">
        <v>8</v>
      </c>
      <c r="D1028" s="29">
        <v>2020</v>
      </c>
      <c r="E1028" s="25">
        <v>0</v>
      </c>
      <c r="F1028">
        <v>8.6950000000000003</v>
      </c>
      <c r="G1028">
        <f>+ANAGRAFICA!$K$8-'PO015140NR0109 - SONDA'!F1028</f>
        <v>81.64500000000001</v>
      </c>
    </row>
    <row r="1029" spans="1:7">
      <c r="A1029" s="26">
        <v>44049</v>
      </c>
      <c r="B1029" s="29">
        <v>6</v>
      </c>
      <c r="C1029" s="29">
        <v>8</v>
      </c>
      <c r="D1029" s="29">
        <v>2020</v>
      </c>
      <c r="E1029" s="25">
        <v>0</v>
      </c>
      <c r="F1029">
        <v>8.7799999999999994</v>
      </c>
      <c r="G1029">
        <f>+ANAGRAFICA!$K$8-'PO015140NR0109 - SONDA'!F1029</f>
        <v>81.56</v>
      </c>
    </row>
    <row r="1030" spans="1:7">
      <c r="A1030" s="26">
        <v>44050</v>
      </c>
      <c r="B1030" s="29">
        <v>7</v>
      </c>
      <c r="C1030" s="29">
        <v>8</v>
      </c>
      <c r="D1030" s="29">
        <v>2020</v>
      </c>
      <c r="E1030" s="25">
        <v>0</v>
      </c>
      <c r="F1030">
        <v>8.7210000000000001</v>
      </c>
      <c r="G1030">
        <f>+ANAGRAFICA!$K$8-'PO015140NR0109 - SONDA'!F1030</f>
        <v>81.619</v>
      </c>
    </row>
    <row r="1031" spans="1:7">
      <c r="A1031" s="26">
        <v>44051</v>
      </c>
      <c r="B1031" s="29">
        <v>8</v>
      </c>
      <c r="C1031" s="29">
        <v>8</v>
      </c>
      <c r="D1031" s="29">
        <v>2020</v>
      </c>
      <c r="E1031" s="25">
        <v>0</v>
      </c>
      <c r="F1031">
        <v>8.7439999999999998</v>
      </c>
      <c r="G1031">
        <f>+ANAGRAFICA!$K$8-'PO015140NR0109 - SONDA'!F1031</f>
        <v>81.596000000000004</v>
      </c>
    </row>
    <row r="1032" spans="1:7">
      <c r="A1032" s="26">
        <v>44052</v>
      </c>
      <c r="B1032" s="29">
        <v>9</v>
      </c>
      <c r="C1032" s="29">
        <v>8</v>
      </c>
      <c r="D1032" s="29">
        <v>2020</v>
      </c>
      <c r="E1032" s="25">
        <v>0</v>
      </c>
      <c r="F1032">
        <v>8.7539999999999996</v>
      </c>
      <c r="G1032">
        <f>+ANAGRAFICA!$K$8-'PO015140NR0109 - SONDA'!F1032</f>
        <v>81.585999999999999</v>
      </c>
    </row>
    <row r="1033" spans="1:7">
      <c r="A1033" s="26">
        <v>44053</v>
      </c>
      <c r="B1033" s="29">
        <v>10</v>
      </c>
      <c r="C1033" s="29">
        <v>8</v>
      </c>
      <c r="D1033" s="29">
        <v>2020</v>
      </c>
      <c r="E1033" s="25">
        <v>0</v>
      </c>
      <c r="F1033">
        <v>8.73</v>
      </c>
      <c r="G1033">
        <f>+ANAGRAFICA!$K$8-'PO015140NR0109 - SONDA'!F1033</f>
        <v>81.61</v>
      </c>
    </row>
    <row r="1034" spans="1:7">
      <c r="A1034" s="26">
        <v>44054</v>
      </c>
      <c r="B1034" s="29">
        <v>11</v>
      </c>
      <c r="C1034" s="29">
        <v>8</v>
      </c>
      <c r="D1034" s="29">
        <v>2020</v>
      </c>
      <c r="E1034" s="25">
        <v>0</v>
      </c>
      <c r="F1034">
        <v>8.7379999999999995</v>
      </c>
      <c r="G1034">
        <f>+ANAGRAFICA!$K$8-'PO015140NR0109 - SONDA'!F1034</f>
        <v>81.602000000000004</v>
      </c>
    </row>
    <row r="1035" spans="1:7">
      <c r="A1035" s="26">
        <v>44055</v>
      </c>
      <c r="B1035" s="29">
        <v>12</v>
      </c>
      <c r="C1035" s="29">
        <v>8</v>
      </c>
      <c r="D1035" s="29">
        <v>2020</v>
      </c>
      <c r="E1035" s="25">
        <v>0</v>
      </c>
      <c r="F1035">
        <v>8.7170000000000005</v>
      </c>
      <c r="G1035">
        <f>+ANAGRAFICA!$K$8-'PO015140NR0109 - SONDA'!F1035</f>
        <v>81.623000000000005</v>
      </c>
    </row>
    <row r="1036" spans="1:7">
      <c r="A1036" s="26">
        <v>44056</v>
      </c>
      <c r="B1036" s="29">
        <v>13</v>
      </c>
      <c r="C1036" s="29">
        <v>8</v>
      </c>
      <c r="D1036" s="29">
        <v>2020</v>
      </c>
      <c r="E1036" s="25">
        <v>0</v>
      </c>
      <c r="F1036">
        <v>8.7539999999999996</v>
      </c>
      <c r="G1036">
        <f>+ANAGRAFICA!$K$8-'PO015140NR0109 - SONDA'!F1036</f>
        <v>81.585999999999999</v>
      </c>
    </row>
    <row r="1037" spans="1:7">
      <c r="A1037" s="26">
        <v>44057</v>
      </c>
      <c r="B1037" s="29">
        <v>14</v>
      </c>
      <c r="C1037" s="29">
        <v>8</v>
      </c>
      <c r="D1037" s="29">
        <v>2020</v>
      </c>
      <c r="E1037" s="25">
        <v>0</v>
      </c>
      <c r="F1037">
        <v>8.7690000000000001</v>
      </c>
      <c r="G1037">
        <f>+ANAGRAFICA!$K$8-'PO015140NR0109 - SONDA'!F1037</f>
        <v>81.570999999999998</v>
      </c>
    </row>
    <row r="1038" spans="1:7">
      <c r="A1038" s="26">
        <v>44058</v>
      </c>
      <c r="B1038" s="29">
        <v>15</v>
      </c>
      <c r="C1038" s="29">
        <v>8</v>
      </c>
      <c r="D1038" s="29">
        <v>2020</v>
      </c>
      <c r="E1038" s="25">
        <v>0</v>
      </c>
      <c r="F1038">
        <v>8.7469999999999999</v>
      </c>
      <c r="G1038">
        <f>+ANAGRAFICA!$K$8-'PO015140NR0109 - SONDA'!F1038</f>
        <v>81.593000000000004</v>
      </c>
    </row>
    <row r="1039" spans="1:7">
      <c r="A1039" s="26">
        <v>44059</v>
      </c>
      <c r="B1039" s="29">
        <v>16</v>
      </c>
      <c r="C1039" s="29">
        <v>8</v>
      </c>
      <c r="D1039" s="29">
        <v>2020</v>
      </c>
      <c r="E1039" s="25">
        <v>0</v>
      </c>
      <c r="F1039">
        <v>8.6989999999999998</v>
      </c>
      <c r="G1039">
        <f>+ANAGRAFICA!$K$8-'PO015140NR0109 - SONDA'!F1039</f>
        <v>81.641000000000005</v>
      </c>
    </row>
    <row r="1040" spans="1:7">
      <c r="A1040" s="26">
        <v>44060</v>
      </c>
      <c r="B1040" s="29">
        <v>17</v>
      </c>
      <c r="C1040" s="29">
        <v>8</v>
      </c>
      <c r="D1040" s="29">
        <v>2020</v>
      </c>
      <c r="E1040" s="25">
        <v>0</v>
      </c>
      <c r="F1040">
        <v>8.6820000000000004</v>
      </c>
      <c r="G1040">
        <f>+ANAGRAFICA!$K$8-'PO015140NR0109 - SONDA'!F1040</f>
        <v>81.658000000000001</v>
      </c>
    </row>
    <row r="1041" spans="1:7">
      <c r="A1041" s="26">
        <v>44061</v>
      </c>
      <c r="B1041" s="29">
        <v>18</v>
      </c>
      <c r="C1041" s="29">
        <v>8</v>
      </c>
      <c r="D1041" s="29">
        <v>2020</v>
      </c>
      <c r="E1041" s="25">
        <v>0</v>
      </c>
      <c r="F1041">
        <v>8.6020000000000003</v>
      </c>
      <c r="G1041">
        <f>+ANAGRAFICA!$K$8-'PO015140NR0109 - SONDA'!F1041</f>
        <v>81.738</v>
      </c>
    </row>
    <row r="1042" spans="1:7">
      <c r="A1042" s="26">
        <v>44062</v>
      </c>
      <c r="B1042" s="29">
        <v>19</v>
      </c>
      <c r="C1042" s="29">
        <v>8</v>
      </c>
      <c r="D1042" s="29">
        <v>2020</v>
      </c>
      <c r="E1042" s="25">
        <v>0</v>
      </c>
      <c r="F1042">
        <v>8.5350000000000001</v>
      </c>
      <c r="G1042">
        <f>+ANAGRAFICA!$K$8-'PO015140NR0109 - SONDA'!F1042</f>
        <v>81.805000000000007</v>
      </c>
    </row>
    <row r="1043" spans="1:7">
      <c r="A1043" s="26">
        <v>44063</v>
      </c>
      <c r="B1043" s="29">
        <v>20</v>
      </c>
      <c r="C1043" s="29">
        <v>8</v>
      </c>
      <c r="D1043" s="29">
        <v>2020</v>
      </c>
      <c r="E1043" s="25">
        <v>0</v>
      </c>
      <c r="F1043">
        <v>8.6270000000000007</v>
      </c>
      <c r="G1043">
        <f>+ANAGRAFICA!$K$8-'PO015140NR0109 - SONDA'!F1043</f>
        <v>81.713000000000008</v>
      </c>
    </row>
    <row r="1044" spans="1:7">
      <c r="A1044" s="26">
        <v>44064</v>
      </c>
      <c r="B1044" s="29">
        <v>21</v>
      </c>
      <c r="C1044" s="29">
        <v>8</v>
      </c>
      <c r="D1044" s="29">
        <v>2020</v>
      </c>
      <c r="E1044" s="25">
        <v>0</v>
      </c>
      <c r="F1044">
        <v>8.577</v>
      </c>
      <c r="G1044">
        <f>+ANAGRAFICA!$K$8-'PO015140NR0109 - SONDA'!F1044</f>
        <v>81.763000000000005</v>
      </c>
    </row>
    <row r="1045" spans="1:7">
      <c r="A1045" s="26">
        <v>44065</v>
      </c>
      <c r="B1045" s="29">
        <v>22</v>
      </c>
      <c r="C1045" s="29">
        <v>8</v>
      </c>
      <c r="D1045" s="29">
        <v>2020</v>
      </c>
      <c r="E1045" s="25">
        <v>0</v>
      </c>
      <c r="F1045">
        <v>8.1489999999999991</v>
      </c>
      <c r="G1045">
        <f>+ANAGRAFICA!$K$8-'PO015140NR0109 - SONDA'!F1045</f>
        <v>82.191000000000003</v>
      </c>
    </row>
    <row r="1046" spans="1:7">
      <c r="A1046" s="26">
        <v>44066</v>
      </c>
      <c r="B1046" s="29">
        <v>23</v>
      </c>
      <c r="C1046" s="29">
        <v>8</v>
      </c>
      <c r="D1046" s="29">
        <v>2020</v>
      </c>
      <c r="E1046" s="25">
        <v>0</v>
      </c>
      <c r="F1046">
        <v>7.9909999999999997</v>
      </c>
      <c r="G1046">
        <f>+ANAGRAFICA!$K$8-'PO015140NR0109 - SONDA'!F1046</f>
        <v>82.349000000000004</v>
      </c>
    </row>
    <row r="1047" spans="1:7">
      <c r="A1047" s="26">
        <v>44067</v>
      </c>
      <c r="B1047" s="29">
        <v>24</v>
      </c>
      <c r="C1047" s="29">
        <v>8</v>
      </c>
      <c r="D1047" s="29">
        <v>2020</v>
      </c>
      <c r="E1047" s="25">
        <v>0</v>
      </c>
      <c r="F1047">
        <v>7.9139999999999997</v>
      </c>
      <c r="G1047">
        <f>+ANAGRAFICA!$K$8-'PO015140NR0109 - SONDA'!F1047</f>
        <v>82.426000000000002</v>
      </c>
    </row>
    <row r="1048" spans="1:7">
      <c r="A1048" s="26">
        <v>44068</v>
      </c>
      <c r="B1048" s="29">
        <v>25</v>
      </c>
      <c r="C1048" s="29">
        <v>8</v>
      </c>
      <c r="D1048" s="29">
        <v>2020</v>
      </c>
      <c r="E1048" s="25">
        <v>0</v>
      </c>
      <c r="F1048">
        <v>8.26</v>
      </c>
      <c r="G1048">
        <f>+ANAGRAFICA!$K$8-'PO015140NR0109 - SONDA'!F1048</f>
        <v>82.08</v>
      </c>
    </row>
    <row r="1049" spans="1:7">
      <c r="A1049" s="26">
        <v>44069</v>
      </c>
      <c r="B1049" s="29">
        <v>26</v>
      </c>
      <c r="C1049" s="29">
        <v>8</v>
      </c>
      <c r="D1049" s="29">
        <v>2020</v>
      </c>
      <c r="E1049" s="25">
        <v>0</v>
      </c>
      <c r="F1049">
        <v>8.2439999999999998</v>
      </c>
      <c r="G1049">
        <f>+ANAGRAFICA!$K$8-'PO015140NR0109 - SONDA'!F1049</f>
        <v>82.096000000000004</v>
      </c>
    </row>
    <row r="1050" spans="1:7">
      <c r="A1050" s="26">
        <v>44070</v>
      </c>
      <c r="B1050" s="29">
        <v>27</v>
      </c>
      <c r="C1050" s="29">
        <v>8</v>
      </c>
      <c r="D1050" s="29">
        <v>2020</v>
      </c>
      <c r="E1050" s="25">
        <v>0</v>
      </c>
      <c r="F1050">
        <v>8.0570000000000004</v>
      </c>
      <c r="G1050">
        <f>+ANAGRAFICA!$K$8-'PO015140NR0109 - SONDA'!F1050</f>
        <v>82.283000000000001</v>
      </c>
    </row>
    <row r="1051" spans="1:7">
      <c r="A1051" s="26">
        <v>44071</v>
      </c>
      <c r="B1051" s="29">
        <v>28</v>
      </c>
      <c r="C1051" s="29">
        <v>8</v>
      </c>
      <c r="D1051" s="29">
        <v>2020</v>
      </c>
      <c r="E1051" s="25">
        <v>0</v>
      </c>
      <c r="F1051">
        <v>8.0530000000000008</v>
      </c>
      <c r="G1051">
        <f>+ANAGRAFICA!$K$8-'PO015140NR0109 - SONDA'!F1051</f>
        <v>82.287000000000006</v>
      </c>
    </row>
    <row r="1052" spans="1:7">
      <c r="A1052" s="26">
        <v>44072</v>
      </c>
      <c r="B1052" s="29">
        <v>29</v>
      </c>
      <c r="C1052" s="29">
        <v>8</v>
      </c>
      <c r="D1052" s="29">
        <v>2020</v>
      </c>
      <c r="E1052" s="25">
        <v>0</v>
      </c>
      <c r="F1052">
        <v>8.34</v>
      </c>
      <c r="G1052">
        <f>+ANAGRAFICA!$K$8-'PO015140NR0109 - SONDA'!F1052</f>
        <v>82</v>
      </c>
    </row>
    <row r="1053" spans="1:7">
      <c r="A1053" s="26">
        <v>44073</v>
      </c>
      <c r="B1053" s="29">
        <v>30</v>
      </c>
      <c r="C1053" s="29">
        <v>8</v>
      </c>
      <c r="D1053" s="29">
        <v>2020</v>
      </c>
      <c r="E1053" s="25">
        <v>0</v>
      </c>
      <c r="F1053">
        <v>8.5359999999999996</v>
      </c>
      <c r="G1053">
        <f>+ANAGRAFICA!$K$8-'PO015140NR0109 - SONDA'!F1053</f>
        <v>81.804000000000002</v>
      </c>
    </row>
    <row r="1054" spans="1:7">
      <c r="A1054" s="26">
        <v>44074</v>
      </c>
      <c r="B1054" s="29">
        <v>31</v>
      </c>
      <c r="C1054" s="29">
        <v>8</v>
      </c>
      <c r="D1054" s="29">
        <v>2020</v>
      </c>
      <c r="E1054" s="25">
        <v>0</v>
      </c>
      <c r="F1054">
        <v>8.6639999999999997</v>
      </c>
      <c r="G1054">
        <f>+ANAGRAFICA!$K$8-'PO015140NR0109 - SONDA'!F1054</f>
        <v>81.676000000000002</v>
      </c>
    </row>
    <row r="1055" spans="1:7">
      <c r="A1055" s="26">
        <v>44075</v>
      </c>
      <c r="B1055" s="29">
        <v>1</v>
      </c>
      <c r="C1055" s="29">
        <v>9</v>
      </c>
      <c r="D1055" s="29">
        <v>2020</v>
      </c>
      <c r="E1055" s="25">
        <v>0</v>
      </c>
      <c r="F1055">
        <v>8.7219999999999995</v>
      </c>
      <c r="G1055">
        <f>+ANAGRAFICA!$K$8-'PO015140NR0109 - SONDA'!F1055</f>
        <v>81.618000000000009</v>
      </c>
    </row>
    <row r="1056" spans="1:7">
      <c r="A1056" s="26">
        <v>44076</v>
      </c>
      <c r="B1056" s="29">
        <v>2</v>
      </c>
      <c r="C1056" s="29">
        <v>9</v>
      </c>
      <c r="D1056" s="29">
        <v>2020</v>
      </c>
      <c r="E1056" s="25">
        <v>0</v>
      </c>
      <c r="F1056">
        <v>8.7590000000000003</v>
      </c>
      <c r="G1056">
        <f>+ANAGRAFICA!$K$8-'PO015140NR0109 - SONDA'!F1056</f>
        <v>81.581000000000003</v>
      </c>
    </row>
    <row r="1057" spans="1:7">
      <c r="A1057" s="26">
        <v>44077</v>
      </c>
      <c r="B1057" s="29">
        <v>3</v>
      </c>
      <c r="C1057" s="29">
        <v>9</v>
      </c>
      <c r="D1057" s="29">
        <v>2020</v>
      </c>
      <c r="E1057" s="25">
        <v>0</v>
      </c>
      <c r="F1057">
        <v>8.8109999999999999</v>
      </c>
      <c r="G1057">
        <f>+ANAGRAFICA!$K$8-'PO015140NR0109 - SONDA'!F1057</f>
        <v>81.528999999999996</v>
      </c>
    </row>
    <row r="1058" spans="1:7">
      <c r="A1058" s="26">
        <v>44078</v>
      </c>
      <c r="B1058" s="29">
        <v>4</v>
      </c>
      <c r="C1058" s="29">
        <v>9</v>
      </c>
      <c r="D1058" s="29">
        <v>2020</v>
      </c>
      <c r="E1058" s="25">
        <v>0</v>
      </c>
      <c r="F1058">
        <v>8.8450000000000006</v>
      </c>
      <c r="G1058">
        <f>+ANAGRAFICA!$K$8-'PO015140NR0109 - SONDA'!F1058</f>
        <v>81.495000000000005</v>
      </c>
    </row>
    <row r="1059" spans="1:7">
      <c r="A1059" s="26">
        <v>44079</v>
      </c>
      <c r="B1059" s="29">
        <v>5</v>
      </c>
      <c r="C1059" s="29">
        <v>9</v>
      </c>
      <c r="D1059" s="29">
        <v>2020</v>
      </c>
      <c r="E1059" s="25">
        <v>0</v>
      </c>
      <c r="F1059">
        <v>8.8339999999999996</v>
      </c>
      <c r="G1059">
        <f>+ANAGRAFICA!$K$8-'PO015140NR0109 - SONDA'!F1059</f>
        <v>81.506</v>
      </c>
    </row>
    <row r="1060" spans="1:7">
      <c r="A1060" s="26">
        <v>44080</v>
      </c>
      <c r="B1060" s="29">
        <v>6</v>
      </c>
      <c r="C1060" s="29">
        <v>9</v>
      </c>
      <c r="D1060" s="29">
        <v>2020</v>
      </c>
      <c r="E1060" s="25">
        <v>0</v>
      </c>
      <c r="F1060">
        <v>8.7349999999999994</v>
      </c>
      <c r="G1060">
        <f>+ANAGRAFICA!$K$8-'PO015140NR0109 - SONDA'!F1060</f>
        <v>81.605000000000004</v>
      </c>
    </row>
    <row r="1061" spans="1:7">
      <c r="A1061" s="26">
        <v>44081</v>
      </c>
      <c r="B1061" s="29">
        <v>7</v>
      </c>
      <c r="C1061" s="29">
        <v>9</v>
      </c>
      <c r="D1061" s="29">
        <v>2020</v>
      </c>
      <c r="E1061" s="25">
        <v>0</v>
      </c>
      <c r="F1061">
        <v>8.6929999999999996</v>
      </c>
      <c r="G1061">
        <f>+ANAGRAFICA!$K$8-'PO015140NR0109 - SONDA'!F1061</f>
        <v>81.647000000000006</v>
      </c>
    </row>
    <row r="1062" spans="1:7">
      <c r="A1062" s="26">
        <v>44082</v>
      </c>
      <c r="B1062" s="29">
        <v>8</v>
      </c>
      <c r="C1062" s="29">
        <v>9</v>
      </c>
      <c r="D1062" s="29">
        <v>2020</v>
      </c>
      <c r="E1062" s="25">
        <v>0</v>
      </c>
      <c r="F1062">
        <v>8.6829999999999998</v>
      </c>
      <c r="G1062">
        <f>+ANAGRAFICA!$K$8-'PO015140NR0109 - SONDA'!F1062</f>
        <v>81.657000000000011</v>
      </c>
    </row>
    <row r="1063" spans="1:7">
      <c r="A1063" s="26">
        <v>44083</v>
      </c>
      <c r="B1063" s="29">
        <v>9</v>
      </c>
      <c r="C1063" s="29">
        <v>9</v>
      </c>
      <c r="D1063" s="29">
        <v>2020</v>
      </c>
      <c r="E1063" s="25">
        <v>0</v>
      </c>
      <c r="F1063">
        <v>8.6329999999999991</v>
      </c>
      <c r="G1063">
        <f>+ANAGRAFICA!$K$8-'PO015140NR0109 - SONDA'!F1063</f>
        <v>81.707000000000008</v>
      </c>
    </row>
    <row r="1064" spans="1:7">
      <c r="A1064" s="26">
        <v>44084</v>
      </c>
      <c r="B1064" s="29">
        <v>10</v>
      </c>
      <c r="C1064" s="29">
        <v>9</v>
      </c>
      <c r="D1064" s="29">
        <v>2020</v>
      </c>
      <c r="E1064" s="25">
        <v>0</v>
      </c>
      <c r="F1064">
        <v>8.6080000000000005</v>
      </c>
      <c r="G1064">
        <f>+ANAGRAFICA!$K$8-'PO015140NR0109 - SONDA'!F1064</f>
        <v>81.731999999999999</v>
      </c>
    </row>
    <row r="1065" spans="1:7">
      <c r="A1065" s="26">
        <v>44085</v>
      </c>
      <c r="B1065" s="29">
        <v>11</v>
      </c>
      <c r="C1065" s="29">
        <v>9</v>
      </c>
      <c r="D1065" s="29">
        <v>2020</v>
      </c>
      <c r="E1065" s="25">
        <v>0</v>
      </c>
      <c r="F1065">
        <v>8.5839999999999996</v>
      </c>
      <c r="G1065">
        <f>+ANAGRAFICA!$K$8-'PO015140NR0109 - SONDA'!F1065</f>
        <v>81.756</v>
      </c>
    </row>
    <row r="1066" spans="1:7">
      <c r="A1066" s="26">
        <v>44086</v>
      </c>
      <c r="B1066" s="29">
        <v>12</v>
      </c>
      <c r="C1066" s="29">
        <v>9</v>
      </c>
      <c r="D1066" s="29">
        <v>2020</v>
      </c>
      <c r="E1066" s="25">
        <v>0</v>
      </c>
      <c r="F1066">
        <v>8.5530000000000008</v>
      </c>
      <c r="G1066">
        <f>+ANAGRAFICA!$K$8-'PO015140NR0109 - SONDA'!F1066</f>
        <v>81.787000000000006</v>
      </c>
    </row>
    <row r="1067" spans="1:7">
      <c r="A1067" s="26">
        <v>44087</v>
      </c>
      <c r="B1067" s="29">
        <v>13</v>
      </c>
      <c r="C1067" s="29">
        <v>9</v>
      </c>
      <c r="D1067" s="29">
        <v>2020</v>
      </c>
      <c r="E1067" s="25">
        <v>0</v>
      </c>
      <c r="F1067">
        <v>8.4009999999999998</v>
      </c>
      <c r="G1067">
        <f>+ANAGRAFICA!$K$8-'PO015140NR0109 - SONDA'!F1067</f>
        <v>81.939000000000007</v>
      </c>
    </row>
    <row r="1068" spans="1:7">
      <c r="A1068" s="26">
        <v>44088</v>
      </c>
      <c r="B1068" s="29">
        <v>14</v>
      </c>
      <c r="C1068" s="29">
        <v>9</v>
      </c>
      <c r="D1068" s="29">
        <v>2020</v>
      </c>
      <c r="E1068" s="25">
        <v>0</v>
      </c>
      <c r="F1068">
        <v>8.2829999999999995</v>
      </c>
      <c r="G1068">
        <f>+ANAGRAFICA!$K$8-'PO015140NR0109 - SONDA'!F1068</f>
        <v>82.057000000000002</v>
      </c>
    </row>
    <row r="1069" spans="1:7">
      <c r="A1069" s="26">
        <v>44089</v>
      </c>
      <c r="B1069" s="29">
        <v>15</v>
      </c>
      <c r="C1069" s="29">
        <v>9</v>
      </c>
      <c r="D1069" s="29">
        <v>2020</v>
      </c>
      <c r="E1069" s="25">
        <v>0</v>
      </c>
      <c r="F1069">
        <v>8.44</v>
      </c>
      <c r="G1069">
        <f>+ANAGRAFICA!$K$8-'PO015140NR0109 - SONDA'!F1069</f>
        <v>81.900000000000006</v>
      </c>
    </row>
    <row r="1070" spans="1:7">
      <c r="A1070" s="26">
        <v>44090</v>
      </c>
      <c r="B1070" s="29">
        <v>16</v>
      </c>
      <c r="C1070" s="29">
        <v>9</v>
      </c>
      <c r="D1070" s="29">
        <v>2020</v>
      </c>
      <c r="E1070" s="25">
        <v>0</v>
      </c>
      <c r="F1070">
        <v>8.4710000000000001</v>
      </c>
      <c r="G1070">
        <f>+ANAGRAFICA!$K$8-'PO015140NR0109 - SONDA'!F1070</f>
        <v>81.869</v>
      </c>
    </row>
    <row r="1071" spans="1:7">
      <c r="A1071" s="26">
        <v>44091</v>
      </c>
      <c r="B1071" s="29">
        <v>17</v>
      </c>
      <c r="C1071" s="29">
        <v>9</v>
      </c>
      <c r="D1071" s="29">
        <v>2020</v>
      </c>
      <c r="E1071" s="25">
        <v>0</v>
      </c>
      <c r="F1071">
        <v>8.4610000000000003</v>
      </c>
      <c r="G1071">
        <f>+ANAGRAFICA!$K$8-'PO015140NR0109 - SONDA'!F1071</f>
        <v>81.879000000000005</v>
      </c>
    </row>
    <row r="1072" spans="1:7">
      <c r="A1072" s="26">
        <v>44092</v>
      </c>
      <c r="B1072" s="29">
        <v>18</v>
      </c>
      <c r="C1072" s="29">
        <v>9</v>
      </c>
      <c r="D1072" s="29">
        <v>2020</v>
      </c>
      <c r="E1072" s="25">
        <v>0</v>
      </c>
      <c r="F1072">
        <v>8.5640000000000001</v>
      </c>
      <c r="G1072">
        <f>+ANAGRAFICA!$K$8-'PO015140NR0109 - SONDA'!F1072</f>
        <v>81.77600000000001</v>
      </c>
    </row>
    <row r="1073" spans="1:7">
      <c r="A1073" s="26">
        <v>44093</v>
      </c>
      <c r="B1073" s="29">
        <v>19</v>
      </c>
      <c r="C1073" s="29">
        <v>9</v>
      </c>
      <c r="D1073" s="29">
        <v>2020</v>
      </c>
      <c r="E1073" s="25">
        <v>0</v>
      </c>
      <c r="F1073">
        <v>8.5210000000000008</v>
      </c>
      <c r="G1073">
        <f>+ANAGRAFICA!$K$8-'PO015140NR0109 - SONDA'!F1073</f>
        <v>81.819000000000003</v>
      </c>
    </row>
    <row r="1074" spans="1:7">
      <c r="A1074" s="26">
        <v>44094</v>
      </c>
      <c r="B1074" s="29">
        <v>20</v>
      </c>
      <c r="C1074" s="29">
        <v>9</v>
      </c>
      <c r="D1074" s="29">
        <v>2020</v>
      </c>
      <c r="E1074" s="25">
        <v>0</v>
      </c>
      <c r="F1074">
        <v>8.3829999999999991</v>
      </c>
      <c r="G1074">
        <f>+ANAGRAFICA!$K$8-'PO015140NR0109 - SONDA'!F1074</f>
        <v>81.957000000000008</v>
      </c>
    </row>
    <row r="1075" spans="1:7">
      <c r="A1075" s="26">
        <v>44095</v>
      </c>
      <c r="B1075" s="29">
        <v>21</v>
      </c>
      <c r="C1075" s="29">
        <v>9</v>
      </c>
      <c r="D1075" s="29">
        <v>2020</v>
      </c>
      <c r="E1075" s="25">
        <v>0</v>
      </c>
      <c r="F1075">
        <v>8.3490000000000002</v>
      </c>
      <c r="G1075">
        <f>+ANAGRAFICA!$K$8-'PO015140NR0109 - SONDA'!F1075</f>
        <v>81.991</v>
      </c>
    </row>
    <row r="1076" spans="1:7">
      <c r="A1076" s="26">
        <v>44096</v>
      </c>
      <c r="B1076" s="29">
        <v>22</v>
      </c>
      <c r="C1076" s="29">
        <v>9</v>
      </c>
      <c r="D1076" s="29">
        <v>2020</v>
      </c>
      <c r="E1076" s="25">
        <v>0</v>
      </c>
      <c r="F1076">
        <v>8.6240000000000006</v>
      </c>
      <c r="G1076">
        <f>+ANAGRAFICA!$K$8-'PO015140NR0109 - SONDA'!F1076</f>
        <v>81.716000000000008</v>
      </c>
    </row>
    <row r="1077" spans="1:7">
      <c r="A1077" s="26">
        <v>44097</v>
      </c>
      <c r="B1077" s="29">
        <v>23</v>
      </c>
      <c r="C1077" s="29">
        <v>9</v>
      </c>
      <c r="D1077" s="29">
        <v>2020</v>
      </c>
      <c r="E1077" s="25">
        <v>0</v>
      </c>
      <c r="F1077">
        <v>8.7430000000000003</v>
      </c>
      <c r="G1077">
        <f>+ANAGRAFICA!$K$8-'PO015140NR0109 - SONDA'!F1077</f>
        <v>81.597000000000008</v>
      </c>
    </row>
    <row r="1078" spans="1:7">
      <c r="A1078" s="26">
        <v>44098</v>
      </c>
      <c r="B1078" s="29">
        <v>24</v>
      </c>
      <c r="C1078" s="29">
        <v>9</v>
      </c>
      <c r="D1078" s="29">
        <v>2020</v>
      </c>
      <c r="E1078" s="25">
        <v>0</v>
      </c>
      <c r="F1078">
        <v>8.67</v>
      </c>
      <c r="G1078">
        <f>+ANAGRAFICA!$K$8-'PO015140NR0109 - SONDA'!F1078</f>
        <v>81.67</v>
      </c>
    </row>
    <row r="1079" spans="1:7">
      <c r="A1079" s="26">
        <v>44099</v>
      </c>
      <c r="B1079" s="29">
        <v>25</v>
      </c>
      <c r="C1079" s="29">
        <v>9</v>
      </c>
      <c r="D1079" s="29">
        <v>2020</v>
      </c>
      <c r="E1079" s="25">
        <v>0</v>
      </c>
      <c r="F1079">
        <v>8.6820000000000004</v>
      </c>
      <c r="G1079">
        <f>+ANAGRAFICA!$K$8-'PO015140NR0109 - SONDA'!F1079</f>
        <v>81.658000000000001</v>
      </c>
    </row>
    <row r="1080" spans="1:7">
      <c r="A1080" s="26">
        <v>44100</v>
      </c>
      <c r="B1080" s="29">
        <v>26</v>
      </c>
      <c r="C1080" s="29">
        <v>9</v>
      </c>
      <c r="D1080" s="29">
        <v>2020</v>
      </c>
      <c r="E1080" s="25">
        <v>0</v>
      </c>
      <c r="F1080">
        <v>8.6890000000000001</v>
      </c>
      <c r="G1080">
        <f>+ANAGRAFICA!$K$8-'PO015140NR0109 - SONDA'!F1080</f>
        <v>81.65100000000001</v>
      </c>
    </row>
    <row r="1081" spans="1:7">
      <c r="A1081" s="26">
        <v>44101</v>
      </c>
      <c r="B1081" s="29">
        <v>27</v>
      </c>
      <c r="C1081" s="29">
        <v>9</v>
      </c>
      <c r="D1081" s="29">
        <v>2020</v>
      </c>
      <c r="E1081" s="25">
        <v>0</v>
      </c>
      <c r="F1081">
        <v>8.766</v>
      </c>
      <c r="G1081">
        <f>+ANAGRAFICA!$K$8-'PO015140NR0109 - SONDA'!F1081</f>
        <v>81.573999999999998</v>
      </c>
    </row>
    <row r="1082" spans="1:7">
      <c r="A1082" s="26">
        <v>44102</v>
      </c>
      <c r="B1082" s="29">
        <v>28</v>
      </c>
      <c r="C1082" s="29">
        <v>9</v>
      </c>
      <c r="D1082" s="29">
        <v>2020</v>
      </c>
      <c r="E1082" s="25">
        <v>0</v>
      </c>
      <c r="F1082">
        <v>8.8109999999999999</v>
      </c>
      <c r="G1082">
        <f>+ANAGRAFICA!$K$8-'PO015140NR0109 - SONDA'!F1082</f>
        <v>81.528999999999996</v>
      </c>
    </row>
    <row r="1083" spans="1:7">
      <c r="A1083" s="26">
        <v>44103</v>
      </c>
      <c r="B1083" s="29">
        <v>29</v>
      </c>
      <c r="C1083" s="29">
        <v>9</v>
      </c>
      <c r="D1083" s="29">
        <v>2020</v>
      </c>
      <c r="E1083" s="25">
        <v>0</v>
      </c>
      <c r="F1083">
        <v>8.8209999999999997</v>
      </c>
      <c r="G1083">
        <f>+ANAGRAFICA!$K$8-'PO015140NR0109 - SONDA'!F1083</f>
        <v>81.519000000000005</v>
      </c>
    </row>
    <row r="1084" spans="1:7">
      <c r="A1084" s="26">
        <v>44104</v>
      </c>
      <c r="B1084" s="29">
        <v>30</v>
      </c>
      <c r="C1084" s="29">
        <v>9</v>
      </c>
      <c r="D1084" s="29">
        <v>2020</v>
      </c>
      <c r="E1084" s="25">
        <v>0</v>
      </c>
      <c r="F1084">
        <v>8.8529999999999998</v>
      </c>
      <c r="G1084">
        <f>+ANAGRAFICA!$K$8-'PO015140NR0109 - SONDA'!F1084</f>
        <v>81.487000000000009</v>
      </c>
    </row>
    <row r="1085" spans="1:7">
      <c r="A1085" s="26">
        <v>44105</v>
      </c>
      <c r="B1085" s="29">
        <v>1</v>
      </c>
      <c r="C1085" s="29">
        <v>10</v>
      </c>
      <c r="D1085" s="29">
        <v>2020</v>
      </c>
      <c r="E1085" s="25">
        <v>0</v>
      </c>
      <c r="F1085">
        <v>8.8239999999999998</v>
      </c>
      <c r="G1085">
        <f>+ANAGRAFICA!$K$8-'PO015140NR0109 - SONDA'!F1085</f>
        <v>81.516000000000005</v>
      </c>
    </row>
    <row r="1086" spans="1:7">
      <c r="A1086" s="26">
        <v>44106</v>
      </c>
      <c r="B1086" s="29">
        <v>2</v>
      </c>
      <c r="C1086" s="29">
        <v>10</v>
      </c>
      <c r="D1086" s="29">
        <v>2020</v>
      </c>
      <c r="E1086" s="25">
        <v>0</v>
      </c>
      <c r="F1086">
        <v>8.7729999999999997</v>
      </c>
      <c r="G1086">
        <f>+ANAGRAFICA!$K$8-'PO015140NR0109 - SONDA'!F1086</f>
        <v>81.567000000000007</v>
      </c>
    </row>
    <row r="1087" spans="1:7">
      <c r="A1087" s="26">
        <v>44107</v>
      </c>
      <c r="B1087" s="29">
        <v>3</v>
      </c>
      <c r="C1087" s="29">
        <v>10</v>
      </c>
      <c r="D1087" s="29">
        <v>2020</v>
      </c>
      <c r="E1087" s="25">
        <v>0</v>
      </c>
      <c r="F1087">
        <v>8.6940000000000008</v>
      </c>
      <c r="G1087">
        <f>+ANAGRAFICA!$K$8-'PO015140NR0109 - SONDA'!F1087</f>
        <v>81.646000000000001</v>
      </c>
    </row>
    <row r="1088" spans="1:7">
      <c r="A1088" s="26">
        <v>44108</v>
      </c>
      <c r="B1088" s="29">
        <v>4</v>
      </c>
      <c r="C1088" s="29">
        <v>10</v>
      </c>
      <c r="D1088" s="29">
        <v>2020</v>
      </c>
      <c r="E1088" s="25">
        <v>0</v>
      </c>
      <c r="F1088">
        <v>8.6319999999999997</v>
      </c>
      <c r="G1088">
        <f>+ANAGRAFICA!$K$8-'PO015140NR0109 - SONDA'!F1088</f>
        <v>81.707999999999998</v>
      </c>
    </row>
    <row r="1089" spans="1:7">
      <c r="A1089" s="26">
        <v>44109</v>
      </c>
      <c r="B1089" s="29">
        <v>5</v>
      </c>
      <c r="C1089" s="29">
        <v>10</v>
      </c>
      <c r="D1089" s="29">
        <v>2020</v>
      </c>
      <c r="E1089" s="25">
        <v>0</v>
      </c>
      <c r="F1089">
        <v>8.6199999999999992</v>
      </c>
      <c r="G1089">
        <f>+ANAGRAFICA!$K$8-'PO015140NR0109 - SONDA'!F1089</f>
        <v>81.72</v>
      </c>
    </row>
    <row r="1090" spans="1:7">
      <c r="A1090" s="26">
        <v>44110</v>
      </c>
      <c r="B1090" s="29">
        <v>6</v>
      </c>
      <c r="C1090" s="29">
        <v>10</v>
      </c>
      <c r="D1090" s="29">
        <v>2020</v>
      </c>
      <c r="E1090" s="25">
        <v>0</v>
      </c>
      <c r="F1090">
        <v>8.6010000000000009</v>
      </c>
      <c r="G1090">
        <f>+ANAGRAFICA!$K$8-'PO015140NR0109 - SONDA'!F1090</f>
        <v>81.739000000000004</v>
      </c>
    </row>
    <row r="1091" spans="1:7">
      <c r="A1091" s="26">
        <v>44111</v>
      </c>
      <c r="B1091" s="29">
        <v>7</v>
      </c>
      <c r="C1091" s="29">
        <v>10</v>
      </c>
      <c r="D1091" s="29">
        <v>2020</v>
      </c>
      <c r="E1091" s="25">
        <v>0</v>
      </c>
      <c r="F1091">
        <v>8.6120000000000001</v>
      </c>
      <c r="G1091">
        <f>+ANAGRAFICA!$K$8-'PO015140NR0109 - SONDA'!F1091</f>
        <v>81.728000000000009</v>
      </c>
    </row>
    <row r="1092" spans="1:7">
      <c r="A1092" s="26">
        <v>44112</v>
      </c>
      <c r="B1092" s="29">
        <v>8</v>
      </c>
      <c r="C1092" s="29">
        <v>10</v>
      </c>
      <c r="D1092" s="29">
        <v>2020</v>
      </c>
      <c r="E1092" s="25">
        <v>0</v>
      </c>
      <c r="F1092">
        <v>8.5820000000000007</v>
      </c>
      <c r="G1092">
        <f>+ANAGRAFICA!$K$8-'PO015140NR0109 - SONDA'!F1092</f>
        <v>81.75800000000001</v>
      </c>
    </row>
    <row r="1093" spans="1:7">
      <c r="A1093" s="26">
        <v>44113</v>
      </c>
      <c r="B1093" s="29">
        <v>9</v>
      </c>
      <c r="C1093" s="29">
        <v>10</v>
      </c>
      <c r="D1093" s="29">
        <v>2020</v>
      </c>
      <c r="E1093" s="25">
        <v>0</v>
      </c>
      <c r="F1093">
        <v>8.6769999999999996</v>
      </c>
      <c r="G1093">
        <f>+ANAGRAFICA!$K$8-'PO015140NR0109 - SONDA'!F1093</f>
        <v>81.663000000000011</v>
      </c>
    </row>
    <row r="1094" spans="1:7">
      <c r="A1094" s="26">
        <v>44114</v>
      </c>
      <c r="B1094" s="29">
        <v>10</v>
      </c>
      <c r="C1094" s="29">
        <v>10</v>
      </c>
      <c r="D1094" s="29">
        <v>2020</v>
      </c>
      <c r="E1094" s="25">
        <v>0</v>
      </c>
      <c r="F1094">
        <v>8.7309999999999999</v>
      </c>
      <c r="G1094">
        <f>+ANAGRAFICA!$K$8-'PO015140NR0109 - SONDA'!F1094</f>
        <v>81.609000000000009</v>
      </c>
    </row>
    <row r="1095" spans="1:7">
      <c r="A1095" s="26">
        <v>44115</v>
      </c>
      <c r="B1095" s="29">
        <v>11</v>
      </c>
      <c r="C1095" s="29">
        <v>10</v>
      </c>
      <c r="D1095" s="29">
        <v>2020</v>
      </c>
      <c r="E1095" s="25">
        <v>0</v>
      </c>
      <c r="F1095">
        <v>8.6969999999999992</v>
      </c>
      <c r="G1095">
        <f>+ANAGRAFICA!$K$8-'PO015140NR0109 - SONDA'!F1095</f>
        <v>81.643000000000001</v>
      </c>
    </row>
    <row r="1096" spans="1:7">
      <c r="A1096" s="26">
        <v>44116</v>
      </c>
      <c r="B1096" s="29">
        <v>12</v>
      </c>
      <c r="C1096" s="29">
        <v>10</v>
      </c>
      <c r="D1096" s="29">
        <v>2020</v>
      </c>
      <c r="E1096" s="25">
        <v>0</v>
      </c>
      <c r="F1096">
        <v>8.7509999999999994</v>
      </c>
      <c r="G1096">
        <f>+ANAGRAFICA!$K$8-'PO015140NR0109 - SONDA'!F1096</f>
        <v>81.588999999999999</v>
      </c>
    </row>
    <row r="1097" spans="1:7">
      <c r="A1097" s="26">
        <v>44117</v>
      </c>
      <c r="B1097" s="29">
        <v>13</v>
      </c>
      <c r="C1097" s="29">
        <v>10</v>
      </c>
      <c r="D1097" s="29">
        <v>2020</v>
      </c>
      <c r="E1097" s="25">
        <v>0</v>
      </c>
      <c r="F1097">
        <v>8.7750000000000004</v>
      </c>
      <c r="G1097">
        <f>+ANAGRAFICA!$K$8-'PO015140NR0109 - SONDA'!F1097</f>
        <v>81.564999999999998</v>
      </c>
    </row>
    <row r="1098" spans="1:7">
      <c r="A1098" s="26">
        <v>44118</v>
      </c>
      <c r="B1098" s="29">
        <v>14</v>
      </c>
      <c r="C1098" s="29">
        <v>10</v>
      </c>
      <c r="D1098" s="29">
        <v>2020</v>
      </c>
      <c r="E1098" s="25">
        <v>0</v>
      </c>
      <c r="F1098">
        <v>8.7799999999999994</v>
      </c>
      <c r="G1098">
        <f>+ANAGRAFICA!$K$8-'PO015140NR0109 - SONDA'!F1098</f>
        <v>81.56</v>
      </c>
    </row>
    <row r="1099" spans="1:7">
      <c r="A1099" s="26">
        <v>44119</v>
      </c>
      <c r="B1099" s="29">
        <v>15</v>
      </c>
      <c r="C1099" s="29">
        <v>10</v>
      </c>
      <c r="D1099" s="29">
        <v>2020</v>
      </c>
      <c r="E1099" s="25">
        <v>0</v>
      </c>
      <c r="F1099">
        <v>8.7949999999999999</v>
      </c>
      <c r="G1099">
        <f>+ANAGRAFICA!$K$8-'PO015140NR0109 - SONDA'!F1099</f>
        <v>81.545000000000002</v>
      </c>
    </row>
    <row r="1100" spans="1:7">
      <c r="A1100" s="26">
        <v>44120</v>
      </c>
      <c r="B1100" s="29">
        <v>16</v>
      </c>
      <c r="C1100" s="29">
        <v>10</v>
      </c>
      <c r="D1100" s="29">
        <v>2020</v>
      </c>
      <c r="E1100" s="25">
        <v>0</v>
      </c>
      <c r="F1100">
        <v>8.7539999999999996</v>
      </c>
      <c r="G1100">
        <f>+ANAGRAFICA!$K$8-'PO015140NR0109 - SONDA'!F1100</f>
        <v>81.585999999999999</v>
      </c>
    </row>
    <row r="1101" spans="1:7">
      <c r="A1101" s="26">
        <v>44121</v>
      </c>
      <c r="B1101" s="29">
        <v>17</v>
      </c>
      <c r="C1101" s="29">
        <v>10</v>
      </c>
      <c r="D1101" s="29">
        <v>2020</v>
      </c>
      <c r="E1101" s="25">
        <v>0</v>
      </c>
      <c r="F1101">
        <v>8.8089999999999993</v>
      </c>
      <c r="G1101">
        <f>+ANAGRAFICA!$K$8-'PO015140NR0109 - SONDA'!F1101</f>
        <v>81.531000000000006</v>
      </c>
    </row>
    <row r="1102" spans="1:7">
      <c r="A1102" s="26">
        <v>44123</v>
      </c>
      <c r="B1102" s="29">
        <v>19</v>
      </c>
      <c r="C1102" s="29">
        <v>10</v>
      </c>
      <c r="D1102" s="29">
        <v>2020</v>
      </c>
      <c r="E1102" s="25">
        <v>0</v>
      </c>
      <c r="F1102">
        <v>8.8670000000000009</v>
      </c>
      <c r="G1102">
        <f>+ANAGRAFICA!$K$8-'PO015140NR0109 - SONDA'!F1102</f>
        <v>81.472999999999999</v>
      </c>
    </row>
    <row r="1103" spans="1:7">
      <c r="A1103" s="26">
        <v>44124</v>
      </c>
      <c r="B1103" s="29">
        <v>20</v>
      </c>
      <c r="C1103" s="29">
        <v>10</v>
      </c>
      <c r="D1103" s="29">
        <v>2020</v>
      </c>
      <c r="E1103" s="25">
        <v>0</v>
      </c>
      <c r="F1103">
        <v>8.8780000000000001</v>
      </c>
      <c r="G1103">
        <f>+ANAGRAFICA!$K$8-'PO015140NR0109 - SONDA'!F1103</f>
        <v>81.462000000000003</v>
      </c>
    </row>
    <row r="1104" spans="1:7">
      <c r="A1104" s="26">
        <v>44125</v>
      </c>
      <c r="B1104" s="29">
        <v>21</v>
      </c>
      <c r="C1104" s="29">
        <v>10</v>
      </c>
      <c r="D1104" s="29">
        <v>2020</v>
      </c>
      <c r="E1104" s="25">
        <v>0</v>
      </c>
      <c r="F1104">
        <v>8.81</v>
      </c>
      <c r="G1104">
        <f>+ANAGRAFICA!$K$8-'PO015140NR0109 - SONDA'!F1104</f>
        <v>81.53</v>
      </c>
    </row>
    <row r="1105" spans="1:7">
      <c r="A1105" s="26">
        <v>44126</v>
      </c>
      <c r="B1105" s="29">
        <v>22</v>
      </c>
      <c r="C1105" s="29">
        <v>10</v>
      </c>
      <c r="D1105" s="29">
        <v>2020</v>
      </c>
      <c r="E1105" s="25">
        <v>0</v>
      </c>
      <c r="F1105">
        <v>8.85</v>
      </c>
      <c r="G1105">
        <f>+ANAGRAFICA!$K$8-'PO015140NR0109 - SONDA'!F1105</f>
        <v>81.490000000000009</v>
      </c>
    </row>
    <row r="1106" spans="1:7">
      <c r="A1106" s="26">
        <v>44127</v>
      </c>
      <c r="B1106" s="29">
        <v>23</v>
      </c>
      <c r="C1106" s="29">
        <v>10</v>
      </c>
      <c r="D1106" s="29">
        <v>2020</v>
      </c>
      <c r="E1106" s="25">
        <v>0</v>
      </c>
      <c r="F1106">
        <v>8.85</v>
      </c>
      <c r="G1106">
        <f>+ANAGRAFICA!$K$8-'PO015140NR0109 - SONDA'!F1106</f>
        <v>81.490000000000009</v>
      </c>
    </row>
    <row r="1107" spans="1:7">
      <c r="A1107" s="26">
        <v>44128</v>
      </c>
      <c r="B1107" s="29">
        <v>24</v>
      </c>
      <c r="C1107" s="29">
        <v>10</v>
      </c>
      <c r="D1107" s="29">
        <v>2020</v>
      </c>
      <c r="E1107" s="25">
        <v>0</v>
      </c>
      <c r="F1107">
        <v>8.8140000000000001</v>
      </c>
      <c r="G1107">
        <f>+ANAGRAFICA!$K$8-'PO015140NR0109 - SONDA'!F1107</f>
        <v>81.52600000000001</v>
      </c>
    </row>
    <row r="1108" spans="1:7">
      <c r="A1108" s="26">
        <v>44129</v>
      </c>
      <c r="B1108" s="29">
        <v>25</v>
      </c>
      <c r="C1108" s="29">
        <v>10</v>
      </c>
      <c r="D1108" s="29">
        <v>2020</v>
      </c>
      <c r="E1108" s="25">
        <v>0</v>
      </c>
      <c r="F1108">
        <v>8.8089999999999993</v>
      </c>
      <c r="G1108">
        <f>+ANAGRAFICA!$K$8-'PO015140NR0109 - SONDA'!F1108</f>
        <v>81.531000000000006</v>
      </c>
    </row>
    <row r="1109" spans="1:7">
      <c r="A1109" s="26">
        <v>44130</v>
      </c>
      <c r="B1109" s="29">
        <v>26</v>
      </c>
      <c r="C1109" s="29">
        <v>10</v>
      </c>
      <c r="D1109" s="29">
        <v>2020</v>
      </c>
      <c r="E1109" s="25">
        <v>0</v>
      </c>
      <c r="F1109">
        <v>8.7859999999999996</v>
      </c>
      <c r="G1109">
        <f>+ANAGRAFICA!$K$8-'PO015140NR0109 - SONDA'!F1109</f>
        <v>81.554000000000002</v>
      </c>
    </row>
    <row r="1110" spans="1:7">
      <c r="A1110" s="26">
        <v>44131</v>
      </c>
      <c r="B1110" s="29">
        <v>27</v>
      </c>
      <c r="C1110" s="29">
        <v>10</v>
      </c>
      <c r="D1110" s="29">
        <v>2020</v>
      </c>
      <c r="E1110" s="25">
        <v>0</v>
      </c>
      <c r="F1110">
        <v>8.6980000000000004</v>
      </c>
      <c r="G1110">
        <f>+ANAGRAFICA!$K$8-'PO015140NR0109 - SONDA'!F1110</f>
        <v>81.641999999999996</v>
      </c>
    </row>
    <row r="1111" spans="1:7">
      <c r="A1111" s="26">
        <v>44132</v>
      </c>
      <c r="B1111" s="29">
        <v>28</v>
      </c>
      <c r="C1111" s="29">
        <v>10</v>
      </c>
      <c r="D1111" s="29">
        <v>2020</v>
      </c>
      <c r="E1111" s="25">
        <v>0</v>
      </c>
      <c r="F1111">
        <v>8.6809999999999992</v>
      </c>
      <c r="G1111">
        <f>+ANAGRAFICA!$K$8-'PO015140NR0109 - SONDA'!F1111</f>
        <v>81.659000000000006</v>
      </c>
    </row>
    <row r="1112" spans="1:7">
      <c r="A1112" s="26">
        <v>44133</v>
      </c>
      <c r="B1112" s="29">
        <v>29</v>
      </c>
      <c r="C1112" s="29">
        <v>10</v>
      </c>
      <c r="D1112" s="29">
        <v>2020</v>
      </c>
      <c r="E1112" s="25">
        <v>0</v>
      </c>
      <c r="F1112">
        <v>8.7029999999999994</v>
      </c>
      <c r="G1112">
        <f>+ANAGRAFICA!$K$8-'PO015140NR0109 - SONDA'!F1112</f>
        <v>81.637</v>
      </c>
    </row>
    <row r="1113" spans="1:7">
      <c r="A1113" s="26">
        <v>44134</v>
      </c>
      <c r="B1113" s="29">
        <v>30</v>
      </c>
      <c r="C1113" s="29">
        <v>10</v>
      </c>
      <c r="D1113" s="29">
        <v>2020</v>
      </c>
      <c r="E1113" s="25">
        <v>0</v>
      </c>
      <c r="F1113">
        <v>8.6669999999999998</v>
      </c>
      <c r="G1113">
        <f>+ANAGRAFICA!$K$8-'PO015140NR0109 - SONDA'!F1113</f>
        <v>81.673000000000002</v>
      </c>
    </row>
    <row r="1114" spans="1:7">
      <c r="A1114" s="26">
        <v>44135</v>
      </c>
      <c r="B1114" s="29">
        <v>31</v>
      </c>
      <c r="C1114" s="29">
        <v>10</v>
      </c>
      <c r="D1114" s="29">
        <v>2020</v>
      </c>
      <c r="E1114" s="25">
        <v>0</v>
      </c>
      <c r="F1114">
        <v>8.7110000000000003</v>
      </c>
      <c r="G1114">
        <f>+ANAGRAFICA!$K$8-'PO015140NR0109 - SONDA'!F1114</f>
        <v>81.629000000000005</v>
      </c>
    </row>
    <row r="1115" spans="1:7">
      <c r="A1115" s="26">
        <v>44136</v>
      </c>
      <c r="B1115" s="29">
        <v>1</v>
      </c>
      <c r="C1115" s="29">
        <v>11</v>
      </c>
      <c r="D1115" s="29">
        <v>2020</v>
      </c>
      <c r="E1115" s="25">
        <v>0</v>
      </c>
      <c r="F1115">
        <v>8.7029999999999994</v>
      </c>
      <c r="G1115">
        <f>+ANAGRAFICA!$K$8-'PO015140NR0109 - SONDA'!F1115</f>
        <v>81.637</v>
      </c>
    </row>
    <row r="1116" spans="1:7">
      <c r="A1116" s="26">
        <v>44137</v>
      </c>
      <c r="B1116" s="29">
        <v>2</v>
      </c>
      <c r="C1116" s="29">
        <v>11</v>
      </c>
      <c r="D1116" s="29">
        <v>2020</v>
      </c>
      <c r="E1116" s="25">
        <v>0</v>
      </c>
      <c r="F1116">
        <v>8.6989999999999998</v>
      </c>
      <c r="G1116">
        <f>+ANAGRAFICA!$K$8-'PO015140NR0109 - SONDA'!F1116</f>
        <v>81.641000000000005</v>
      </c>
    </row>
    <row r="1117" spans="1:7">
      <c r="A1117" s="26">
        <v>44138</v>
      </c>
      <c r="B1117" s="29">
        <v>3</v>
      </c>
      <c r="C1117" s="29">
        <v>11</v>
      </c>
      <c r="D1117" s="29">
        <v>2020</v>
      </c>
      <c r="E1117" s="25">
        <v>0</v>
      </c>
      <c r="F1117">
        <v>8.7040000000000006</v>
      </c>
      <c r="G1117">
        <f>+ANAGRAFICA!$K$8-'PO015140NR0109 - SONDA'!F1117</f>
        <v>81.635999999999996</v>
      </c>
    </row>
    <row r="1118" spans="1:7">
      <c r="A1118" s="26">
        <v>44139</v>
      </c>
      <c r="B1118" s="29">
        <v>4</v>
      </c>
      <c r="C1118" s="29">
        <v>11</v>
      </c>
      <c r="D1118" s="29">
        <v>2020</v>
      </c>
      <c r="E1118" s="25">
        <v>0</v>
      </c>
      <c r="F1118">
        <v>8.7029999999999994</v>
      </c>
      <c r="G1118">
        <f>+ANAGRAFICA!$K$8-'PO015140NR0109 - SONDA'!F1118</f>
        <v>81.637</v>
      </c>
    </row>
    <row r="1119" spans="1:7">
      <c r="A1119" s="26">
        <v>44140</v>
      </c>
      <c r="B1119" s="29">
        <v>5</v>
      </c>
      <c r="C1119" s="29">
        <v>11</v>
      </c>
      <c r="D1119" s="29">
        <v>2020</v>
      </c>
      <c r="E1119" s="25">
        <v>0</v>
      </c>
      <c r="F1119">
        <v>8.7189999999999994</v>
      </c>
      <c r="G1119">
        <f>+ANAGRAFICA!$K$8-'PO015140NR0109 - SONDA'!F1119</f>
        <v>81.621000000000009</v>
      </c>
    </row>
    <row r="1120" spans="1:7">
      <c r="A1120" s="26">
        <v>44141</v>
      </c>
      <c r="B1120" s="29">
        <v>6</v>
      </c>
      <c r="C1120" s="29">
        <v>11</v>
      </c>
      <c r="D1120" s="29">
        <v>2020</v>
      </c>
      <c r="E1120" s="25">
        <v>0</v>
      </c>
      <c r="F1120">
        <v>8.7409999999999997</v>
      </c>
      <c r="G1120">
        <f>+ANAGRAFICA!$K$8-'PO015140NR0109 - SONDA'!F1120</f>
        <v>81.599000000000004</v>
      </c>
    </row>
    <row r="1121" spans="1:7">
      <c r="A1121" s="26">
        <v>44142</v>
      </c>
      <c r="B1121" s="29">
        <v>7</v>
      </c>
      <c r="C1121" s="29">
        <v>11</v>
      </c>
      <c r="D1121" s="29">
        <v>2020</v>
      </c>
      <c r="E1121" s="25">
        <v>0</v>
      </c>
      <c r="F1121">
        <v>8.7360000000000007</v>
      </c>
      <c r="G1121">
        <f>+ANAGRAFICA!$K$8-'PO015140NR0109 - SONDA'!F1121</f>
        <v>81.603999999999999</v>
      </c>
    </row>
    <row r="1122" spans="1:7">
      <c r="A1122" s="26">
        <v>44143</v>
      </c>
      <c r="B1122" s="29">
        <v>8</v>
      </c>
      <c r="C1122" s="29">
        <v>11</v>
      </c>
      <c r="D1122" s="29">
        <v>2020</v>
      </c>
      <c r="E1122" s="25">
        <v>0</v>
      </c>
      <c r="F1122">
        <v>8.6969999999999992</v>
      </c>
      <c r="G1122">
        <f>+ANAGRAFICA!$K$8-'PO015140NR0109 - SONDA'!F1122</f>
        <v>81.643000000000001</v>
      </c>
    </row>
    <row r="1123" spans="1:7">
      <c r="A1123" s="26">
        <v>44144</v>
      </c>
      <c r="B1123" s="29">
        <v>9</v>
      </c>
      <c r="C1123" s="29">
        <v>11</v>
      </c>
      <c r="D1123" s="29">
        <v>2020</v>
      </c>
      <c r="E1123" s="25">
        <v>0</v>
      </c>
      <c r="F1123">
        <v>8.6809999999999992</v>
      </c>
      <c r="G1123">
        <f>+ANAGRAFICA!$K$8-'PO015140NR0109 - SONDA'!F1123</f>
        <v>81.659000000000006</v>
      </c>
    </row>
    <row r="1124" spans="1:7">
      <c r="A1124" s="26">
        <v>44145</v>
      </c>
      <c r="B1124" s="29">
        <v>10</v>
      </c>
      <c r="C1124" s="29">
        <v>11</v>
      </c>
      <c r="D1124" s="29">
        <v>2020</v>
      </c>
      <c r="E1124" s="25">
        <v>0</v>
      </c>
      <c r="F1124">
        <v>8.6859999999999999</v>
      </c>
      <c r="G1124">
        <f>+ANAGRAFICA!$K$8-'PO015140NR0109 - SONDA'!F1124</f>
        <v>81.653999999999996</v>
      </c>
    </row>
    <row r="1125" spans="1:7">
      <c r="A1125" s="26">
        <v>44146</v>
      </c>
      <c r="B1125" s="29">
        <v>11</v>
      </c>
      <c r="C1125" s="29">
        <v>11</v>
      </c>
      <c r="D1125" s="29">
        <v>2020</v>
      </c>
      <c r="E1125" s="25">
        <v>0</v>
      </c>
      <c r="F1125">
        <v>8.6959999999999997</v>
      </c>
      <c r="G1125">
        <f>+ANAGRAFICA!$K$8-'PO015140NR0109 - SONDA'!F1125</f>
        <v>81.644000000000005</v>
      </c>
    </row>
    <row r="1126" spans="1:7">
      <c r="A1126" s="26">
        <v>44147</v>
      </c>
      <c r="B1126" s="29">
        <v>12</v>
      </c>
      <c r="C1126" s="29">
        <v>11</v>
      </c>
      <c r="D1126" s="29">
        <v>2020</v>
      </c>
      <c r="E1126" s="25">
        <v>0</v>
      </c>
      <c r="F1126">
        <v>8.6959999999999997</v>
      </c>
      <c r="G1126">
        <f>+ANAGRAFICA!$K$8-'PO015140NR0109 - SONDA'!F1126</f>
        <v>81.644000000000005</v>
      </c>
    </row>
    <row r="1127" spans="1:7">
      <c r="A1127" s="26">
        <v>44148</v>
      </c>
      <c r="B1127" s="29">
        <v>13</v>
      </c>
      <c r="C1127" s="29">
        <v>11</v>
      </c>
      <c r="D1127" s="29">
        <v>2020</v>
      </c>
      <c r="E1127" s="25">
        <v>0</v>
      </c>
      <c r="F1127">
        <v>8.69</v>
      </c>
      <c r="G1127">
        <f>+ANAGRAFICA!$K$8-'PO015140NR0109 - SONDA'!F1127</f>
        <v>81.650000000000006</v>
      </c>
    </row>
    <row r="1128" spans="1:7">
      <c r="A1128" s="26">
        <v>44149</v>
      </c>
      <c r="B1128" s="29">
        <v>14</v>
      </c>
      <c r="C1128" s="29">
        <v>11</v>
      </c>
      <c r="D1128" s="29">
        <v>2020</v>
      </c>
      <c r="E1128" s="25">
        <v>0</v>
      </c>
      <c r="F1128">
        <v>8.6929999999999996</v>
      </c>
      <c r="G1128">
        <f>+ANAGRAFICA!$K$8-'PO015140NR0109 - SONDA'!F1128</f>
        <v>81.647000000000006</v>
      </c>
    </row>
    <row r="1129" spans="1:7">
      <c r="A1129" s="26">
        <v>44150</v>
      </c>
      <c r="B1129" s="29">
        <v>15</v>
      </c>
      <c r="C1129" s="29">
        <v>11</v>
      </c>
      <c r="D1129" s="29">
        <v>2020</v>
      </c>
      <c r="E1129" s="25">
        <v>0</v>
      </c>
      <c r="F1129">
        <v>8.6690000000000005</v>
      </c>
      <c r="G1129">
        <f>+ANAGRAFICA!$K$8-'PO015140NR0109 - SONDA'!F1129</f>
        <v>81.671000000000006</v>
      </c>
    </row>
    <row r="1130" spans="1:7">
      <c r="A1130" s="26">
        <v>44151</v>
      </c>
      <c r="B1130" s="29">
        <v>16</v>
      </c>
      <c r="C1130" s="29">
        <v>11</v>
      </c>
      <c r="D1130" s="29">
        <v>2020</v>
      </c>
      <c r="E1130" s="25">
        <v>0</v>
      </c>
      <c r="F1130">
        <v>8.6549999999999994</v>
      </c>
      <c r="G1130">
        <f>+ANAGRAFICA!$K$8-'PO015140NR0109 - SONDA'!F1130</f>
        <v>81.685000000000002</v>
      </c>
    </row>
    <row r="1131" spans="1:7">
      <c r="A1131" s="26">
        <v>44152</v>
      </c>
      <c r="B1131" s="29">
        <v>17</v>
      </c>
      <c r="C1131" s="29">
        <v>11</v>
      </c>
      <c r="D1131" s="29">
        <v>2020</v>
      </c>
      <c r="E1131" s="25">
        <v>0</v>
      </c>
      <c r="F1131">
        <v>8.6549999999999994</v>
      </c>
      <c r="G1131">
        <f>+ANAGRAFICA!$K$8-'PO015140NR0109 - SONDA'!F1131</f>
        <v>81.685000000000002</v>
      </c>
    </row>
    <row r="1132" spans="1:7">
      <c r="A1132" s="26">
        <v>44153</v>
      </c>
      <c r="B1132" s="29">
        <v>18</v>
      </c>
      <c r="C1132" s="29">
        <v>11</v>
      </c>
      <c r="D1132" s="29">
        <v>2020</v>
      </c>
      <c r="E1132" s="25">
        <v>0</v>
      </c>
      <c r="F1132">
        <v>8.7219999999999995</v>
      </c>
      <c r="G1132">
        <f>+ANAGRAFICA!$K$8-'PO015140NR0109 - SONDA'!F1132</f>
        <v>81.618000000000009</v>
      </c>
    </row>
    <row r="1133" spans="1:7">
      <c r="A1133" s="26">
        <v>44154</v>
      </c>
      <c r="B1133" s="29">
        <v>19</v>
      </c>
      <c r="C1133" s="29">
        <v>11</v>
      </c>
      <c r="D1133" s="29">
        <v>2020</v>
      </c>
      <c r="E1133" s="25">
        <v>0</v>
      </c>
      <c r="F1133">
        <v>8.7149999999999999</v>
      </c>
      <c r="G1133">
        <f>+ANAGRAFICA!$K$8-'PO015140NR0109 - SONDA'!F1133</f>
        <v>81.625</v>
      </c>
    </row>
    <row r="1134" spans="1:7">
      <c r="A1134" s="26">
        <v>44155</v>
      </c>
      <c r="B1134" s="29">
        <v>20</v>
      </c>
      <c r="C1134" s="29">
        <v>11</v>
      </c>
      <c r="D1134" s="29">
        <v>2020</v>
      </c>
      <c r="E1134" s="25">
        <v>0</v>
      </c>
      <c r="F1134">
        <v>8.6460000000000008</v>
      </c>
      <c r="G1134">
        <f>+ANAGRAFICA!$K$8-'PO015140NR0109 - SONDA'!F1134</f>
        <v>81.694000000000003</v>
      </c>
    </row>
    <row r="1135" spans="1:7">
      <c r="A1135" s="26">
        <v>44156</v>
      </c>
      <c r="B1135" s="29">
        <v>21</v>
      </c>
      <c r="C1135" s="29">
        <v>11</v>
      </c>
      <c r="D1135" s="29">
        <v>2020</v>
      </c>
      <c r="E1135" s="25">
        <v>0</v>
      </c>
      <c r="F1135">
        <v>8.6820000000000004</v>
      </c>
      <c r="G1135">
        <f>+ANAGRAFICA!$K$8-'PO015140NR0109 - SONDA'!F1135</f>
        <v>81.658000000000001</v>
      </c>
    </row>
  </sheetData>
  <autoFilter ref="F1:F1135" xr:uid="{5DB01033-BE89-4D58-ABBE-15979C1574D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88114-D10E-462E-BC5F-390E3A157613}">
  <dimension ref="A3:PC19"/>
  <sheetViews>
    <sheetView workbookViewId="0">
      <pane xSplit="1" topLeftCell="OX1" activePane="topRight" state="frozen"/>
      <selection pane="topRight" activeCell="A5" sqref="A5:A18"/>
    </sheetView>
  </sheetViews>
  <sheetFormatPr defaultRowHeight="14.45"/>
  <cols>
    <col min="1" max="1" width="34.7109375" bestFit="1" customWidth="1"/>
    <col min="2" max="2" width="19.7109375" bestFit="1" customWidth="1"/>
    <col min="3" max="30" width="8.42578125" bestFit="1" customWidth="1"/>
    <col min="31" max="31" width="12.28515625" customWidth="1"/>
    <col min="32" max="32" width="11.7109375" customWidth="1"/>
    <col min="33" max="299" width="8.42578125" bestFit="1" customWidth="1"/>
    <col min="300" max="300" width="1.7109375" bestFit="1" customWidth="1"/>
    <col min="301" max="418" width="8.42578125" bestFit="1" customWidth="1"/>
    <col min="419" max="419" width="16.7109375" bestFit="1" customWidth="1"/>
  </cols>
  <sheetData>
    <row r="3" spans="1:419">
      <c r="A3" s="30" t="s">
        <v>102</v>
      </c>
      <c r="B3" s="30" t="s">
        <v>103</v>
      </c>
    </row>
    <row r="4" spans="1:419">
      <c r="A4" s="30" t="s">
        <v>104</v>
      </c>
      <c r="B4" s="33">
        <v>40909</v>
      </c>
      <c r="C4" s="33">
        <v>40940</v>
      </c>
      <c r="D4" s="33">
        <v>40969</v>
      </c>
      <c r="E4" s="33">
        <v>41000</v>
      </c>
      <c r="F4" s="33">
        <v>41030</v>
      </c>
      <c r="G4" s="33">
        <v>41061</v>
      </c>
      <c r="H4" s="33">
        <v>41091</v>
      </c>
      <c r="I4" s="33">
        <v>41132</v>
      </c>
      <c r="J4" s="33">
        <v>41163</v>
      </c>
      <c r="K4" s="33">
        <v>41183</v>
      </c>
      <c r="L4" s="33">
        <v>41214</v>
      </c>
      <c r="M4" s="33">
        <v>41244</v>
      </c>
      <c r="N4" s="33">
        <v>41275</v>
      </c>
      <c r="O4" s="33">
        <v>41334</v>
      </c>
      <c r="P4" s="33">
        <v>41365</v>
      </c>
      <c r="Q4" s="33">
        <v>41395</v>
      </c>
      <c r="R4" s="33">
        <v>41426</v>
      </c>
      <c r="S4" s="33">
        <v>41631</v>
      </c>
      <c r="T4" s="33">
        <v>41685</v>
      </c>
      <c r="U4" s="33">
        <v>41713</v>
      </c>
      <c r="V4" s="33">
        <v>41744</v>
      </c>
      <c r="W4" s="33">
        <v>41774</v>
      </c>
      <c r="X4" s="33">
        <v>41805</v>
      </c>
      <c r="Y4" s="33">
        <v>41821</v>
      </c>
      <c r="Z4" s="33">
        <v>41883</v>
      </c>
      <c r="AA4" s="33">
        <v>41913</v>
      </c>
      <c r="AB4" s="33">
        <v>41944</v>
      </c>
      <c r="AC4" s="33">
        <v>41974</v>
      </c>
      <c r="AD4" s="33">
        <v>42005</v>
      </c>
      <c r="AE4" s="33">
        <v>42036</v>
      </c>
      <c r="AF4" s="33">
        <v>42064</v>
      </c>
      <c r="AG4" s="33">
        <v>42095</v>
      </c>
      <c r="AH4" s="33">
        <v>42125</v>
      </c>
      <c r="AI4" s="33">
        <v>42156</v>
      </c>
      <c r="AJ4" s="33">
        <v>42248</v>
      </c>
      <c r="AK4" s="33">
        <v>42287</v>
      </c>
      <c r="AL4" s="33">
        <v>42339</v>
      </c>
      <c r="AM4" s="33">
        <v>42370</v>
      </c>
      <c r="AN4" s="33">
        <v>42401</v>
      </c>
      <c r="AO4" s="33">
        <v>42430</v>
      </c>
      <c r="AP4" s="33">
        <v>42461</v>
      </c>
      <c r="AQ4" s="33">
        <v>42491</v>
      </c>
      <c r="AR4" s="33">
        <v>42522</v>
      </c>
      <c r="AS4" s="33">
        <v>42583</v>
      </c>
      <c r="AT4" s="33">
        <v>42614</v>
      </c>
      <c r="AU4" s="33">
        <v>42644</v>
      </c>
      <c r="AV4" s="33">
        <v>42675</v>
      </c>
      <c r="AW4" s="33">
        <v>42705</v>
      </c>
      <c r="AX4" s="33">
        <v>42736</v>
      </c>
      <c r="AY4" s="33">
        <v>42767</v>
      </c>
      <c r="AZ4" s="33">
        <v>42795</v>
      </c>
      <c r="BA4" s="33">
        <v>42826</v>
      </c>
      <c r="BB4" s="33">
        <v>42856</v>
      </c>
      <c r="BC4" s="33">
        <v>42887</v>
      </c>
      <c r="BD4" s="33">
        <v>42917</v>
      </c>
      <c r="BE4" s="33">
        <v>42948</v>
      </c>
      <c r="BF4" s="33">
        <v>42979</v>
      </c>
      <c r="BG4" s="33">
        <v>43009</v>
      </c>
      <c r="BH4" s="33">
        <v>43040</v>
      </c>
      <c r="BI4" s="33">
        <v>43070</v>
      </c>
      <c r="BJ4" s="33">
        <v>43101</v>
      </c>
      <c r="BK4" s="33">
        <v>43132</v>
      </c>
      <c r="BL4" s="33">
        <v>43160</v>
      </c>
      <c r="BM4" s="33">
        <v>43191</v>
      </c>
      <c r="BN4" s="33">
        <v>43221</v>
      </c>
      <c r="BO4" s="33">
        <v>43952</v>
      </c>
      <c r="BP4" s="33">
        <v>43983</v>
      </c>
      <c r="BQ4" s="33">
        <v>44013</v>
      </c>
      <c r="BR4" s="33">
        <v>44044</v>
      </c>
      <c r="BS4" s="33">
        <v>44075</v>
      </c>
      <c r="BT4" s="33">
        <v>44105</v>
      </c>
      <c r="BU4" s="33">
        <v>44136</v>
      </c>
      <c r="BV4" s="33">
        <v>44166</v>
      </c>
      <c r="BW4" s="33">
        <v>39828</v>
      </c>
      <c r="BX4" s="33">
        <v>39859</v>
      </c>
      <c r="BY4" s="33">
        <v>39887</v>
      </c>
      <c r="BZ4" s="33">
        <v>39918</v>
      </c>
      <c r="CA4" s="33">
        <v>39948</v>
      </c>
      <c r="CB4" s="33">
        <v>39979</v>
      </c>
      <c r="CC4" s="33">
        <v>40009</v>
      </c>
      <c r="CD4" s="33">
        <v>40071</v>
      </c>
      <c r="CE4" s="33">
        <v>40101</v>
      </c>
      <c r="CF4" s="33">
        <v>40179</v>
      </c>
      <c r="CG4" s="33">
        <v>40238</v>
      </c>
      <c r="CH4" s="33">
        <v>40269</v>
      </c>
      <c r="CI4" s="33">
        <v>40299</v>
      </c>
      <c r="CJ4" s="33">
        <v>40330</v>
      </c>
      <c r="CK4" s="33">
        <v>40422</v>
      </c>
      <c r="CL4" s="33">
        <v>40452</v>
      </c>
      <c r="CM4" s="33">
        <v>40483</v>
      </c>
      <c r="CN4" s="33">
        <v>40513</v>
      </c>
      <c r="CO4" s="33">
        <v>40544</v>
      </c>
      <c r="CP4" s="33">
        <v>40575</v>
      </c>
      <c r="CQ4" s="33">
        <v>40603</v>
      </c>
      <c r="CR4" s="33">
        <v>40634</v>
      </c>
      <c r="CS4" s="33">
        <v>40664</v>
      </c>
      <c r="CT4" s="33">
        <v>40695</v>
      </c>
      <c r="CU4" s="33">
        <v>40725</v>
      </c>
      <c r="CV4" s="33">
        <v>40787</v>
      </c>
      <c r="CW4" s="33">
        <v>40817</v>
      </c>
      <c r="CX4" s="33">
        <v>40848</v>
      </c>
      <c r="CY4" s="33">
        <v>40878</v>
      </c>
      <c r="CZ4" s="33">
        <v>41131</v>
      </c>
      <c r="DA4" s="33">
        <v>41182</v>
      </c>
      <c r="DB4" s="33">
        <v>41213</v>
      </c>
      <c r="DC4" s="33">
        <v>41274</v>
      </c>
      <c r="DD4" s="33">
        <v>41278</v>
      </c>
      <c r="DE4" s="33">
        <v>41323</v>
      </c>
      <c r="DF4" s="33">
        <v>41340</v>
      </c>
      <c r="DG4" s="33">
        <v>41396</v>
      </c>
      <c r="DH4" s="33">
        <v>41518</v>
      </c>
      <c r="DI4" s="33">
        <v>41548</v>
      </c>
      <c r="DJ4" s="33">
        <v>41579</v>
      </c>
      <c r="DK4" s="33">
        <v>41628</v>
      </c>
      <c r="DL4" s="33">
        <v>41654</v>
      </c>
      <c r="DM4" s="33">
        <v>42217</v>
      </c>
      <c r="DN4" s="33">
        <v>42278</v>
      </c>
      <c r="DO4" s="33">
        <v>42309</v>
      </c>
      <c r="DP4" s="33">
        <v>43252</v>
      </c>
      <c r="DQ4" s="33">
        <v>43282</v>
      </c>
      <c r="DR4" s="33">
        <v>43313</v>
      </c>
      <c r="DS4" s="33">
        <v>43344</v>
      </c>
      <c r="DT4" s="33">
        <v>43374</v>
      </c>
      <c r="DU4" s="33">
        <v>43405</v>
      </c>
      <c r="DV4" s="33">
        <v>43435</v>
      </c>
      <c r="DW4" s="33">
        <v>40210</v>
      </c>
      <c r="DX4" s="33">
        <v>40985</v>
      </c>
      <c r="DY4" s="33">
        <v>41016</v>
      </c>
      <c r="DZ4" s="33">
        <v>41046</v>
      </c>
      <c r="EA4" s="33">
        <v>41077</v>
      </c>
      <c r="EB4" s="33">
        <v>41107</v>
      </c>
      <c r="EC4" s="33">
        <v>41243</v>
      </c>
      <c r="ED4" s="33">
        <v>41382</v>
      </c>
      <c r="EE4" s="33">
        <v>41408</v>
      </c>
      <c r="EF4" s="33">
        <v>41444</v>
      </c>
      <c r="EG4" s="33">
        <v>42082</v>
      </c>
      <c r="EH4" s="33">
        <v>42114</v>
      </c>
      <c r="EI4" s="33">
        <v>42139</v>
      </c>
      <c r="EJ4" s="33">
        <v>42170</v>
      </c>
      <c r="EK4" s="33">
        <v>42215</v>
      </c>
      <c r="EL4" s="33">
        <v>42257</v>
      </c>
      <c r="EM4" s="33">
        <v>42290</v>
      </c>
      <c r="EN4" s="33">
        <v>42321</v>
      </c>
      <c r="EO4" s="33">
        <v>42354</v>
      </c>
      <c r="EP4" s="33">
        <v>42384</v>
      </c>
      <c r="EQ4" s="33">
        <v>42410</v>
      </c>
      <c r="ER4" s="33">
        <v>42438</v>
      </c>
      <c r="ES4" s="33">
        <v>42467</v>
      </c>
      <c r="ET4" s="33">
        <v>42501</v>
      </c>
      <c r="EU4" s="33">
        <v>42531</v>
      </c>
      <c r="EV4" s="33">
        <v>42559</v>
      </c>
      <c r="EW4" s="33">
        <v>42586</v>
      </c>
      <c r="EX4" s="33">
        <v>42621</v>
      </c>
      <c r="EY4" s="33">
        <v>42650</v>
      </c>
      <c r="EZ4" s="33">
        <v>42682</v>
      </c>
      <c r="FA4" s="33">
        <v>42716</v>
      </c>
      <c r="FB4" s="33">
        <v>42751</v>
      </c>
      <c r="FC4" s="33">
        <v>42782</v>
      </c>
      <c r="FD4" s="33">
        <v>42811</v>
      </c>
      <c r="FE4" s="33">
        <v>42843</v>
      </c>
      <c r="FF4" s="33">
        <v>42863</v>
      </c>
      <c r="FG4" s="33">
        <v>42902</v>
      </c>
      <c r="FH4" s="33">
        <v>42929</v>
      </c>
      <c r="FI4" s="33">
        <v>42970</v>
      </c>
      <c r="FJ4" s="33">
        <v>42997</v>
      </c>
      <c r="FK4" s="33">
        <v>43466</v>
      </c>
      <c r="FL4" s="33">
        <v>43497</v>
      </c>
      <c r="FM4" s="33">
        <v>43525</v>
      </c>
      <c r="FN4" s="33">
        <v>43556</v>
      </c>
      <c r="FO4" s="33">
        <v>43586</v>
      </c>
      <c r="FP4" s="33">
        <v>43617</v>
      </c>
      <c r="FQ4" s="33">
        <v>43647</v>
      </c>
      <c r="FR4" s="33">
        <v>43678</v>
      </c>
      <c r="FS4" s="33">
        <v>43709</v>
      </c>
      <c r="FT4" s="33">
        <v>43739</v>
      </c>
      <c r="FU4" s="33">
        <v>43770</v>
      </c>
      <c r="FV4" s="33">
        <v>43800</v>
      </c>
      <c r="FW4" s="33">
        <v>43831</v>
      </c>
      <c r="FX4" s="33">
        <v>43862</v>
      </c>
      <c r="FY4" s="33">
        <v>43891</v>
      </c>
      <c r="FZ4" s="33">
        <v>43922</v>
      </c>
      <c r="GA4" s="33">
        <v>44257</v>
      </c>
      <c r="GB4" s="33">
        <v>44305</v>
      </c>
      <c r="GC4" s="33">
        <v>41079</v>
      </c>
      <c r="GD4" s="33">
        <v>41171</v>
      </c>
      <c r="GE4" s="33">
        <v>41201</v>
      </c>
      <c r="GF4" s="33">
        <v>41232</v>
      </c>
      <c r="GG4" s="33">
        <v>41259</v>
      </c>
      <c r="GH4" s="33">
        <v>41285</v>
      </c>
      <c r="GI4" s="33">
        <v>41316</v>
      </c>
      <c r="GJ4" s="33">
        <v>41344</v>
      </c>
      <c r="GK4" s="33">
        <v>41375</v>
      </c>
      <c r="GL4" s="33">
        <v>41424</v>
      </c>
      <c r="GM4" s="33">
        <v>41450</v>
      </c>
      <c r="GN4" s="33">
        <v>41475</v>
      </c>
      <c r="GO4" s="33">
        <v>41516</v>
      </c>
      <c r="GP4" s="33">
        <v>41609</v>
      </c>
      <c r="GQ4" s="33">
        <v>41640</v>
      </c>
      <c r="GR4" s="33">
        <v>41671</v>
      </c>
      <c r="GS4" s="33">
        <v>41699</v>
      </c>
      <c r="GT4" s="33">
        <v>41730</v>
      </c>
      <c r="GU4" s="33">
        <v>41760</v>
      </c>
      <c r="GV4" s="33">
        <v>41791</v>
      </c>
      <c r="GW4" s="33">
        <v>41852</v>
      </c>
      <c r="GX4" s="33">
        <v>42011</v>
      </c>
      <c r="GY4" s="33">
        <v>42145</v>
      </c>
      <c r="GZ4" s="33">
        <v>42164</v>
      </c>
      <c r="HA4" s="33">
        <v>42186</v>
      </c>
      <c r="HB4" s="33">
        <v>42296</v>
      </c>
      <c r="HC4" s="33">
        <v>42324</v>
      </c>
      <c r="HD4" s="33">
        <v>42552</v>
      </c>
      <c r="HE4" s="33">
        <v>42814</v>
      </c>
      <c r="HF4" s="33">
        <v>42854</v>
      </c>
      <c r="HG4" s="33">
        <v>42871</v>
      </c>
      <c r="HH4" s="33">
        <v>42905</v>
      </c>
      <c r="HI4" s="33">
        <v>42937</v>
      </c>
      <c r="HJ4" s="33">
        <v>42985</v>
      </c>
      <c r="HK4" s="33">
        <v>43020</v>
      </c>
      <c r="HL4" s="33">
        <v>43049</v>
      </c>
      <c r="HM4" s="33">
        <v>43083</v>
      </c>
      <c r="HN4" s="33">
        <v>43130</v>
      </c>
      <c r="HO4" s="33">
        <v>43152</v>
      </c>
      <c r="HP4" s="33">
        <v>43175</v>
      </c>
      <c r="HQ4" s="33">
        <v>43213</v>
      </c>
      <c r="HR4" s="33">
        <v>43242</v>
      </c>
      <c r="HS4" s="33">
        <v>43264</v>
      </c>
      <c r="HT4" s="33">
        <v>43365</v>
      </c>
      <c r="HU4" s="33">
        <v>43398</v>
      </c>
      <c r="HV4" s="33">
        <v>43473</v>
      </c>
      <c r="HW4" s="33">
        <v>43493</v>
      </c>
      <c r="HX4" s="33">
        <v>43549</v>
      </c>
      <c r="HY4" s="33">
        <v>43567</v>
      </c>
      <c r="HZ4" s="33">
        <v>43610</v>
      </c>
      <c r="IA4" s="33">
        <v>43629</v>
      </c>
      <c r="IB4" s="33">
        <v>43721</v>
      </c>
      <c r="IC4" s="33">
        <v>43753</v>
      </c>
      <c r="ID4" s="33">
        <v>43784</v>
      </c>
      <c r="IE4" s="33">
        <v>43830</v>
      </c>
      <c r="IF4" s="33">
        <v>43914</v>
      </c>
      <c r="IG4" s="33">
        <v>44019</v>
      </c>
      <c r="IH4" s="33">
        <v>39448</v>
      </c>
      <c r="II4" s="33">
        <v>39479</v>
      </c>
      <c r="IJ4" s="33">
        <v>39508</v>
      </c>
      <c r="IK4" s="33">
        <v>39539</v>
      </c>
      <c r="IL4" s="33">
        <v>39569</v>
      </c>
      <c r="IM4" s="33">
        <v>39600</v>
      </c>
      <c r="IN4" s="33">
        <v>39630</v>
      </c>
      <c r="IO4" s="33">
        <v>39661</v>
      </c>
      <c r="IP4" s="33">
        <v>39692</v>
      </c>
      <c r="IQ4" s="33">
        <v>39722</v>
      </c>
      <c r="IR4" s="33">
        <v>39753</v>
      </c>
      <c r="IS4" s="33">
        <v>39783</v>
      </c>
      <c r="IT4" s="33">
        <v>39814</v>
      </c>
      <c r="IU4" s="33">
        <v>39845</v>
      </c>
      <c r="IV4" s="33">
        <v>39873</v>
      </c>
      <c r="IW4" s="33">
        <v>39904</v>
      </c>
      <c r="IX4" s="33">
        <v>39934</v>
      </c>
      <c r="IY4" s="33">
        <v>39965</v>
      </c>
      <c r="IZ4" s="33">
        <v>39995</v>
      </c>
      <c r="JA4" s="33">
        <v>40026</v>
      </c>
      <c r="JB4" s="33">
        <v>40057</v>
      </c>
      <c r="JC4" s="33">
        <v>40087</v>
      </c>
      <c r="JD4" s="33">
        <v>40118</v>
      </c>
      <c r="JE4" s="33">
        <v>40148</v>
      </c>
      <c r="JF4" s="33">
        <v>40271</v>
      </c>
      <c r="JG4" s="33">
        <v>40362</v>
      </c>
      <c r="JH4" s="33">
        <v>40393</v>
      </c>
      <c r="JI4" s="33">
        <v>40424</v>
      </c>
      <c r="JJ4" s="33">
        <v>40461</v>
      </c>
      <c r="JK4" s="33">
        <v>40756</v>
      </c>
      <c r="JL4" s="33">
        <v>41122</v>
      </c>
      <c r="JM4" s="33">
        <v>41153</v>
      </c>
      <c r="JN4" s="33">
        <v>42023</v>
      </c>
      <c r="JO4" s="33">
        <v>42046</v>
      </c>
      <c r="JP4" s="33">
        <v>42109</v>
      </c>
      <c r="JQ4" s="33">
        <v>42138</v>
      </c>
      <c r="JR4" s="33">
        <v>42174</v>
      </c>
      <c r="JS4" s="33">
        <v>42298</v>
      </c>
      <c r="JT4" s="33">
        <v>42326</v>
      </c>
      <c r="JU4" s="33">
        <v>42815</v>
      </c>
      <c r="JV4" s="33">
        <v>42899</v>
      </c>
      <c r="JW4" s="33">
        <v>42983</v>
      </c>
      <c r="JX4" s="33">
        <v>43080</v>
      </c>
      <c r="JY4" s="33">
        <v>43125</v>
      </c>
      <c r="JZ4" s="33">
        <v>43168</v>
      </c>
      <c r="KA4" s="33">
        <v>43356</v>
      </c>
      <c r="KB4" s="33">
        <v>43546</v>
      </c>
      <c r="KC4" s="33">
        <v>43627</v>
      </c>
      <c r="KD4" s="33">
        <v>43719</v>
      </c>
      <c r="KE4" s="33">
        <v>43754</v>
      </c>
      <c r="KF4" s="33">
        <v>43787</v>
      </c>
      <c r="KG4" s="33">
        <v>43826</v>
      </c>
      <c r="KH4" s="33">
        <v>38657</v>
      </c>
      <c r="KI4" s="33">
        <v>38687</v>
      </c>
      <c r="KJ4" s="33">
        <v>38718</v>
      </c>
      <c r="KK4" s="33">
        <v>38749</v>
      </c>
      <c r="KL4" s="33">
        <v>38777</v>
      </c>
      <c r="KM4" s="33">
        <v>38808</v>
      </c>
      <c r="KN4" s="33" t="s">
        <v>105</v>
      </c>
      <c r="KO4" s="33">
        <v>38869</v>
      </c>
      <c r="KP4" s="33">
        <v>38899</v>
      </c>
      <c r="KQ4" s="33">
        <v>38930</v>
      </c>
      <c r="KR4" s="33">
        <v>38961</v>
      </c>
      <c r="KS4" s="33">
        <v>38991</v>
      </c>
      <c r="KT4" s="33">
        <v>39022</v>
      </c>
      <c r="KU4" s="33">
        <v>39052</v>
      </c>
      <c r="KV4" s="33">
        <v>39083</v>
      </c>
      <c r="KW4" s="33">
        <v>39114</v>
      </c>
      <c r="KX4" s="33">
        <v>39142</v>
      </c>
      <c r="KY4" s="33">
        <v>39173</v>
      </c>
      <c r="KZ4" s="33">
        <v>39203</v>
      </c>
      <c r="LA4" s="33">
        <v>39234</v>
      </c>
      <c r="LB4" s="33">
        <v>39264</v>
      </c>
      <c r="LC4" s="33">
        <v>39295</v>
      </c>
      <c r="LD4" s="33">
        <v>39326</v>
      </c>
      <c r="LE4" s="33">
        <v>39356</v>
      </c>
      <c r="LF4" s="33">
        <v>39387</v>
      </c>
      <c r="LG4" s="33">
        <v>39417</v>
      </c>
      <c r="LH4" s="33">
        <v>42025</v>
      </c>
      <c r="LI4" s="33">
        <v>42054</v>
      </c>
      <c r="LJ4" s="33">
        <v>42081</v>
      </c>
      <c r="LK4" s="33">
        <v>42149</v>
      </c>
      <c r="LL4" s="33">
        <v>42173</v>
      </c>
      <c r="LM4" s="33">
        <v>42305</v>
      </c>
      <c r="LN4" s="33">
        <v>42333</v>
      </c>
      <c r="LO4" s="33">
        <v>42473</v>
      </c>
      <c r="LP4" s="33">
        <v>42874</v>
      </c>
      <c r="LQ4" s="33">
        <v>42984</v>
      </c>
      <c r="LR4" s="33">
        <v>43131</v>
      </c>
      <c r="LS4" s="33">
        <v>43173</v>
      </c>
      <c r="LT4" s="33">
        <v>43266</v>
      </c>
      <c r="LU4" s="33">
        <v>43664</v>
      </c>
      <c r="LV4" s="33">
        <v>44018</v>
      </c>
      <c r="LW4" s="33">
        <v>42024</v>
      </c>
      <c r="LX4" s="33">
        <v>42058</v>
      </c>
      <c r="LY4" s="33">
        <v>42488</v>
      </c>
      <c r="LZ4" s="33">
        <v>42900</v>
      </c>
      <c r="MA4" s="33">
        <v>43082</v>
      </c>
      <c r="MB4" s="33">
        <v>43265</v>
      </c>
      <c r="MC4" s="33">
        <v>42026</v>
      </c>
      <c r="MD4" s="33">
        <v>42061</v>
      </c>
      <c r="ME4" s="33">
        <v>42088</v>
      </c>
      <c r="MF4" s="33">
        <v>42115</v>
      </c>
      <c r="MG4" s="33">
        <v>42180</v>
      </c>
      <c r="MH4" s="33">
        <v>42300</v>
      </c>
      <c r="MI4" s="33">
        <v>42331</v>
      </c>
      <c r="MJ4" s="33">
        <v>42493</v>
      </c>
      <c r="MK4" s="33">
        <v>43720</v>
      </c>
      <c r="ML4" s="33">
        <v>43829</v>
      </c>
      <c r="MM4" s="33">
        <v>44182</v>
      </c>
      <c r="MN4" s="33">
        <v>43299</v>
      </c>
      <c r="MO4" s="33">
        <v>43335</v>
      </c>
      <c r="MP4" s="33">
        <v>43369</v>
      </c>
      <c r="MQ4" s="33">
        <v>43399</v>
      </c>
      <c r="MR4" s="33">
        <v>43425</v>
      </c>
      <c r="MS4" s="33">
        <v>43447</v>
      </c>
      <c r="MT4" s="33">
        <v>43479</v>
      </c>
      <c r="MU4" s="33">
        <v>43511</v>
      </c>
      <c r="MV4" s="33">
        <v>43537</v>
      </c>
      <c r="MW4" s="33">
        <v>43574</v>
      </c>
      <c r="MX4" s="33">
        <v>43599</v>
      </c>
      <c r="MY4" s="33">
        <v>43621</v>
      </c>
      <c r="MZ4" s="33">
        <v>43706</v>
      </c>
      <c r="NA4" s="33">
        <v>43767</v>
      </c>
      <c r="NB4" s="33">
        <v>43789</v>
      </c>
      <c r="NC4" s="33">
        <v>43809</v>
      </c>
      <c r="ND4" s="33">
        <v>43844</v>
      </c>
      <c r="NE4" s="33">
        <v>43871</v>
      </c>
      <c r="NF4" s="33">
        <v>43993</v>
      </c>
      <c r="NG4" s="33">
        <v>44036</v>
      </c>
      <c r="NH4" s="33">
        <v>44070</v>
      </c>
      <c r="NI4" s="33">
        <v>44090</v>
      </c>
      <c r="NJ4" s="33">
        <v>44215</v>
      </c>
      <c r="NK4" s="33">
        <v>44244</v>
      </c>
      <c r="NL4" s="33">
        <v>44280</v>
      </c>
      <c r="NM4" s="33">
        <v>44309</v>
      </c>
      <c r="NN4" s="33">
        <v>42129</v>
      </c>
      <c r="NO4" s="33">
        <v>42292</v>
      </c>
      <c r="NP4" s="33">
        <v>42480</v>
      </c>
      <c r="NQ4" s="33">
        <v>42643</v>
      </c>
      <c r="NR4" s="33">
        <v>42662</v>
      </c>
      <c r="NS4" s="33">
        <v>42838</v>
      </c>
      <c r="NT4" s="33">
        <v>43027</v>
      </c>
      <c r="NU4" s="33">
        <v>43194</v>
      </c>
      <c r="NV4" s="33">
        <v>43565</v>
      </c>
      <c r="NW4" s="33">
        <v>38353</v>
      </c>
      <c r="NX4" s="33">
        <v>38384</v>
      </c>
      <c r="NY4" s="33">
        <v>38412</v>
      </c>
      <c r="NZ4" s="33">
        <v>38473</v>
      </c>
      <c r="OA4" s="33">
        <v>38504</v>
      </c>
      <c r="OB4" s="33">
        <v>38534</v>
      </c>
      <c r="OC4" s="33">
        <v>38565</v>
      </c>
      <c r="OD4" s="33">
        <v>38596</v>
      </c>
      <c r="OE4" s="33">
        <v>38626</v>
      </c>
      <c r="OF4" s="33">
        <v>38838</v>
      </c>
      <c r="OG4" s="33">
        <v>40644</v>
      </c>
      <c r="OH4" s="33">
        <v>40674</v>
      </c>
      <c r="OI4" s="33">
        <v>40705</v>
      </c>
      <c r="OJ4" s="33">
        <v>40926</v>
      </c>
      <c r="OK4" s="33">
        <v>40957</v>
      </c>
      <c r="OL4" s="33">
        <v>40986</v>
      </c>
      <c r="OM4" s="33">
        <v>41017</v>
      </c>
      <c r="ON4" s="33">
        <v>41047</v>
      </c>
      <c r="OO4" s="33">
        <v>41078</v>
      </c>
      <c r="OP4" s="33">
        <v>41108</v>
      </c>
      <c r="OQ4" s="33">
        <v>41294</v>
      </c>
      <c r="OR4" s="33">
        <v>42062</v>
      </c>
      <c r="OS4" s="33">
        <v>42094</v>
      </c>
      <c r="OT4" s="33">
        <v>42124</v>
      </c>
      <c r="OU4" s="33">
        <v>42153</v>
      </c>
      <c r="OV4" s="33">
        <v>42185</v>
      </c>
      <c r="OW4" s="33">
        <v>42216</v>
      </c>
      <c r="OX4" s="33">
        <v>42247</v>
      </c>
      <c r="OY4" s="33">
        <v>42277</v>
      </c>
      <c r="OZ4" s="33">
        <v>42308</v>
      </c>
      <c r="PA4" s="33">
        <v>42338</v>
      </c>
      <c r="PB4" s="33">
        <v>42369</v>
      </c>
      <c r="PC4" s="33" t="s">
        <v>106</v>
      </c>
    </row>
    <row r="5" spans="1:419">
      <c r="A5" s="31" t="s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PC5">
        <v>65</v>
      </c>
    </row>
    <row r="6" spans="1:419">
      <c r="A6" s="31" t="s">
        <v>37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PC6">
        <v>8</v>
      </c>
    </row>
    <row r="7" spans="1:419">
      <c r="A7" s="3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P7">
        <v>1</v>
      </c>
      <c r="R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PC7">
        <v>107</v>
      </c>
    </row>
    <row r="8" spans="1:419">
      <c r="A8" s="31" t="s">
        <v>51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PC8">
        <v>104</v>
      </c>
    </row>
    <row r="9" spans="1:419">
      <c r="A9" s="31" t="s">
        <v>57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PC9">
        <v>70</v>
      </c>
    </row>
    <row r="10" spans="1:419">
      <c r="A10" s="31" t="s">
        <v>63</v>
      </c>
      <c r="B10">
        <v>1</v>
      </c>
      <c r="C10">
        <v>1</v>
      </c>
      <c r="D10">
        <v>1</v>
      </c>
      <c r="E10">
        <v>1</v>
      </c>
      <c r="F10">
        <v>1</v>
      </c>
      <c r="Y10">
        <v>1</v>
      </c>
      <c r="Z10">
        <v>1</v>
      </c>
      <c r="AA10">
        <v>1</v>
      </c>
      <c r="AB10">
        <v>1</v>
      </c>
      <c r="AC10">
        <v>1</v>
      </c>
      <c r="AE10">
        <v>1</v>
      </c>
      <c r="AF10">
        <v>1</v>
      </c>
      <c r="AG10">
        <v>1</v>
      </c>
      <c r="AJ10">
        <v>1</v>
      </c>
      <c r="AL10">
        <v>1</v>
      </c>
      <c r="AM10">
        <v>1</v>
      </c>
      <c r="AN10">
        <v>1</v>
      </c>
      <c r="AO10">
        <v>1</v>
      </c>
      <c r="AQ10">
        <v>1</v>
      </c>
      <c r="AR10">
        <v>1</v>
      </c>
      <c r="AS10">
        <v>1</v>
      </c>
      <c r="AT10">
        <v>1</v>
      </c>
      <c r="AV10">
        <v>1</v>
      </c>
      <c r="DH10">
        <v>1</v>
      </c>
      <c r="DI10">
        <v>1</v>
      </c>
      <c r="DJ10">
        <v>1</v>
      </c>
      <c r="DM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PC10">
        <v>84</v>
      </c>
    </row>
    <row r="11" spans="1:419">
      <c r="A11" s="31" t="s">
        <v>65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K11">
        <v>1</v>
      </c>
      <c r="L11">
        <v>1</v>
      </c>
      <c r="Y11">
        <v>1</v>
      </c>
      <c r="Z11">
        <v>1</v>
      </c>
      <c r="AA11">
        <v>1</v>
      </c>
      <c r="AB11">
        <v>1</v>
      </c>
      <c r="AC11">
        <v>1</v>
      </c>
      <c r="AJ11">
        <v>1</v>
      </c>
      <c r="AL11">
        <v>1</v>
      </c>
      <c r="AM11">
        <v>1</v>
      </c>
      <c r="AN11">
        <v>1</v>
      </c>
      <c r="AO11">
        <v>1</v>
      </c>
      <c r="AQ11">
        <v>1</v>
      </c>
      <c r="AR11">
        <v>1</v>
      </c>
      <c r="AS11">
        <v>1</v>
      </c>
      <c r="AT11">
        <v>1</v>
      </c>
      <c r="AV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DH11">
        <v>1</v>
      </c>
      <c r="DI11">
        <v>1</v>
      </c>
      <c r="DJ11">
        <v>1</v>
      </c>
      <c r="DM11">
        <v>1</v>
      </c>
      <c r="EG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HA11">
        <v>1</v>
      </c>
      <c r="HD11">
        <v>1</v>
      </c>
      <c r="HF11">
        <v>1</v>
      </c>
      <c r="HG11">
        <v>1</v>
      </c>
      <c r="HI11">
        <v>1</v>
      </c>
      <c r="HK11">
        <v>1</v>
      </c>
      <c r="HL11">
        <v>1</v>
      </c>
      <c r="HO11">
        <v>1</v>
      </c>
      <c r="HQ11">
        <v>1</v>
      </c>
      <c r="HR11">
        <v>1</v>
      </c>
      <c r="HU11">
        <v>1</v>
      </c>
      <c r="HY11">
        <v>1</v>
      </c>
      <c r="HZ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PC11">
        <v>124</v>
      </c>
    </row>
    <row r="12" spans="1:419">
      <c r="A12" s="31" t="s">
        <v>67</v>
      </c>
      <c r="B12">
        <v>1</v>
      </c>
      <c r="C12">
        <v>1</v>
      </c>
      <c r="E12">
        <v>1</v>
      </c>
      <c r="F12">
        <v>1</v>
      </c>
      <c r="G12">
        <v>1</v>
      </c>
      <c r="H12">
        <v>1</v>
      </c>
      <c r="K12">
        <v>1</v>
      </c>
      <c r="L12">
        <v>1</v>
      </c>
      <c r="Y12">
        <v>1</v>
      </c>
      <c r="Z12">
        <v>1</v>
      </c>
      <c r="AA12">
        <v>1</v>
      </c>
      <c r="AB12">
        <v>1</v>
      </c>
      <c r="AC12">
        <v>1</v>
      </c>
      <c r="AJ12">
        <v>1</v>
      </c>
      <c r="AL12">
        <v>1</v>
      </c>
      <c r="AM12">
        <v>1</v>
      </c>
      <c r="AN12">
        <v>1</v>
      </c>
      <c r="AO12">
        <v>1</v>
      </c>
      <c r="AQ12">
        <v>1</v>
      </c>
      <c r="AR12">
        <v>1</v>
      </c>
      <c r="AS12">
        <v>1</v>
      </c>
      <c r="AT12">
        <v>1</v>
      </c>
      <c r="AV12">
        <v>1</v>
      </c>
      <c r="CM12">
        <v>1</v>
      </c>
      <c r="CN12">
        <v>1</v>
      </c>
      <c r="CO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DH12">
        <v>1</v>
      </c>
      <c r="DI12">
        <v>1</v>
      </c>
      <c r="DJ12">
        <v>1</v>
      </c>
      <c r="DM12">
        <v>1</v>
      </c>
      <c r="EH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HA12">
        <v>1</v>
      </c>
      <c r="HD12">
        <v>1</v>
      </c>
      <c r="HE12">
        <v>1</v>
      </c>
      <c r="HF12">
        <v>1</v>
      </c>
      <c r="HH12">
        <v>1</v>
      </c>
      <c r="HI12">
        <v>1</v>
      </c>
      <c r="HK12">
        <v>1</v>
      </c>
      <c r="HL12">
        <v>1</v>
      </c>
      <c r="HM12">
        <v>1</v>
      </c>
      <c r="HO12">
        <v>1</v>
      </c>
      <c r="HQ12">
        <v>1</v>
      </c>
      <c r="HR12">
        <v>1</v>
      </c>
      <c r="HU12">
        <v>1</v>
      </c>
      <c r="HV12">
        <v>1</v>
      </c>
      <c r="HW12">
        <v>1</v>
      </c>
      <c r="HX12">
        <v>1</v>
      </c>
      <c r="HY12">
        <v>1</v>
      </c>
      <c r="HZ12">
        <v>1</v>
      </c>
      <c r="IA12">
        <v>1</v>
      </c>
      <c r="IB12">
        <v>1</v>
      </c>
      <c r="IC12">
        <v>1</v>
      </c>
      <c r="ID12">
        <v>1</v>
      </c>
      <c r="IE12">
        <v>1</v>
      </c>
      <c r="IH12">
        <v>1</v>
      </c>
      <c r="II12">
        <v>1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1</v>
      </c>
      <c r="JL12">
        <v>1</v>
      </c>
      <c r="JM12">
        <v>1</v>
      </c>
      <c r="KA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1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1</v>
      </c>
      <c r="KV12">
        <v>1</v>
      </c>
      <c r="KW12">
        <v>1</v>
      </c>
      <c r="KX12">
        <v>1</v>
      </c>
      <c r="KY12">
        <v>1</v>
      </c>
      <c r="KZ12">
        <v>1</v>
      </c>
      <c r="LA12">
        <v>1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1</v>
      </c>
      <c r="LQ12">
        <v>1</v>
      </c>
      <c r="LR12">
        <v>1</v>
      </c>
      <c r="LS12">
        <v>1</v>
      </c>
      <c r="LT12">
        <v>1</v>
      </c>
      <c r="LU12">
        <v>1</v>
      </c>
      <c r="LV12">
        <v>1</v>
      </c>
      <c r="PC12">
        <v>153</v>
      </c>
    </row>
    <row r="13" spans="1:419">
      <c r="A13" s="31" t="s">
        <v>69</v>
      </c>
      <c r="B13">
        <v>1</v>
      </c>
      <c r="C13">
        <v>1</v>
      </c>
      <c r="D13">
        <v>1</v>
      </c>
      <c r="E13">
        <v>1</v>
      </c>
      <c r="F13">
        <v>1</v>
      </c>
      <c r="Y13">
        <v>1</v>
      </c>
      <c r="Z13">
        <v>1</v>
      </c>
      <c r="AA13">
        <v>1</v>
      </c>
      <c r="AB13">
        <v>1</v>
      </c>
      <c r="AC13">
        <v>1</v>
      </c>
      <c r="AR13">
        <v>1</v>
      </c>
      <c r="DH13">
        <v>1</v>
      </c>
      <c r="DI13">
        <v>1</v>
      </c>
      <c r="DJ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HF13">
        <v>1</v>
      </c>
      <c r="HI13">
        <v>1</v>
      </c>
      <c r="HJ13">
        <v>1</v>
      </c>
      <c r="HK13">
        <v>1</v>
      </c>
      <c r="HL13">
        <v>1</v>
      </c>
      <c r="HN13">
        <v>1</v>
      </c>
      <c r="HO13">
        <v>1</v>
      </c>
      <c r="HQ13">
        <v>1</v>
      </c>
      <c r="HR13">
        <v>1</v>
      </c>
      <c r="HT13">
        <v>1</v>
      </c>
      <c r="JU13">
        <v>1</v>
      </c>
      <c r="LJ13">
        <v>1</v>
      </c>
      <c r="LL13">
        <v>1</v>
      </c>
      <c r="LP13">
        <v>1</v>
      </c>
      <c r="LS13">
        <v>1</v>
      </c>
      <c r="LW13">
        <v>1</v>
      </c>
      <c r="LX13">
        <v>1</v>
      </c>
      <c r="LY13">
        <v>1</v>
      </c>
      <c r="LZ13">
        <v>1</v>
      </c>
      <c r="MA13">
        <v>1</v>
      </c>
      <c r="MB13">
        <v>1</v>
      </c>
      <c r="PC13">
        <v>55</v>
      </c>
    </row>
    <row r="14" spans="1:419">
      <c r="A14" s="31" t="s">
        <v>71</v>
      </c>
      <c r="B14">
        <v>1</v>
      </c>
      <c r="C14">
        <v>1</v>
      </c>
      <c r="D14">
        <v>1</v>
      </c>
      <c r="E14">
        <v>1</v>
      </c>
      <c r="F14">
        <v>1</v>
      </c>
      <c r="Y14">
        <v>1</v>
      </c>
      <c r="Z14">
        <v>1</v>
      </c>
      <c r="AA14">
        <v>1</v>
      </c>
      <c r="AB14">
        <v>1</v>
      </c>
      <c r="AC14">
        <v>1</v>
      </c>
      <c r="AJ14">
        <v>1</v>
      </c>
      <c r="AL14">
        <v>1</v>
      </c>
      <c r="AM14">
        <v>1</v>
      </c>
      <c r="AN14">
        <v>1</v>
      </c>
      <c r="AO14">
        <v>1</v>
      </c>
      <c r="AQ14">
        <v>1</v>
      </c>
      <c r="AR14">
        <v>1</v>
      </c>
      <c r="AS14">
        <v>1</v>
      </c>
      <c r="AT14">
        <v>1</v>
      </c>
      <c r="AV14">
        <v>1</v>
      </c>
      <c r="DH14">
        <v>1</v>
      </c>
      <c r="DI14">
        <v>1</v>
      </c>
      <c r="DJ14">
        <v>1</v>
      </c>
      <c r="DM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Y14">
        <v>1</v>
      </c>
      <c r="HA14">
        <v>1</v>
      </c>
      <c r="HD14">
        <v>1</v>
      </c>
      <c r="HF14">
        <v>1</v>
      </c>
      <c r="HI14">
        <v>1</v>
      </c>
      <c r="HJ14">
        <v>1</v>
      </c>
      <c r="HK14">
        <v>1</v>
      </c>
      <c r="HL14">
        <v>1</v>
      </c>
      <c r="HO14">
        <v>1</v>
      </c>
      <c r="HQ14">
        <v>1</v>
      </c>
      <c r="HR14">
        <v>1</v>
      </c>
      <c r="HT14">
        <v>1</v>
      </c>
      <c r="HU14">
        <v>1</v>
      </c>
      <c r="HW14">
        <v>1</v>
      </c>
      <c r="HX14">
        <v>1</v>
      </c>
      <c r="HY14">
        <v>1</v>
      </c>
      <c r="HZ14">
        <v>1</v>
      </c>
      <c r="JU14">
        <v>1</v>
      </c>
      <c r="KC14">
        <v>1</v>
      </c>
      <c r="KE14">
        <v>1</v>
      </c>
      <c r="KF14">
        <v>1</v>
      </c>
      <c r="LP14">
        <v>1</v>
      </c>
      <c r="LR14">
        <v>1</v>
      </c>
      <c r="LS14">
        <v>1</v>
      </c>
      <c r="LU14">
        <v>1</v>
      </c>
      <c r="LZ14">
        <v>1</v>
      </c>
      <c r="MA14">
        <v>1</v>
      </c>
      <c r="MB14">
        <v>1</v>
      </c>
      <c r="MC14">
        <v>1</v>
      </c>
      <c r="MD14">
        <v>1</v>
      </c>
      <c r="ME14">
        <v>1</v>
      </c>
      <c r="MF14">
        <v>1</v>
      </c>
      <c r="MG14">
        <v>1</v>
      </c>
      <c r="MH14">
        <v>1</v>
      </c>
      <c r="MI14">
        <v>1</v>
      </c>
      <c r="MJ14">
        <v>1</v>
      </c>
      <c r="MK14">
        <v>1</v>
      </c>
      <c r="ML14">
        <v>1</v>
      </c>
      <c r="MM14">
        <v>1</v>
      </c>
      <c r="PC14">
        <v>84</v>
      </c>
    </row>
    <row r="15" spans="1:419">
      <c r="A15" s="31" t="s">
        <v>84</v>
      </c>
      <c r="IB15">
        <v>1</v>
      </c>
      <c r="LU15">
        <v>1</v>
      </c>
      <c r="MN15">
        <v>1</v>
      </c>
      <c r="MO15">
        <v>1</v>
      </c>
      <c r="MP15">
        <v>1</v>
      </c>
      <c r="MQ15">
        <v>1</v>
      </c>
      <c r="MR15">
        <v>1</v>
      </c>
      <c r="MS15">
        <v>1</v>
      </c>
      <c r="MT15">
        <v>1</v>
      </c>
      <c r="MU15">
        <v>1</v>
      </c>
      <c r="MV15">
        <v>1</v>
      </c>
      <c r="MW15">
        <v>1</v>
      </c>
      <c r="MX15">
        <v>1</v>
      </c>
      <c r="MY15">
        <v>1</v>
      </c>
      <c r="MZ15">
        <v>1</v>
      </c>
      <c r="NA15">
        <v>1</v>
      </c>
      <c r="NB15">
        <v>1</v>
      </c>
      <c r="NC15">
        <v>1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1</v>
      </c>
      <c r="NK15">
        <v>1</v>
      </c>
      <c r="NL15">
        <v>1</v>
      </c>
      <c r="NM15">
        <v>1</v>
      </c>
      <c r="PC15">
        <v>28</v>
      </c>
    </row>
    <row r="16" spans="1:419">
      <c r="A16" s="31" t="s">
        <v>93</v>
      </c>
      <c r="AO16">
        <v>1</v>
      </c>
      <c r="AQ16">
        <v>1</v>
      </c>
      <c r="AR16">
        <v>1</v>
      </c>
      <c r="AS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EL16">
        <v>1</v>
      </c>
      <c r="NN16">
        <v>1</v>
      </c>
      <c r="NO16">
        <v>1</v>
      </c>
      <c r="NP16">
        <v>1</v>
      </c>
      <c r="NQ16">
        <v>1</v>
      </c>
      <c r="NR16">
        <v>1</v>
      </c>
      <c r="NS16">
        <v>1</v>
      </c>
      <c r="NT16">
        <v>1</v>
      </c>
      <c r="NU16">
        <v>1</v>
      </c>
      <c r="NV16">
        <v>1</v>
      </c>
      <c r="PC16">
        <v>41</v>
      </c>
    </row>
    <row r="17" spans="1:419">
      <c r="A17" s="31" t="s">
        <v>97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K17">
        <v>1</v>
      </c>
      <c r="BN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O17">
        <v>1</v>
      </c>
      <c r="CP17">
        <v>1</v>
      </c>
      <c r="CQ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H17">
        <v>1</v>
      </c>
      <c r="DI17">
        <v>1</v>
      </c>
      <c r="DJ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EC17">
        <v>1</v>
      </c>
      <c r="EE17">
        <v>1</v>
      </c>
      <c r="HD17">
        <v>1</v>
      </c>
      <c r="IH17">
        <v>1</v>
      </c>
      <c r="II17">
        <v>1</v>
      </c>
      <c r="IJ17">
        <v>1</v>
      </c>
      <c r="KH17">
        <v>1</v>
      </c>
      <c r="KI17">
        <v>1</v>
      </c>
      <c r="KJ17">
        <v>1</v>
      </c>
      <c r="KK17">
        <v>1</v>
      </c>
      <c r="KL17">
        <v>1</v>
      </c>
      <c r="KM17">
        <v>1</v>
      </c>
      <c r="KO17">
        <v>1</v>
      </c>
      <c r="KQ17">
        <v>1</v>
      </c>
      <c r="KS17">
        <v>1</v>
      </c>
      <c r="KU17">
        <v>1</v>
      </c>
      <c r="KV17">
        <v>1</v>
      </c>
      <c r="KX17">
        <v>1</v>
      </c>
      <c r="KY17">
        <v>1</v>
      </c>
      <c r="LB17">
        <v>1</v>
      </c>
      <c r="LD17">
        <v>1</v>
      </c>
      <c r="LE17">
        <v>1</v>
      </c>
      <c r="LF17">
        <v>1</v>
      </c>
      <c r="LG17">
        <v>1</v>
      </c>
      <c r="NW17">
        <v>1</v>
      </c>
      <c r="NX17">
        <v>1</v>
      </c>
      <c r="NY17">
        <v>1</v>
      </c>
      <c r="NZ17">
        <v>1</v>
      </c>
      <c r="OA17">
        <v>1</v>
      </c>
      <c r="OB17">
        <v>1</v>
      </c>
      <c r="OC17">
        <v>1</v>
      </c>
      <c r="OD17">
        <v>1</v>
      </c>
      <c r="OE17">
        <v>1</v>
      </c>
      <c r="OF17">
        <v>1</v>
      </c>
      <c r="OG17">
        <v>1</v>
      </c>
      <c r="OH17">
        <v>1</v>
      </c>
      <c r="OI17">
        <v>1</v>
      </c>
      <c r="OJ17">
        <v>1</v>
      </c>
      <c r="OK17">
        <v>1</v>
      </c>
      <c r="OL17">
        <v>1</v>
      </c>
      <c r="OM17">
        <v>1</v>
      </c>
      <c r="ON17">
        <v>1</v>
      </c>
      <c r="OO17">
        <v>1</v>
      </c>
      <c r="OP17">
        <v>1</v>
      </c>
      <c r="OQ17">
        <v>1</v>
      </c>
      <c r="PC17">
        <v>125</v>
      </c>
    </row>
    <row r="18" spans="1:419">
      <c r="A18" s="31" t="s">
        <v>100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HD18">
        <v>1</v>
      </c>
      <c r="OR18">
        <v>1</v>
      </c>
      <c r="OS18">
        <v>1</v>
      </c>
      <c r="OT18">
        <v>1</v>
      </c>
      <c r="OU18">
        <v>1</v>
      </c>
      <c r="OV18">
        <v>1</v>
      </c>
      <c r="OW18">
        <v>1</v>
      </c>
      <c r="OX18">
        <v>1</v>
      </c>
      <c r="OY18">
        <v>1</v>
      </c>
      <c r="OZ18">
        <v>1</v>
      </c>
      <c r="PA18">
        <v>1</v>
      </c>
      <c r="PB18">
        <v>1</v>
      </c>
      <c r="PC18">
        <v>71</v>
      </c>
    </row>
    <row r="19" spans="1:419">
      <c r="A19" s="31" t="s">
        <v>106</v>
      </c>
      <c r="B19">
        <v>7</v>
      </c>
      <c r="C19">
        <v>7</v>
      </c>
      <c r="D19">
        <v>6</v>
      </c>
      <c r="E19">
        <v>7</v>
      </c>
      <c r="F19">
        <v>7</v>
      </c>
      <c r="G19">
        <v>4</v>
      </c>
      <c r="H19">
        <v>4</v>
      </c>
      <c r="I19">
        <v>1</v>
      </c>
      <c r="J19">
        <v>1</v>
      </c>
      <c r="K19">
        <v>3</v>
      </c>
      <c r="L19">
        <v>3</v>
      </c>
      <c r="M19">
        <v>1</v>
      </c>
      <c r="N19">
        <v>1</v>
      </c>
      <c r="O19">
        <v>1</v>
      </c>
      <c r="P19">
        <v>2</v>
      </c>
      <c r="Q19">
        <v>1</v>
      </c>
      <c r="R19">
        <v>2</v>
      </c>
      <c r="S19">
        <v>1</v>
      </c>
      <c r="T19">
        <v>4</v>
      </c>
      <c r="U19">
        <v>4</v>
      </c>
      <c r="V19">
        <v>4</v>
      </c>
      <c r="W19">
        <v>4</v>
      </c>
      <c r="X19">
        <v>4</v>
      </c>
      <c r="Y19">
        <v>9</v>
      </c>
      <c r="Z19">
        <v>9</v>
      </c>
      <c r="AA19">
        <v>9</v>
      </c>
      <c r="AB19">
        <v>9</v>
      </c>
      <c r="AC19">
        <v>9</v>
      </c>
      <c r="AD19">
        <v>4</v>
      </c>
      <c r="AE19">
        <v>5</v>
      </c>
      <c r="AF19">
        <v>5</v>
      </c>
      <c r="AG19">
        <v>5</v>
      </c>
      <c r="AH19">
        <v>4</v>
      </c>
      <c r="AI19">
        <v>4</v>
      </c>
      <c r="AJ19">
        <v>8</v>
      </c>
      <c r="AK19">
        <v>1</v>
      </c>
      <c r="AL19">
        <v>8</v>
      </c>
      <c r="AM19">
        <v>9</v>
      </c>
      <c r="AN19">
        <v>9</v>
      </c>
      <c r="AO19">
        <v>10</v>
      </c>
      <c r="AP19">
        <v>5</v>
      </c>
      <c r="AQ19">
        <v>10</v>
      </c>
      <c r="AR19">
        <v>11</v>
      </c>
      <c r="AS19">
        <v>10</v>
      </c>
      <c r="AT19">
        <v>8</v>
      </c>
      <c r="AU19">
        <v>6</v>
      </c>
      <c r="AV19">
        <v>10</v>
      </c>
      <c r="AW19">
        <v>6</v>
      </c>
      <c r="AX19">
        <v>6</v>
      </c>
      <c r="AY19">
        <v>6</v>
      </c>
      <c r="AZ19">
        <v>6</v>
      </c>
      <c r="BA19">
        <v>6</v>
      </c>
      <c r="BB19">
        <v>6</v>
      </c>
      <c r="BC19">
        <v>6</v>
      </c>
      <c r="BD19">
        <v>6</v>
      </c>
      <c r="BE19">
        <v>6</v>
      </c>
      <c r="BF19">
        <v>6</v>
      </c>
      <c r="BG19">
        <v>7</v>
      </c>
      <c r="BH19">
        <v>7</v>
      </c>
      <c r="BI19">
        <v>7</v>
      </c>
      <c r="BJ19">
        <v>6</v>
      </c>
      <c r="BK19">
        <v>7</v>
      </c>
      <c r="BL19">
        <v>6</v>
      </c>
      <c r="BM19">
        <v>6</v>
      </c>
      <c r="BN19">
        <v>7</v>
      </c>
      <c r="BO19">
        <v>3</v>
      </c>
      <c r="BP19">
        <v>3</v>
      </c>
      <c r="BQ19">
        <v>3</v>
      </c>
      <c r="BR19">
        <v>3</v>
      </c>
      <c r="BS19">
        <v>3</v>
      </c>
      <c r="BT19">
        <v>3</v>
      </c>
      <c r="BU19">
        <v>3</v>
      </c>
      <c r="BV19">
        <v>2</v>
      </c>
      <c r="BW19">
        <v>3</v>
      </c>
      <c r="BX19">
        <v>3</v>
      </c>
      <c r="BY19">
        <v>3</v>
      </c>
      <c r="BZ19">
        <v>3</v>
      </c>
      <c r="CA19">
        <v>3</v>
      </c>
      <c r="CB19">
        <v>3</v>
      </c>
      <c r="CC19">
        <v>3</v>
      </c>
      <c r="CD19">
        <v>3</v>
      </c>
      <c r="CE19">
        <v>3</v>
      </c>
      <c r="CF19">
        <v>2</v>
      </c>
      <c r="CG19">
        <v>1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4</v>
      </c>
      <c r="CN19">
        <v>4</v>
      </c>
      <c r="CO19">
        <v>5</v>
      </c>
      <c r="CP19">
        <v>4</v>
      </c>
      <c r="CQ19">
        <v>5</v>
      </c>
      <c r="CR19">
        <v>4</v>
      </c>
      <c r="CS19">
        <v>4</v>
      </c>
      <c r="CT19">
        <v>4</v>
      </c>
      <c r="CU19">
        <v>5</v>
      </c>
      <c r="CV19">
        <v>5</v>
      </c>
      <c r="CW19">
        <v>5</v>
      </c>
      <c r="CX19">
        <v>5</v>
      </c>
      <c r="CY19">
        <v>4</v>
      </c>
      <c r="CZ19">
        <v>2</v>
      </c>
      <c r="DA19">
        <v>3</v>
      </c>
      <c r="DB19">
        <v>3</v>
      </c>
      <c r="DC19">
        <v>3</v>
      </c>
      <c r="DD19">
        <v>3</v>
      </c>
      <c r="DE19">
        <v>3</v>
      </c>
      <c r="DF19">
        <v>3</v>
      </c>
      <c r="DG19">
        <v>1</v>
      </c>
      <c r="DH19">
        <v>8</v>
      </c>
      <c r="DI19">
        <v>8</v>
      </c>
      <c r="DJ19">
        <v>8</v>
      </c>
      <c r="DK19">
        <v>2</v>
      </c>
      <c r="DL19">
        <v>3</v>
      </c>
      <c r="DM19">
        <v>7</v>
      </c>
      <c r="DN19">
        <v>3</v>
      </c>
      <c r="DO19">
        <v>3</v>
      </c>
      <c r="DP19">
        <v>6</v>
      </c>
      <c r="DQ19">
        <v>6</v>
      </c>
      <c r="DR19">
        <v>6</v>
      </c>
      <c r="DS19">
        <v>6</v>
      </c>
      <c r="DT19">
        <v>6</v>
      </c>
      <c r="DU19">
        <v>6</v>
      </c>
      <c r="DV19">
        <v>6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2</v>
      </c>
      <c r="ED19">
        <v>1</v>
      </c>
      <c r="EE19">
        <v>2</v>
      </c>
      <c r="EF19">
        <v>1</v>
      </c>
      <c r="EG19">
        <v>2</v>
      </c>
      <c r="EH19">
        <v>2</v>
      </c>
      <c r="EI19">
        <v>1</v>
      </c>
      <c r="EJ19">
        <v>1</v>
      </c>
      <c r="EK19">
        <v>1</v>
      </c>
      <c r="EL19">
        <v>2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2</v>
      </c>
      <c r="FL19">
        <v>2</v>
      </c>
      <c r="FM19">
        <v>2</v>
      </c>
      <c r="FN19">
        <v>2</v>
      </c>
      <c r="FO19">
        <v>2</v>
      </c>
      <c r="FP19">
        <v>2</v>
      </c>
      <c r="FQ19">
        <v>2</v>
      </c>
      <c r="FR19">
        <v>2</v>
      </c>
      <c r="FS19">
        <v>2</v>
      </c>
      <c r="FT19">
        <v>2</v>
      </c>
      <c r="FU19">
        <v>2</v>
      </c>
      <c r="FV19">
        <v>2</v>
      </c>
      <c r="FW19">
        <v>2</v>
      </c>
      <c r="FX19">
        <v>2</v>
      </c>
      <c r="FY19">
        <v>2</v>
      </c>
      <c r="FZ19">
        <v>2</v>
      </c>
      <c r="GA19">
        <v>1</v>
      </c>
      <c r="GB19">
        <v>1</v>
      </c>
      <c r="GC19">
        <v>2</v>
      </c>
      <c r="GD19">
        <v>3</v>
      </c>
      <c r="GE19">
        <v>3</v>
      </c>
      <c r="GF19">
        <v>3</v>
      </c>
      <c r="GG19">
        <v>5</v>
      </c>
      <c r="GH19">
        <v>5</v>
      </c>
      <c r="GI19">
        <v>5</v>
      </c>
      <c r="GJ19">
        <v>5</v>
      </c>
      <c r="GK19">
        <v>5</v>
      </c>
      <c r="GL19">
        <v>5</v>
      </c>
      <c r="GM19">
        <v>5</v>
      </c>
      <c r="GN19">
        <v>5</v>
      </c>
      <c r="GO19">
        <v>5</v>
      </c>
      <c r="GP19">
        <v>5</v>
      </c>
      <c r="GQ19">
        <v>5</v>
      </c>
      <c r="GR19">
        <v>5</v>
      </c>
      <c r="GS19">
        <v>5</v>
      </c>
      <c r="GT19">
        <v>5</v>
      </c>
      <c r="GU19">
        <v>5</v>
      </c>
      <c r="GV19">
        <v>5</v>
      </c>
      <c r="GW19">
        <v>5</v>
      </c>
      <c r="GX19">
        <v>1</v>
      </c>
      <c r="GY19">
        <v>2</v>
      </c>
      <c r="GZ19">
        <v>1</v>
      </c>
      <c r="HA19">
        <v>4</v>
      </c>
      <c r="HB19">
        <v>1</v>
      </c>
      <c r="HC19">
        <v>1</v>
      </c>
      <c r="HD19">
        <v>6</v>
      </c>
      <c r="HE19">
        <v>2</v>
      </c>
      <c r="HF19">
        <v>5</v>
      </c>
      <c r="HG19">
        <v>2</v>
      </c>
      <c r="HH19">
        <v>2</v>
      </c>
      <c r="HI19">
        <v>5</v>
      </c>
      <c r="HJ19">
        <v>3</v>
      </c>
      <c r="HK19">
        <v>5</v>
      </c>
      <c r="HL19">
        <v>5</v>
      </c>
      <c r="HM19">
        <v>2</v>
      </c>
      <c r="HN19">
        <v>2</v>
      </c>
      <c r="HO19">
        <v>5</v>
      </c>
      <c r="HP19">
        <v>1</v>
      </c>
      <c r="HQ19">
        <v>5</v>
      </c>
      <c r="HR19">
        <v>5</v>
      </c>
      <c r="HS19">
        <v>1</v>
      </c>
      <c r="HT19">
        <v>3</v>
      </c>
      <c r="HU19">
        <v>4</v>
      </c>
      <c r="HV19">
        <v>2</v>
      </c>
      <c r="HW19">
        <v>3</v>
      </c>
      <c r="HX19">
        <v>3</v>
      </c>
      <c r="HY19">
        <v>4</v>
      </c>
      <c r="HZ19">
        <v>4</v>
      </c>
      <c r="IA19">
        <v>2</v>
      </c>
      <c r="IB19">
        <v>3</v>
      </c>
      <c r="IC19">
        <v>2</v>
      </c>
      <c r="ID19">
        <v>2</v>
      </c>
      <c r="IE19">
        <v>2</v>
      </c>
      <c r="IF19">
        <v>1</v>
      </c>
      <c r="IG19">
        <v>1</v>
      </c>
      <c r="IH19">
        <v>3</v>
      </c>
      <c r="II19">
        <v>3</v>
      </c>
      <c r="IJ19">
        <v>2</v>
      </c>
      <c r="IK19">
        <v>2</v>
      </c>
      <c r="IL19">
        <v>2</v>
      </c>
      <c r="IM19">
        <v>2</v>
      </c>
      <c r="IN19">
        <v>2</v>
      </c>
      <c r="IO19">
        <v>2</v>
      </c>
      <c r="IP19">
        <v>2</v>
      </c>
      <c r="IQ19">
        <v>2</v>
      </c>
      <c r="IR19">
        <v>2</v>
      </c>
      <c r="IS19">
        <v>2</v>
      </c>
      <c r="IT19">
        <v>2</v>
      </c>
      <c r="IU19">
        <v>2</v>
      </c>
      <c r="IV19">
        <v>2</v>
      </c>
      <c r="IW19">
        <v>2</v>
      </c>
      <c r="IX19">
        <v>2</v>
      </c>
      <c r="IY19">
        <v>2</v>
      </c>
      <c r="IZ19">
        <v>2</v>
      </c>
      <c r="JA19">
        <v>2</v>
      </c>
      <c r="JB19">
        <v>2</v>
      </c>
      <c r="JC19">
        <v>2</v>
      </c>
      <c r="JD19">
        <v>2</v>
      </c>
      <c r="JE19">
        <v>2</v>
      </c>
      <c r="JF19">
        <v>2</v>
      </c>
      <c r="JG19">
        <v>2</v>
      </c>
      <c r="JH19">
        <v>2</v>
      </c>
      <c r="JI19">
        <v>2</v>
      </c>
      <c r="JJ19">
        <v>2</v>
      </c>
      <c r="JK19">
        <v>2</v>
      </c>
      <c r="JL19">
        <v>2</v>
      </c>
      <c r="JM19">
        <v>2</v>
      </c>
      <c r="JN19">
        <v>1</v>
      </c>
      <c r="JO19">
        <v>1</v>
      </c>
      <c r="JP19">
        <v>1</v>
      </c>
      <c r="JQ19">
        <v>1</v>
      </c>
      <c r="JR19">
        <v>1</v>
      </c>
      <c r="JS19">
        <v>1</v>
      </c>
      <c r="JT19">
        <v>1</v>
      </c>
      <c r="JU19">
        <v>3</v>
      </c>
      <c r="JV19">
        <v>1</v>
      </c>
      <c r="JW19">
        <v>1</v>
      </c>
      <c r="JX19">
        <v>1</v>
      </c>
      <c r="JY19">
        <v>1</v>
      </c>
      <c r="JZ19">
        <v>1</v>
      </c>
      <c r="KA19">
        <v>2</v>
      </c>
      <c r="KB19">
        <v>1</v>
      </c>
      <c r="KC19">
        <v>2</v>
      </c>
      <c r="KD19">
        <v>1</v>
      </c>
      <c r="KE19">
        <v>2</v>
      </c>
      <c r="KF19">
        <v>2</v>
      </c>
      <c r="KG19">
        <v>1</v>
      </c>
      <c r="KH19">
        <v>2</v>
      </c>
      <c r="KI19">
        <v>2</v>
      </c>
      <c r="KJ19">
        <v>2</v>
      </c>
      <c r="KK19">
        <v>2</v>
      </c>
      <c r="KL19">
        <v>2</v>
      </c>
      <c r="KM19">
        <v>2</v>
      </c>
      <c r="KN19">
        <v>1</v>
      </c>
      <c r="KO19">
        <v>2</v>
      </c>
      <c r="KP19">
        <v>1</v>
      </c>
      <c r="KQ19">
        <v>2</v>
      </c>
      <c r="KR19">
        <v>1</v>
      </c>
      <c r="KS19">
        <v>2</v>
      </c>
      <c r="KT19">
        <v>1</v>
      </c>
      <c r="KU19">
        <v>2</v>
      </c>
      <c r="KV19">
        <v>2</v>
      </c>
      <c r="KW19">
        <v>1</v>
      </c>
      <c r="KX19">
        <v>2</v>
      </c>
      <c r="KY19">
        <v>2</v>
      </c>
      <c r="KZ19">
        <v>1</v>
      </c>
      <c r="LA19">
        <v>1</v>
      </c>
      <c r="LB19">
        <v>2</v>
      </c>
      <c r="LC19">
        <v>1</v>
      </c>
      <c r="LD19">
        <v>2</v>
      </c>
      <c r="LE19">
        <v>2</v>
      </c>
      <c r="LF19">
        <v>2</v>
      </c>
      <c r="LG19">
        <v>2</v>
      </c>
      <c r="LH19">
        <v>1</v>
      </c>
      <c r="LI19">
        <v>1</v>
      </c>
      <c r="LJ19">
        <v>2</v>
      </c>
      <c r="LK19">
        <v>1</v>
      </c>
      <c r="LL19">
        <v>2</v>
      </c>
      <c r="LM19">
        <v>1</v>
      </c>
      <c r="LN19">
        <v>1</v>
      </c>
      <c r="LO19">
        <v>1</v>
      </c>
      <c r="LP19">
        <v>3</v>
      </c>
      <c r="LQ19">
        <v>1</v>
      </c>
      <c r="LR19">
        <v>2</v>
      </c>
      <c r="LS19">
        <v>3</v>
      </c>
      <c r="LT19">
        <v>1</v>
      </c>
      <c r="LU19">
        <v>3</v>
      </c>
      <c r="LV19">
        <v>1</v>
      </c>
      <c r="LW19">
        <v>1</v>
      </c>
      <c r="LX19">
        <v>1</v>
      </c>
      <c r="LY19">
        <v>1</v>
      </c>
      <c r="LZ19">
        <v>2</v>
      </c>
      <c r="MA19">
        <v>2</v>
      </c>
      <c r="MB19">
        <v>2</v>
      </c>
      <c r="MC19">
        <v>1</v>
      </c>
      <c r="MD19">
        <v>1</v>
      </c>
      <c r="ME19">
        <v>1</v>
      </c>
      <c r="MF19">
        <v>1</v>
      </c>
      <c r="MG19">
        <v>1</v>
      </c>
      <c r="MH19">
        <v>1</v>
      </c>
      <c r="MI19">
        <v>1</v>
      </c>
      <c r="MJ19">
        <v>1</v>
      </c>
      <c r="MK19">
        <v>1</v>
      </c>
      <c r="ML19">
        <v>1</v>
      </c>
      <c r="MM19">
        <v>1</v>
      </c>
      <c r="MN19">
        <v>1</v>
      </c>
      <c r="MO19">
        <v>1</v>
      </c>
      <c r="MP19">
        <v>1</v>
      </c>
      <c r="MQ19">
        <v>1</v>
      </c>
      <c r="MR19">
        <v>1</v>
      </c>
      <c r="MS19">
        <v>1</v>
      </c>
      <c r="MT19">
        <v>1</v>
      </c>
      <c r="MU19">
        <v>1</v>
      </c>
      <c r="MV19">
        <v>1</v>
      </c>
      <c r="MW19">
        <v>1</v>
      </c>
      <c r="MX19">
        <v>1</v>
      </c>
      <c r="MY19">
        <v>1</v>
      </c>
      <c r="MZ19">
        <v>1</v>
      </c>
      <c r="NA19">
        <v>1</v>
      </c>
      <c r="NB19">
        <v>1</v>
      </c>
      <c r="NC19">
        <v>1</v>
      </c>
      <c r="ND19">
        <v>1</v>
      </c>
      <c r="NE19">
        <v>1</v>
      </c>
      <c r="NF19">
        <v>1</v>
      </c>
      <c r="NG19">
        <v>1</v>
      </c>
      <c r="NH19">
        <v>1</v>
      </c>
      <c r="NI19">
        <v>1</v>
      </c>
      <c r="NJ19">
        <v>1</v>
      </c>
      <c r="NK19">
        <v>1</v>
      </c>
      <c r="NL19">
        <v>1</v>
      </c>
      <c r="NM19">
        <v>1</v>
      </c>
      <c r="NN19">
        <v>1</v>
      </c>
      <c r="NO19">
        <v>1</v>
      </c>
      <c r="NP19">
        <v>1</v>
      </c>
      <c r="NQ19">
        <v>1</v>
      </c>
      <c r="NR19">
        <v>1</v>
      </c>
      <c r="NS19">
        <v>1</v>
      </c>
      <c r="NT19">
        <v>1</v>
      </c>
      <c r="NU19">
        <v>1</v>
      </c>
      <c r="NV19">
        <v>1</v>
      </c>
      <c r="NW19">
        <v>1</v>
      </c>
      <c r="NX19">
        <v>1</v>
      </c>
      <c r="NY19">
        <v>1</v>
      </c>
      <c r="NZ19">
        <v>1</v>
      </c>
      <c r="OA19">
        <v>1</v>
      </c>
      <c r="OB19">
        <v>1</v>
      </c>
      <c r="OC19">
        <v>1</v>
      </c>
      <c r="OD19">
        <v>1</v>
      </c>
      <c r="OE19">
        <v>1</v>
      </c>
      <c r="OF19">
        <v>1</v>
      </c>
      <c r="OG19">
        <v>1</v>
      </c>
      <c r="OH19">
        <v>1</v>
      </c>
      <c r="OI19">
        <v>1</v>
      </c>
      <c r="OJ19">
        <v>1</v>
      </c>
      <c r="OK19">
        <v>1</v>
      </c>
      <c r="OL19">
        <v>1</v>
      </c>
      <c r="OM19">
        <v>1</v>
      </c>
      <c r="ON19">
        <v>1</v>
      </c>
      <c r="OO19">
        <v>1</v>
      </c>
      <c r="OP19">
        <v>1</v>
      </c>
      <c r="OQ19">
        <v>1</v>
      </c>
      <c r="OR19">
        <v>1</v>
      </c>
      <c r="OS19">
        <v>1</v>
      </c>
      <c r="OT19">
        <v>1</v>
      </c>
      <c r="OU19">
        <v>1</v>
      </c>
      <c r="OV19">
        <v>1</v>
      </c>
      <c r="OW19">
        <v>1</v>
      </c>
      <c r="OX19">
        <v>1</v>
      </c>
      <c r="OY19">
        <v>1</v>
      </c>
      <c r="OZ19">
        <v>1</v>
      </c>
      <c r="PA19">
        <v>1</v>
      </c>
      <c r="PB19">
        <v>1</v>
      </c>
      <c r="PC19">
        <v>1119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1509-00C3-43AA-BCD0-AC15BFC8C564}">
  <dimension ref="A1:AT1120"/>
  <sheetViews>
    <sheetView tabSelected="1" workbookViewId="0">
      <selection activeCell="C1" sqref="C1"/>
    </sheetView>
  </sheetViews>
  <sheetFormatPr defaultRowHeight="14.45"/>
  <cols>
    <col min="1" max="1" width="14.7109375" bestFit="1" customWidth="1"/>
    <col min="2" max="2" width="19.5703125" bestFit="1" customWidth="1"/>
    <col min="3" max="3" width="18.28515625" bestFit="1" customWidth="1"/>
    <col min="4" max="4" width="10" bestFit="1" customWidth="1"/>
    <col min="5" max="5" width="15.42578125" bestFit="1" customWidth="1"/>
    <col min="6" max="6" width="16.5703125" bestFit="1" customWidth="1"/>
    <col min="7" max="7" width="28.28515625" bestFit="1" customWidth="1"/>
    <col min="8" max="8" width="25.42578125" bestFit="1" customWidth="1"/>
    <col min="20" max="20" width="16.7109375" bestFit="1" customWidth="1"/>
    <col min="21" max="21" width="19.7109375" bestFit="1" customWidth="1"/>
    <col min="22" max="22" width="11.7109375" bestFit="1" customWidth="1"/>
    <col min="23" max="23" width="7.7109375" bestFit="1" customWidth="1"/>
    <col min="24" max="24" width="11.7109375" bestFit="1" customWidth="1"/>
    <col min="25" max="25" width="7.7109375" bestFit="1" customWidth="1"/>
    <col min="26" max="26" width="11.7109375" bestFit="1" customWidth="1"/>
    <col min="27" max="28" width="7.7109375" bestFit="1" customWidth="1"/>
    <col min="29" max="31" width="11.7109375" bestFit="1" customWidth="1"/>
    <col min="32" max="32" width="8.7109375" bestFit="1" customWidth="1"/>
    <col min="33" max="33" width="7.7109375" bestFit="1" customWidth="1"/>
    <col min="34" max="35" width="11.7109375" bestFit="1" customWidth="1"/>
    <col min="36" max="37" width="7.7109375" bestFit="1" customWidth="1"/>
    <col min="38" max="42" width="11.7109375" bestFit="1" customWidth="1"/>
    <col min="43" max="43" width="7.7109375" bestFit="1" customWidth="1"/>
    <col min="44" max="44" width="11.7109375" bestFit="1" customWidth="1"/>
    <col min="45" max="46" width="13.28515625" bestFit="1" customWidth="1"/>
    <col min="47" max="437" width="10.42578125" bestFit="1" customWidth="1"/>
    <col min="438" max="438" width="16.7109375" bestFit="1" customWidth="1"/>
  </cols>
  <sheetData>
    <row r="1" spans="1:24">
      <c r="A1" s="19" t="s">
        <v>0</v>
      </c>
      <c r="B1" s="19" t="s">
        <v>1</v>
      </c>
      <c r="C1" s="19" t="s">
        <v>107</v>
      </c>
      <c r="D1" s="19" t="s">
        <v>108</v>
      </c>
      <c r="E1" s="19" t="s">
        <v>109</v>
      </c>
      <c r="F1" s="19" t="s">
        <v>110</v>
      </c>
      <c r="G1" s="19" t="s">
        <v>111</v>
      </c>
      <c r="H1" s="19" t="s">
        <v>112</v>
      </c>
      <c r="I1" s="19" t="s">
        <v>113</v>
      </c>
      <c r="J1" s="19" t="s">
        <v>114</v>
      </c>
      <c r="K1" s="19" t="s">
        <v>115</v>
      </c>
      <c r="L1" s="19" t="s">
        <v>116</v>
      </c>
      <c r="M1" s="34" t="s">
        <v>117</v>
      </c>
      <c r="N1" s="35" t="s">
        <v>118</v>
      </c>
      <c r="O1" s="35" t="s">
        <v>119</v>
      </c>
      <c r="P1" s="35" t="s">
        <v>120</v>
      </c>
      <c r="T1" s="30" t="s">
        <v>104</v>
      </c>
      <c r="U1" t="s">
        <v>113</v>
      </c>
      <c r="V1" t="s">
        <v>114</v>
      </c>
      <c r="W1" t="s">
        <v>115</v>
      </c>
      <c r="X1" t="s">
        <v>116</v>
      </c>
    </row>
    <row r="2" spans="1:24">
      <c r="A2" s="20" t="s">
        <v>25</v>
      </c>
      <c r="B2" s="20" t="s">
        <v>26</v>
      </c>
      <c r="C2" s="20" t="s">
        <v>27</v>
      </c>
      <c r="D2" s="21">
        <v>40909</v>
      </c>
      <c r="E2" s="20">
        <v>120.75</v>
      </c>
      <c r="F2" s="20" t="s">
        <v>121</v>
      </c>
      <c r="G2" s="20">
        <v>7.6</v>
      </c>
      <c r="H2" s="20">
        <v>113.15</v>
      </c>
      <c r="I2">
        <f>VLOOKUP($C2,$T$1:$X$42,2,FALSE)</f>
        <v>7.06</v>
      </c>
      <c r="J2">
        <f>VLOOKUP($C2,$T$1:$X$42,3,FALSE)</f>
        <v>8.31</v>
      </c>
      <c r="K2">
        <f>VLOOKUP($C2,$T$1:$X$42,4,FALSE)</f>
        <v>112.44</v>
      </c>
      <c r="L2">
        <f>VLOOKUP($C2,$T$1:$X$42,5,FALSE)</f>
        <v>113.69</v>
      </c>
      <c r="M2">
        <f>L2-K2</f>
        <v>1.25</v>
      </c>
      <c r="N2">
        <f>K2-M2*1.5</f>
        <v>110.565</v>
      </c>
      <c r="O2">
        <f>L2+M2*1.5</f>
        <v>115.565</v>
      </c>
      <c r="P2" t="str">
        <f>IF(OR(H2&lt;N2,H2&gt;O2), "OUTLIER", "")</f>
        <v/>
      </c>
      <c r="T2" s="31" t="s">
        <v>27</v>
      </c>
      <c r="U2">
        <v>7.06</v>
      </c>
      <c r="V2">
        <v>8.31</v>
      </c>
      <c r="W2">
        <v>112.44</v>
      </c>
      <c r="X2">
        <v>113.69</v>
      </c>
    </row>
    <row r="3" spans="1:24">
      <c r="A3" s="20" t="s">
        <v>25</v>
      </c>
      <c r="B3" s="20" t="s">
        <v>26</v>
      </c>
      <c r="C3" s="20" t="s">
        <v>27</v>
      </c>
      <c r="D3" s="21">
        <v>40940</v>
      </c>
      <c r="E3" s="20">
        <v>120.75</v>
      </c>
      <c r="F3" s="20" t="s">
        <v>121</v>
      </c>
      <c r="G3" s="20">
        <v>7.9</v>
      </c>
      <c r="H3" s="20">
        <v>112.85</v>
      </c>
      <c r="I3">
        <f t="shared" ref="I3:I66" si="0">VLOOKUP($C3,$T$1:$X$42,2,FALSE)</f>
        <v>7.06</v>
      </c>
      <c r="J3">
        <f t="shared" ref="J3:J66" si="1">VLOOKUP($C3,$T$1:$X$42,3,FALSE)</f>
        <v>8.31</v>
      </c>
      <c r="K3">
        <f t="shared" ref="K3:K66" si="2">VLOOKUP($C3,$T$1:$X$42,4,FALSE)</f>
        <v>112.44</v>
      </c>
      <c r="L3">
        <f t="shared" ref="L3:L66" si="3">VLOOKUP($C3,$T$1:$X$42,5,FALSE)</f>
        <v>113.69</v>
      </c>
      <c r="M3">
        <f t="shared" ref="M3:M66" si="4">L3-K3</f>
        <v>1.25</v>
      </c>
      <c r="N3">
        <f t="shared" ref="N3:N66" si="5">K3-M3*1.5</f>
        <v>110.565</v>
      </c>
      <c r="O3">
        <f t="shared" ref="O3:O66" si="6">L3+M3*1.5</f>
        <v>115.565</v>
      </c>
      <c r="P3" t="str">
        <f t="shared" ref="P3:P66" si="7">IF(OR(H3&lt;N3,H3&gt;O3), "OUTLIER", "")</f>
        <v/>
      </c>
      <c r="T3" s="31" t="s">
        <v>37</v>
      </c>
      <c r="U3">
        <v>4.58</v>
      </c>
      <c r="V3">
        <v>5.3257500000000002</v>
      </c>
      <c r="W3">
        <v>116.40925</v>
      </c>
      <c r="X3">
        <v>117.155</v>
      </c>
    </row>
    <row r="4" spans="1:24">
      <c r="A4" s="20" t="s">
        <v>25</v>
      </c>
      <c r="B4" s="20" t="s">
        <v>26</v>
      </c>
      <c r="C4" s="20" t="s">
        <v>27</v>
      </c>
      <c r="D4" s="21">
        <v>40969</v>
      </c>
      <c r="E4" s="20">
        <v>120.75</v>
      </c>
      <c r="F4" s="20" t="s">
        <v>121</v>
      </c>
      <c r="G4" s="20">
        <v>8.3800000000000008</v>
      </c>
      <c r="H4" s="20">
        <v>112.37</v>
      </c>
      <c r="I4">
        <f t="shared" si="0"/>
        <v>7.06</v>
      </c>
      <c r="J4">
        <f t="shared" si="1"/>
        <v>8.31</v>
      </c>
      <c r="K4">
        <f t="shared" si="2"/>
        <v>112.44</v>
      </c>
      <c r="L4">
        <f t="shared" si="3"/>
        <v>113.69</v>
      </c>
      <c r="M4">
        <f t="shared" si="4"/>
        <v>1.25</v>
      </c>
      <c r="N4">
        <f t="shared" si="5"/>
        <v>110.565</v>
      </c>
      <c r="O4">
        <f t="shared" si="6"/>
        <v>115.565</v>
      </c>
      <c r="P4" t="str">
        <f t="shared" si="7"/>
        <v/>
      </c>
      <c r="T4" s="31" t="s">
        <v>48</v>
      </c>
      <c r="U4">
        <v>3.835</v>
      </c>
      <c r="V4">
        <v>4.4400000000000004</v>
      </c>
      <c r="W4">
        <v>92.349000000000004</v>
      </c>
      <c r="X4">
        <v>92.954000000000008</v>
      </c>
    </row>
    <row r="5" spans="1:24">
      <c r="A5" s="20" t="s">
        <v>25</v>
      </c>
      <c r="B5" s="20" t="s">
        <v>26</v>
      </c>
      <c r="C5" s="20" t="s">
        <v>27</v>
      </c>
      <c r="D5" s="21">
        <v>41000</v>
      </c>
      <c r="E5" s="20">
        <v>120.75</v>
      </c>
      <c r="F5" s="20" t="s">
        <v>121</v>
      </c>
      <c r="G5" s="20">
        <v>9.0500000000000007</v>
      </c>
      <c r="H5" s="20">
        <v>111.7</v>
      </c>
      <c r="I5">
        <f t="shared" si="0"/>
        <v>7.06</v>
      </c>
      <c r="J5">
        <f t="shared" si="1"/>
        <v>8.31</v>
      </c>
      <c r="K5">
        <f t="shared" si="2"/>
        <v>112.44</v>
      </c>
      <c r="L5">
        <f t="shared" si="3"/>
        <v>113.69</v>
      </c>
      <c r="M5">
        <f t="shared" si="4"/>
        <v>1.25</v>
      </c>
      <c r="N5">
        <f t="shared" si="5"/>
        <v>110.565</v>
      </c>
      <c r="O5">
        <f t="shared" si="6"/>
        <v>115.565</v>
      </c>
      <c r="P5" t="str">
        <f t="shared" si="7"/>
        <v/>
      </c>
      <c r="T5" s="31" t="s">
        <v>51</v>
      </c>
      <c r="U5">
        <v>5.0650000000000004</v>
      </c>
      <c r="V5">
        <v>5.9924999999999997</v>
      </c>
      <c r="W5">
        <v>136.8475</v>
      </c>
      <c r="X5">
        <v>137.77500000000001</v>
      </c>
    </row>
    <row r="6" spans="1:24">
      <c r="A6" s="20" t="s">
        <v>25</v>
      </c>
      <c r="B6" s="20" t="s">
        <v>26</v>
      </c>
      <c r="C6" s="20" t="s">
        <v>27</v>
      </c>
      <c r="D6" s="21">
        <v>41030</v>
      </c>
      <c r="E6" s="20">
        <v>120.75</v>
      </c>
      <c r="F6" s="20" t="s">
        <v>121</v>
      </c>
      <c r="G6" s="20">
        <v>8.8000000000000007</v>
      </c>
      <c r="H6" s="20">
        <v>111.95</v>
      </c>
      <c r="I6">
        <f t="shared" si="0"/>
        <v>7.06</v>
      </c>
      <c r="J6">
        <f t="shared" si="1"/>
        <v>8.31</v>
      </c>
      <c r="K6">
        <f t="shared" si="2"/>
        <v>112.44</v>
      </c>
      <c r="L6">
        <f t="shared" si="3"/>
        <v>113.69</v>
      </c>
      <c r="M6">
        <f t="shared" si="4"/>
        <v>1.25</v>
      </c>
      <c r="N6">
        <f t="shared" si="5"/>
        <v>110.565</v>
      </c>
      <c r="O6">
        <f t="shared" si="6"/>
        <v>115.565</v>
      </c>
      <c r="P6" t="str">
        <f t="shared" si="7"/>
        <v/>
      </c>
      <c r="T6" s="31" t="s">
        <v>57</v>
      </c>
      <c r="U6">
        <v>7.8303629032258062</v>
      </c>
      <c r="V6">
        <v>8.5832943548387099</v>
      </c>
      <c r="W6">
        <v>81.756705645161304</v>
      </c>
      <c r="X6">
        <v>82.511387096774214</v>
      </c>
    </row>
    <row r="7" spans="1:24">
      <c r="A7" s="20" t="s">
        <v>25</v>
      </c>
      <c r="B7" s="20" t="s">
        <v>26</v>
      </c>
      <c r="C7" s="20" t="s">
        <v>27</v>
      </c>
      <c r="D7" s="21">
        <v>41061</v>
      </c>
      <c r="E7" s="20">
        <v>120.75</v>
      </c>
      <c r="F7" s="20" t="s">
        <v>121</v>
      </c>
      <c r="G7" s="20">
        <v>7.7</v>
      </c>
      <c r="H7" s="20">
        <v>113.05</v>
      </c>
      <c r="I7">
        <f t="shared" si="0"/>
        <v>7.06</v>
      </c>
      <c r="J7">
        <f t="shared" si="1"/>
        <v>8.31</v>
      </c>
      <c r="K7">
        <f t="shared" si="2"/>
        <v>112.44</v>
      </c>
      <c r="L7">
        <f t="shared" si="3"/>
        <v>113.69</v>
      </c>
      <c r="M7">
        <f t="shared" si="4"/>
        <v>1.25</v>
      </c>
      <c r="N7">
        <f t="shared" si="5"/>
        <v>110.565</v>
      </c>
      <c r="O7">
        <f t="shared" si="6"/>
        <v>115.565</v>
      </c>
      <c r="P7" t="str">
        <f t="shared" si="7"/>
        <v/>
      </c>
      <c r="T7" s="31" t="s">
        <v>63</v>
      </c>
      <c r="U7">
        <v>8.35</v>
      </c>
      <c r="V7">
        <v>9.27</v>
      </c>
      <c r="W7">
        <v>101.904</v>
      </c>
      <c r="X7">
        <v>102.824</v>
      </c>
    </row>
    <row r="8" spans="1:24">
      <c r="A8" s="20" t="s">
        <v>25</v>
      </c>
      <c r="B8" s="20" t="s">
        <v>26</v>
      </c>
      <c r="C8" s="20" t="s">
        <v>27</v>
      </c>
      <c r="D8" s="21">
        <v>41091</v>
      </c>
      <c r="E8" s="20">
        <v>120.75</v>
      </c>
      <c r="F8" s="20" t="s">
        <v>121</v>
      </c>
      <c r="G8" s="20">
        <v>6.8</v>
      </c>
      <c r="H8" s="20">
        <v>113.95</v>
      </c>
      <c r="I8">
        <f t="shared" si="0"/>
        <v>7.06</v>
      </c>
      <c r="J8">
        <f t="shared" si="1"/>
        <v>8.31</v>
      </c>
      <c r="K8">
        <f t="shared" si="2"/>
        <v>112.44</v>
      </c>
      <c r="L8">
        <f t="shared" si="3"/>
        <v>113.69</v>
      </c>
      <c r="M8">
        <f t="shared" si="4"/>
        <v>1.25</v>
      </c>
      <c r="N8">
        <f t="shared" si="5"/>
        <v>110.565</v>
      </c>
      <c r="O8">
        <f t="shared" si="6"/>
        <v>115.565</v>
      </c>
      <c r="P8" t="str">
        <f t="shared" si="7"/>
        <v/>
      </c>
      <c r="T8" s="31" t="s">
        <v>65</v>
      </c>
      <c r="U8">
        <v>3.2574999999999998</v>
      </c>
      <c r="V8">
        <v>3.8</v>
      </c>
      <c r="W8">
        <v>99.209000000000003</v>
      </c>
      <c r="X8">
        <v>99.751499999999993</v>
      </c>
    </row>
    <row r="9" spans="1:24">
      <c r="A9" s="20" t="s">
        <v>25</v>
      </c>
      <c r="B9" s="20" t="s">
        <v>26</v>
      </c>
      <c r="C9" s="20" t="s">
        <v>27</v>
      </c>
      <c r="D9" s="21">
        <v>41132</v>
      </c>
      <c r="E9" s="20">
        <v>120.75</v>
      </c>
      <c r="F9" s="20" t="s">
        <v>121</v>
      </c>
      <c r="G9" s="20">
        <v>6.4</v>
      </c>
      <c r="H9" s="20">
        <v>114.35</v>
      </c>
      <c r="I9">
        <f t="shared" si="0"/>
        <v>7.06</v>
      </c>
      <c r="J9">
        <f t="shared" si="1"/>
        <v>8.31</v>
      </c>
      <c r="K9">
        <f t="shared" si="2"/>
        <v>112.44</v>
      </c>
      <c r="L9">
        <f t="shared" si="3"/>
        <v>113.69</v>
      </c>
      <c r="M9">
        <f t="shared" si="4"/>
        <v>1.25</v>
      </c>
      <c r="N9">
        <f t="shared" si="5"/>
        <v>110.565</v>
      </c>
      <c r="O9">
        <f t="shared" si="6"/>
        <v>115.565</v>
      </c>
      <c r="P9" t="str">
        <f t="shared" si="7"/>
        <v/>
      </c>
      <c r="T9" s="31" t="s">
        <v>67</v>
      </c>
      <c r="U9">
        <v>6</v>
      </c>
      <c r="V9">
        <v>6.6</v>
      </c>
      <c r="W9">
        <v>108.502</v>
      </c>
      <c r="X9">
        <v>109.102</v>
      </c>
    </row>
    <row r="10" spans="1:24">
      <c r="A10" s="20" t="s">
        <v>25</v>
      </c>
      <c r="B10" s="20" t="s">
        <v>26</v>
      </c>
      <c r="C10" s="20" t="s">
        <v>27</v>
      </c>
      <c r="D10" s="21">
        <v>41163</v>
      </c>
      <c r="E10" s="20">
        <v>120.75</v>
      </c>
      <c r="F10" s="20" t="s">
        <v>121</v>
      </c>
      <c r="G10" s="20">
        <v>6</v>
      </c>
      <c r="H10" s="20">
        <v>114.75</v>
      </c>
      <c r="I10">
        <f t="shared" si="0"/>
        <v>7.06</v>
      </c>
      <c r="J10">
        <f t="shared" si="1"/>
        <v>8.31</v>
      </c>
      <c r="K10">
        <f t="shared" si="2"/>
        <v>112.44</v>
      </c>
      <c r="L10">
        <f t="shared" si="3"/>
        <v>113.69</v>
      </c>
      <c r="M10">
        <f t="shared" si="4"/>
        <v>1.25</v>
      </c>
      <c r="N10">
        <f t="shared" si="5"/>
        <v>110.565</v>
      </c>
      <c r="O10">
        <f t="shared" si="6"/>
        <v>115.565</v>
      </c>
      <c r="P10" t="str">
        <f t="shared" si="7"/>
        <v/>
      </c>
      <c r="T10" s="31" t="s">
        <v>69</v>
      </c>
      <c r="U10">
        <v>2.8</v>
      </c>
      <c r="V10">
        <v>3.92</v>
      </c>
      <c r="W10">
        <v>118.12100000000001</v>
      </c>
      <c r="X10">
        <v>119.241</v>
      </c>
    </row>
    <row r="11" spans="1:24">
      <c r="A11" s="20" t="s">
        <v>25</v>
      </c>
      <c r="B11" s="20" t="s">
        <v>26</v>
      </c>
      <c r="C11" s="20" t="s">
        <v>27</v>
      </c>
      <c r="D11" s="21">
        <v>41183</v>
      </c>
      <c r="E11" s="20">
        <v>120.75</v>
      </c>
      <c r="F11" s="20" t="s">
        <v>121</v>
      </c>
      <c r="G11" s="20">
        <v>7.1</v>
      </c>
      <c r="H11" s="20">
        <v>113.65</v>
      </c>
      <c r="I11">
        <f t="shared" si="0"/>
        <v>7.06</v>
      </c>
      <c r="J11">
        <f t="shared" si="1"/>
        <v>8.31</v>
      </c>
      <c r="K11">
        <f t="shared" si="2"/>
        <v>112.44</v>
      </c>
      <c r="L11">
        <f t="shared" si="3"/>
        <v>113.69</v>
      </c>
      <c r="M11">
        <f t="shared" si="4"/>
        <v>1.25</v>
      </c>
      <c r="N11">
        <f t="shared" si="5"/>
        <v>110.565</v>
      </c>
      <c r="O11">
        <f t="shared" si="6"/>
        <v>115.565</v>
      </c>
      <c r="P11" t="str">
        <f t="shared" si="7"/>
        <v/>
      </c>
      <c r="T11" s="31" t="s">
        <v>71</v>
      </c>
      <c r="U11">
        <v>5.3875000000000002</v>
      </c>
      <c r="V11">
        <v>6.625</v>
      </c>
      <c r="W11">
        <v>129.05500000000001</v>
      </c>
      <c r="X11">
        <v>130.29250000000002</v>
      </c>
    </row>
    <row r="12" spans="1:24">
      <c r="A12" s="20" t="s">
        <v>25</v>
      </c>
      <c r="B12" s="20" t="s">
        <v>26</v>
      </c>
      <c r="C12" s="20" t="s">
        <v>27</v>
      </c>
      <c r="D12" s="21">
        <v>41214</v>
      </c>
      <c r="E12" s="20">
        <v>120.75</v>
      </c>
      <c r="F12" s="20" t="s">
        <v>121</v>
      </c>
      <c r="G12" s="20">
        <v>7.13</v>
      </c>
      <c r="H12" s="20">
        <v>113.62</v>
      </c>
      <c r="I12">
        <f t="shared" si="0"/>
        <v>7.06</v>
      </c>
      <c r="J12">
        <f t="shared" si="1"/>
        <v>8.31</v>
      </c>
      <c r="K12">
        <f t="shared" si="2"/>
        <v>112.44</v>
      </c>
      <c r="L12">
        <f t="shared" si="3"/>
        <v>113.69</v>
      </c>
      <c r="M12">
        <f t="shared" si="4"/>
        <v>1.25</v>
      </c>
      <c r="N12">
        <f t="shared" si="5"/>
        <v>110.565</v>
      </c>
      <c r="O12">
        <f t="shared" si="6"/>
        <v>115.565</v>
      </c>
      <c r="P12" t="str">
        <f t="shared" si="7"/>
        <v/>
      </c>
      <c r="T12" s="31" t="s">
        <v>84</v>
      </c>
      <c r="U12">
        <v>2.9650000000000003</v>
      </c>
      <c r="V12">
        <v>3.3049999999999997</v>
      </c>
      <c r="W12">
        <v>91.435000000000002</v>
      </c>
      <c r="X12">
        <v>91.775000000000006</v>
      </c>
    </row>
    <row r="13" spans="1:24">
      <c r="A13" s="20" t="s">
        <v>25</v>
      </c>
      <c r="B13" s="20" t="s">
        <v>26</v>
      </c>
      <c r="C13" s="20" t="s">
        <v>27</v>
      </c>
      <c r="D13" s="21">
        <v>41244</v>
      </c>
      <c r="E13" s="20">
        <v>120.75</v>
      </c>
      <c r="F13" s="20" t="s">
        <v>121</v>
      </c>
      <c r="G13" s="20">
        <v>7.84</v>
      </c>
      <c r="H13" s="20">
        <v>112.91</v>
      </c>
      <c r="I13">
        <f t="shared" si="0"/>
        <v>7.06</v>
      </c>
      <c r="J13">
        <f t="shared" si="1"/>
        <v>8.31</v>
      </c>
      <c r="K13">
        <f t="shared" si="2"/>
        <v>112.44</v>
      </c>
      <c r="L13">
        <f t="shared" si="3"/>
        <v>113.69</v>
      </c>
      <c r="M13">
        <f t="shared" si="4"/>
        <v>1.25</v>
      </c>
      <c r="N13">
        <f t="shared" si="5"/>
        <v>110.565</v>
      </c>
      <c r="O13">
        <f t="shared" si="6"/>
        <v>115.565</v>
      </c>
      <c r="P13" t="str">
        <f t="shared" si="7"/>
        <v/>
      </c>
      <c r="T13" s="31" t="s">
        <v>93</v>
      </c>
      <c r="U13">
        <v>5.35</v>
      </c>
      <c r="V13">
        <v>6.75</v>
      </c>
      <c r="W13">
        <v>134.68100000000001</v>
      </c>
      <c r="X13">
        <v>136.08099999999999</v>
      </c>
    </row>
    <row r="14" spans="1:24">
      <c r="A14" s="20" t="s">
        <v>25</v>
      </c>
      <c r="B14" s="20" t="s">
        <v>26</v>
      </c>
      <c r="C14" s="20" t="s">
        <v>27</v>
      </c>
      <c r="D14" s="21">
        <v>41275</v>
      </c>
      <c r="E14" s="20">
        <v>120.75</v>
      </c>
      <c r="F14" s="20" t="s">
        <v>121</v>
      </c>
      <c r="G14" s="20">
        <v>8.02</v>
      </c>
      <c r="H14" s="20">
        <v>112.73</v>
      </c>
      <c r="I14">
        <f t="shared" si="0"/>
        <v>7.06</v>
      </c>
      <c r="J14">
        <f t="shared" si="1"/>
        <v>8.31</v>
      </c>
      <c r="K14">
        <f t="shared" si="2"/>
        <v>112.44</v>
      </c>
      <c r="L14">
        <f t="shared" si="3"/>
        <v>113.69</v>
      </c>
      <c r="M14">
        <f t="shared" si="4"/>
        <v>1.25</v>
      </c>
      <c r="N14">
        <f t="shared" si="5"/>
        <v>110.565</v>
      </c>
      <c r="O14">
        <f t="shared" si="6"/>
        <v>115.565</v>
      </c>
      <c r="P14" t="str">
        <f t="shared" si="7"/>
        <v/>
      </c>
      <c r="T14" s="31" t="s">
        <v>97</v>
      </c>
      <c r="U14">
        <v>2.2999999999999998</v>
      </c>
      <c r="V14">
        <v>2.99</v>
      </c>
      <c r="W14">
        <v>112.43</v>
      </c>
      <c r="X14">
        <v>113.12</v>
      </c>
    </row>
    <row r="15" spans="1:24">
      <c r="A15" s="20" t="s">
        <v>25</v>
      </c>
      <c r="B15" s="20" t="s">
        <v>26</v>
      </c>
      <c r="C15" s="20" t="s">
        <v>27</v>
      </c>
      <c r="D15" s="21">
        <v>41334</v>
      </c>
      <c r="E15" s="20">
        <v>120.75</v>
      </c>
      <c r="F15" s="20" t="s">
        <v>121</v>
      </c>
      <c r="G15" s="20">
        <v>8.1999999999999993</v>
      </c>
      <c r="H15" s="20">
        <v>112.55</v>
      </c>
      <c r="I15">
        <f t="shared" si="0"/>
        <v>7.06</v>
      </c>
      <c r="J15">
        <f t="shared" si="1"/>
        <v>8.31</v>
      </c>
      <c r="K15">
        <f t="shared" si="2"/>
        <v>112.44</v>
      </c>
      <c r="L15">
        <f t="shared" si="3"/>
        <v>113.69</v>
      </c>
      <c r="M15">
        <f t="shared" si="4"/>
        <v>1.25</v>
      </c>
      <c r="N15">
        <f t="shared" si="5"/>
        <v>110.565</v>
      </c>
      <c r="O15">
        <f t="shared" si="6"/>
        <v>115.565</v>
      </c>
      <c r="P15" t="str">
        <f t="shared" si="7"/>
        <v/>
      </c>
      <c r="T15" s="31" t="s">
        <v>100</v>
      </c>
      <c r="U15">
        <v>1.17</v>
      </c>
      <c r="V15">
        <v>1.4</v>
      </c>
      <c r="W15">
        <v>108.6</v>
      </c>
      <c r="X15">
        <v>108.83</v>
      </c>
    </row>
    <row r="16" spans="1:24">
      <c r="A16" s="20" t="s">
        <v>25</v>
      </c>
      <c r="B16" s="20" t="s">
        <v>26</v>
      </c>
      <c r="C16" s="20" t="s">
        <v>27</v>
      </c>
      <c r="D16" s="21">
        <v>41365</v>
      </c>
      <c r="E16" s="20">
        <v>120.75</v>
      </c>
      <c r="F16" s="20" t="s">
        <v>121</v>
      </c>
      <c r="G16" s="20">
        <v>8.2200000000000006</v>
      </c>
      <c r="H16" s="20">
        <v>112.53</v>
      </c>
      <c r="I16">
        <f t="shared" si="0"/>
        <v>7.06</v>
      </c>
      <c r="J16">
        <f t="shared" si="1"/>
        <v>8.31</v>
      </c>
      <c r="K16">
        <f t="shared" si="2"/>
        <v>112.44</v>
      </c>
      <c r="L16">
        <f t="shared" si="3"/>
        <v>113.69</v>
      </c>
      <c r="M16">
        <f t="shared" si="4"/>
        <v>1.25</v>
      </c>
      <c r="N16">
        <f t="shared" si="5"/>
        <v>110.565</v>
      </c>
      <c r="O16">
        <f t="shared" si="6"/>
        <v>115.565</v>
      </c>
      <c r="P16" t="str">
        <f t="shared" si="7"/>
        <v/>
      </c>
      <c r="T16" s="31" t="s">
        <v>106</v>
      </c>
      <c r="U16">
        <v>3.3</v>
      </c>
      <c r="V16">
        <v>6.6</v>
      </c>
      <c r="W16">
        <v>99.608999999999995</v>
      </c>
      <c r="X16">
        <v>117.70400000000001</v>
      </c>
    </row>
    <row r="17" spans="1:46">
      <c r="A17" s="20" t="s">
        <v>25</v>
      </c>
      <c r="B17" s="20" t="s">
        <v>26</v>
      </c>
      <c r="C17" s="20" t="s">
        <v>27</v>
      </c>
      <c r="D17" s="21">
        <v>41395</v>
      </c>
      <c r="E17" s="20">
        <v>120.75</v>
      </c>
      <c r="F17" s="20" t="s">
        <v>121</v>
      </c>
      <c r="G17" s="20">
        <v>7.38</v>
      </c>
      <c r="H17" s="20">
        <v>113.37</v>
      </c>
      <c r="I17">
        <f t="shared" si="0"/>
        <v>7.06</v>
      </c>
      <c r="J17">
        <f t="shared" si="1"/>
        <v>8.31</v>
      </c>
      <c r="K17">
        <f t="shared" si="2"/>
        <v>112.44</v>
      </c>
      <c r="L17">
        <f t="shared" si="3"/>
        <v>113.69</v>
      </c>
      <c r="M17">
        <f t="shared" si="4"/>
        <v>1.25</v>
      </c>
      <c r="N17">
        <f t="shared" si="5"/>
        <v>110.565</v>
      </c>
      <c r="O17">
        <f t="shared" si="6"/>
        <v>115.565</v>
      </c>
      <c r="P17" t="str">
        <f t="shared" si="7"/>
        <v/>
      </c>
    </row>
    <row r="18" spans="1:46">
      <c r="A18" s="20" t="s">
        <v>25</v>
      </c>
      <c r="B18" s="20" t="s">
        <v>26</v>
      </c>
      <c r="C18" s="20" t="s">
        <v>27</v>
      </c>
      <c r="D18" s="21">
        <v>41426</v>
      </c>
      <c r="E18" s="20">
        <v>120.75</v>
      </c>
      <c r="F18" s="20" t="s">
        <v>121</v>
      </c>
      <c r="G18" s="20">
        <v>7.5</v>
      </c>
      <c r="H18" s="20">
        <v>113.25</v>
      </c>
      <c r="I18">
        <f t="shared" si="0"/>
        <v>7.06</v>
      </c>
      <c r="J18">
        <f t="shared" si="1"/>
        <v>8.31</v>
      </c>
      <c r="K18">
        <f t="shared" si="2"/>
        <v>112.44</v>
      </c>
      <c r="L18">
        <f t="shared" si="3"/>
        <v>113.69</v>
      </c>
      <c r="M18">
        <f t="shared" si="4"/>
        <v>1.25</v>
      </c>
      <c r="N18">
        <f t="shared" si="5"/>
        <v>110.565</v>
      </c>
      <c r="O18">
        <f t="shared" si="6"/>
        <v>115.565</v>
      </c>
      <c r="P18" t="str">
        <f t="shared" si="7"/>
        <v/>
      </c>
      <c r="U18" s="30" t="s">
        <v>103</v>
      </c>
    </row>
    <row r="19" spans="1:46">
      <c r="A19" s="20" t="s">
        <v>25</v>
      </c>
      <c r="B19" s="20" t="s">
        <v>26</v>
      </c>
      <c r="C19" s="20" t="s">
        <v>27</v>
      </c>
      <c r="D19" s="21">
        <v>41631</v>
      </c>
      <c r="E19" s="20">
        <v>120.75</v>
      </c>
      <c r="F19" s="20" t="s">
        <v>121</v>
      </c>
      <c r="G19" s="20">
        <v>8.16</v>
      </c>
      <c r="H19" s="20">
        <v>112.59</v>
      </c>
      <c r="I19">
        <f t="shared" si="0"/>
        <v>7.06</v>
      </c>
      <c r="J19">
        <f t="shared" si="1"/>
        <v>8.31</v>
      </c>
      <c r="K19">
        <f t="shared" si="2"/>
        <v>112.44</v>
      </c>
      <c r="L19">
        <f t="shared" si="3"/>
        <v>113.69</v>
      </c>
      <c r="M19">
        <f t="shared" si="4"/>
        <v>1.25</v>
      </c>
      <c r="N19">
        <f t="shared" si="5"/>
        <v>110.565</v>
      </c>
      <c r="O19">
        <f t="shared" si="6"/>
        <v>115.565</v>
      </c>
      <c r="P19" t="str">
        <f t="shared" si="7"/>
        <v/>
      </c>
      <c r="U19" t="s">
        <v>122</v>
      </c>
      <c r="W19" t="s">
        <v>123</v>
      </c>
      <c r="Y19" t="s">
        <v>124</v>
      </c>
      <c r="AA19" t="s">
        <v>125</v>
      </c>
      <c r="AC19" t="s">
        <v>126</v>
      </c>
      <c r="AE19" t="s">
        <v>127</v>
      </c>
      <c r="AG19" t="s">
        <v>128</v>
      </c>
      <c r="AI19" t="s">
        <v>129</v>
      </c>
      <c r="AK19" t="s">
        <v>130</v>
      </c>
      <c r="AM19" t="s">
        <v>131</v>
      </c>
      <c r="AO19" t="s">
        <v>132</v>
      </c>
      <c r="AQ19" t="s">
        <v>133</v>
      </c>
      <c r="AS19" t="s">
        <v>134</v>
      </c>
      <c r="AT19" t="s">
        <v>135</v>
      </c>
    </row>
    <row r="20" spans="1:46">
      <c r="A20" s="20" t="s">
        <v>25</v>
      </c>
      <c r="B20" s="20" t="s">
        <v>26</v>
      </c>
      <c r="C20" s="20" t="s">
        <v>27</v>
      </c>
      <c r="D20" s="21">
        <v>41685</v>
      </c>
      <c r="E20" s="20">
        <v>120.75</v>
      </c>
      <c r="F20" s="20" t="s">
        <v>121</v>
      </c>
      <c r="G20" s="20">
        <v>8.0500000000000007</v>
      </c>
      <c r="H20" s="20">
        <v>112.7</v>
      </c>
      <c r="I20">
        <f t="shared" si="0"/>
        <v>7.06</v>
      </c>
      <c r="J20">
        <f t="shared" si="1"/>
        <v>8.31</v>
      </c>
      <c r="K20">
        <f t="shared" si="2"/>
        <v>112.44</v>
      </c>
      <c r="L20">
        <f t="shared" si="3"/>
        <v>113.69</v>
      </c>
      <c r="M20">
        <f t="shared" si="4"/>
        <v>1.25</v>
      </c>
      <c r="N20">
        <f t="shared" si="5"/>
        <v>110.565</v>
      </c>
      <c r="O20">
        <f t="shared" si="6"/>
        <v>115.565</v>
      </c>
      <c r="P20" t="str">
        <f t="shared" si="7"/>
        <v/>
      </c>
      <c r="T20" s="30" t="s">
        <v>104</v>
      </c>
      <c r="U20" t="s">
        <v>136</v>
      </c>
      <c r="V20" t="s">
        <v>137</v>
      </c>
      <c r="W20" t="s">
        <v>136</v>
      </c>
      <c r="X20" t="s">
        <v>137</v>
      </c>
      <c r="Y20" t="s">
        <v>136</v>
      </c>
      <c r="Z20" t="s">
        <v>137</v>
      </c>
      <c r="AA20" t="s">
        <v>136</v>
      </c>
      <c r="AB20" t="s">
        <v>137</v>
      </c>
      <c r="AC20" t="s">
        <v>136</v>
      </c>
      <c r="AD20" t="s">
        <v>137</v>
      </c>
      <c r="AE20" t="s">
        <v>136</v>
      </c>
      <c r="AF20" t="s">
        <v>137</v>
      </c>
      <c r="AG20" t="s">
        <v>136</v>
      </c>
      <c r="AH20" t="s">
        <v>137</v>
      </c>
      <c r="AI20" t="s">
        <v>136</v>
      </c>
      <c r="AJ20" t="s">
        <v>137</v>
      </c>
      <c r="AK20" t="s">
        <v>136</v>
      </c>
      <c r="AL20" t="s">
        <v>137</v>
      </c>
      <c r="AM20" t="s">
        <v>136</v>
      </c>
      <c r="AN20" t="s">
        <v>137</v>
      </c>
      <c r="AO20" t="s">
        <v>136</v>
      </c>
      <c r="AP20" t="s">
        <v>137</v>
      </c>
      <c r="AQ20" t="s">
        <v>136</v>
      </c>
      <c r="AR20" t="s">
        <v>137</v>
      </c>
    </row>
    <row r="21" spans="1:46">
      <c r="A21" s="20" t="s">
        <v>25</v>
      </c>
      <c r="B21" s="20" t="s">
        <v>26</v>
      </c>
      <c r="C21" s="20" t="s">
        <v>27</v>
      </c>
      <c r="D21" s="21">
        <v>41713</v>
      </c>
      <c r="E21" s="20">
        <v>120.75</v>
      </c>
      <c r="F21" s="20" t="s">
        <v>121</v>
      </c>
      <c r="G21" s="20">
        <v>8.01</v>
      </c>
      <c r="H21" s="20">
        <v>112.74</v>
      </c>
      <c r="I21">
        <f t="shared" si="0"/>
        <v>7.06</v>
      </c>
      <c r="J21">
        <f t="shared" si="1"/>
        <v>8.31</v>
      </c>
      <c r="K21">
        <f t="shared" si="2"/>
        <v>112.44</v>
      </c>
      <c r="L21">
        <f t="shared" si="3"/>
        <v>113.69</v>
      </c>
      <c r="M21">
        <f t="shared" si="4"/>
        <v>1.25</v>
      </c>
      <c r="N21">
        <f t="shared" si="5"/>
        <v>110.565</v>
      </c>
      <c r="O21">
        <f t="shared" si="6"/>
        <v>115.565</v>
      </c>
      <c r="P21" t="str">
        <f t="shared" si="7"/>
        <v/>
      </c>
      <c r="T21" s="31" t="s">
        <v>27</v>
      </c>
      <c r="U21">
        <v>7.7050000000000001</v>
      </c>
      <c r="V21">
        <v>8.1425000000000001</v>
      </c>
      <c r="W21">
        <v>8.0850000000000009</v>
      </c>
      <c r="X21">
        <v>8.3550000000000004</v>
      </c>
      <c r="Y21">
        <v>8.254999999999999</v>
      </c>
      <c r="Z21">
        <v>8.4250000000000007</v>
      </c>
      <c r="AA21">
        <v>8.25</v>
      </c>
      <c r="AB21">
        <v>8.4649999999999999</v>
      </c>
      <c r="AC21">
        <v>7.4399999999999995</v>
      </c>
      <c r="AD21">
        <v>8.5449999999999999</v>
      </c>
      <c r="AE21">
        <v>6.3375000000000004</v>
      </c>
      <c r="AF21">
        <v>7.65</v>
      </c>
      <c r="AG21">
        <v>7.0049999999999999</v>
      </c>
      <c r="AH21">
        <v>7.92</v>
      </c>
      <c r="AI21">
        <v>6.2050000000000001</v>
      </c>
      <c r="AJ21">
        <v>6.33</v>
      </c>
      <c r="AK21">
        <v>6.12</v>
      </c>
      <c r="AL21">
        <v>6.4</v>
      </c>
      <c r="AM21">
        <v>7.06</v>
      </c>
      <c r="AN21">
        <v>7.1</v>
      </c>
      <c r="AO21">
        <v>6.9725000000000001</v>
      </c>
      <c r="AP21">
        <v>7.3049999999999997</v>
      </c>
      <c r="AQ21">
        <v>7.6174999999999997</v>
      </c>
      <c r="AR21">
        <v>7.9375</v>
      </c>
      <c r="AS21">
        <v>7.06</v>
      </c>
      <c r="AT21">
        <v>8.31</v>
      </c>
    </row>
    <row r="22" spans="1:46">
      <c r="A22" s="20" t="s">
        <v>25</v>
      </c>
      <c r="B22" s="20" t="s">
        <v>26</v>
      </c>
      <c r="C22" s="20" t="s">
        <v>27</v>
      </c>
      <c r="D22" s="21">
        <v>41744</v>
      </c>
      <c r="E22" s="20">
        <v>120.75</v>
      </c>
      <c r="F22" s="20" t="s">
        <v>121</v>
      </c>
      <c r="G22" s="20">
        <v>7.89</v>
      </c>
      <c r="H22" s="20">
        <v>112.86</v>
      </c>
      <c r="I22">
        <f t="shared" si="0"/>
        <v>7.06</v>
      </c>
      <c r="J22">
        <f t="shared" si="1"/>
        <v>8.31</v>
      </c>
      <c r="K22">
        <f t="shared" si="2"/>
        <v>112.44</v>
      </c>
      <c r="L22">
        <f t="shared" si="3"/>
        <v>113.69</v>
      </c>
      <c r="M22">
        <f t="shared" si="4"/>
        <v>1.25</v>
      </c>
      <c r="N22">
        <f t="shared" si="5"/>
        <v>110.565</v>
      </c>
      <c r="O22">
        <f t="shared" si="6"/>
        <v>115.565</v>
      </c>
      <c r="P22" t="str">
        <f t="shared" si="7"/>
        <v/>
      </c>
      <c r="T22" s="31" t="s">
        <v>37</v>
      </c>
      <c r="AC22">
        <v>5.2210000000000001</v>
      </c>
      <c r="AD22">
        <v>5.2210000000000001</v>
      </c>
      <c r="AE22">
        <v>4.58</v>
      </c>
      <c r="AF22">
        <v>4.58</v>
      </c>
      <c r="AG22">
        <v>4.0179999999999998</v>
      </c>
      <c r="AH22">
        <v>4.0179999999999998</v>
      </c>
      <c r="AI22">
        <v>4.66</v>
      </c>
      <c r="AJ22">
        <v>4.66</v>
      </c>
      <c r="AK22">
        <v>4.58</v>
      </c>
      <c r="AL22">
        <v>4.58</v>
      </c>
      <c r="AM22">
        <v>5.15</v>
      </c>
      <c r="AN22">
        <v>5.15</v>
      </c>
      <c r="AO22">
        <v>5.64</v>
      </c>
      <c r="AP22">
        <v>5.64</v>
      </c>
      <c r="AQ22">
        <v>5.67</v>
      </c>
      <c r="AR22">
        <v>5.67</v>
      </c>
      <c r="AS22">
        <v>4.58</v>
      </c>
      <c r="AT22">
        <v>5.3257500000000002</v>
      </c>
    </row>
    <row r="23" spans="1:46">
      <c r="A23" s="20" t="s">
        <v>25</v>
      </c>
      <c r="B23" s="20" t="s">
        <v>26</v>
      </c>
      <c r="C23" s="20" t="s">
        <v>27</v>
      </c>
      <c r="D23" s="21">
        <v>41774</v>
      </c>
      <c r="E23" s="20">
        <v>120.75</v>
      </c>
      <c r="F23" s="20" t="s">
        <v>121</v>
      </c>
      <c r="G23" s="20">
        <v>7.17</v>
      </c>
      <c r="H23" s="20">
        <v>113.58</v>
      </c>
      <c r="I23">
        <f t="shared" si="0"/>
        <v>7.06</v>
      </c>
      <c r="J23">
        <f t="shared" si="1"/>
        <v>8.31</v>
      </c>
      <c r="K23">
        <f t="shared" si="2"/>
        <v>112.44</v>
      </c>
      <c r="L23">
        <f t="shared" si="3"/>
        <v>113.69</v>
      </c>
      <c r="M23">
        <f t="shared" si="4"/>
        <v>1.25</v>
      </c>
      <c r="N23">
        <f t="shared" si="5"/>
        <v>110.565</v>
      </c>
      <c r="O23">
        <f t="shared" si="6"/>
        <v>115.565</v>
      </c>
      <c r="P23" t="str">
        <f t="shared" si="7"/>
        <v/>
      </c>
      <c r="T23" s="31" t="s">
        <v>48</v>
      </c>
      <c r="U23">
        <v>3.8649999999999998</v>
      </c>
      <c r="V23">
        <v>4.4524999999999997</v>
      </c>
      <c r="W23">
        <v>3.9</v>
      </c>
      <c r="X23">
        <v>4.41</v>
      </c>
      <c r="Y23">
        <v>3.8574999999999999</v>
      </c>
      <c r="Z23">
        <v>4.49</v>
      </c>
      <c r="AA23">
        <v>3.7650000000000001</v>
      </c>
      <c r="AB23">
        <v>4.375</v>
      </c>
      <c r="AC23">
        <v>3.9450000000000003</v>
      </c>
      <c r="AD23">
        <v>4.125</v>
      </c>
      <c r="AE23">
        <v>3.9525000000000001</v>
      </c>
      <c r="AF23">
        <v>4.2949999999999999</v>
      </c>
      <c r="AG23">
        <v>4.0225</v>
      </c>
      <c r="AH23">
        <v>5.1074999999999999</v>
      </c>
      <c r="AI23">
        <v>3.94</v>
      </c>
      <c r="AJ23">
        <v>4.2</v>
      </c>
      <c r="AK23">
        <v>3.7874999999999996</v>
      </c>
      <c r="AL23">
        <v>4.0999999999999996</v>
      </c>
      <c r="AM23">
        <v>3.55</v>
      </c>
      <c r="AN23">
        <v>4.3774999999999995</v>
      </c>
      <c r="AO23">
        <v>3.1675</v>
      </c>
      <c r="AP23">
        <v>4.45</v>
      </c>
      <c r="AQ23">
        <v>3.81</v>
      </c>
      <c r="AR23">
        <v>4.59</v>
      </c>
      <c r="AS23">
        <v>3.835</v>
      </c>
      <c r="AT23">
        <v>4.4400000000000004</v>
      </c>
    </row>
    <row r="24" spans="1:46">
      <c r="A24" s="20" t="s">
        <v>25</v>
      </c>
      <c r="B24" s="20" t="s">
        <v>26</v>
      </c>
      <c r="C24" s="20" t="s">
        <v>27</v>
      </c>
      <c r="D24" s="21">
        <v>41805</v>
      </c>
      <c r="E24" s="20">
        <v>120.75</v>
      </c>
      <c r="F24" s="20" t="s">
        <v>121</v>
      </c>
      <c r="G24" s="20">
        <v>6.2</v>
      </c>
      <c r="H24" s="20">
        <v>114.55</v>
      </c>
      <c r="I24">
        <f t="shared" si="0"/>
        <v>7.06</v>
      </c>
      <c r="J24">
        <f t="shared" si="1"/>
        <v>8.31</v>
      </c>
      <c r="K24">
        <f t="shared" si="2"/>
        <v>112.44</v>
      </c>
      <c r="L24">
        <f t="shared" si="3"/>
        <v>113.69</v>
      </c>
      <c r="M24">
        <f t="shared" si="4"/>
        <v>1.25</v>
      </c>
      <c r="N24">
        <f t="shared" si="5"/>
        <v>110.565</v>
      </c>
      <c r="O24">
        <f t="shared" si="6"/>
        <v>115.565</v>
      </c>
      <c r="P24" t="str">
        <f t="shared" si="7"/>
        <v/>
      </c>
      <c r="T24" s="31" t="s">
        <v>51</v>
      </c>
      <c r="U24">
        <v>5.13</v>
      </c>
      <c r="V24">
        <v>5.99</v>
      </c>
      <c r="W24">
        <v>4.9800000000000004</v>
      </c>
      <c r="X24">
        <v>5.99</v>
      </c>
      <c r="Y24">
        <v>5.48</v>
      </c>
      <c r="Z24">
        <v>6.25</v>
      </c>
      <c r="AA24">
        <v>5.3250000000000002</v>
      </c>
      <c r="AB24">
        <v>6.1124999999999998</v>
      </c>
      <c r="AC24">
        <v>5.1425000000000001</v>
      </c>
      <c r="AD24">
        <v>5.9950000000000001</v>
      </c>
      <c r="AE24">
        <v>5.1300000000000008</v>
      </c>
      <c r="AF24">
        <v>5.8550000000000004</v>
      </c>
      <c r="AG24">
        <v>4.79</v>
      </c>
      <c r="AH24">
        <v>5.7475000000000005</v>
      </c>
      <c r="AI24">
        <v>4.12</v>
      </c>
      <c r="AJ24">
        <v>5.99</v>
      </c>
      <c r="AK24">
        <v>4.46</v>
      </c>
      <c r="AL24">
        <v>5.18</v>
      </c>
      <c r="AM24">
        <v>4.78</v>
      </c>
      <c r="AN24">
        <v>5.33</v>
      </c>
      <c r="AO24">
        <v>5.31</v>
      </c>
      <c r="AP24">
        <v>5.78</v>
      </c>
      <c r="AQ24">
        <v>4.7350000000000003</v>
      </c>
      <c r="AR24">
        <v>6.0350000000000001</v>
      </c>
      <c r="AS24">
        <v>5.0650000000000004</v>
      </c>
      <c r="AT24">
        <v>5.9924999999999997</v>
      </c>
    </row>
    <row r="25" spans="1:46">
      <c r="A25" s="20" t="s">
        <v>25</v>
      </c>
      <c r="B25" s="20" t="s">
        <v>26</v>
      </c>
      <c r="C25" s="20" t="s">
        <v>27</v>
      </c>
      <c r="D25" s="21">
        <v>41821</v>
      </c>
      <c r="E25" s="20">
        <v>120.75</v>
      </c>
      <c r="F25" s="20" t="s">
        <v>121</v>
      </c>
      <c r="G25" s="20">
        <v>8.6300000000000008</v>
      </c>
      <c r="H25" s="20">
        <v>112.12</v>
      </c>
      <c r="I25">
        <f t="shared" si="0"/>
        <v>7.06</v>
      </c>
      <c r="J25">
        <f t="shared" si="1"/>
        <v>8.31</v>
      </c>
      <c r="K25">
        <f t="shared" si="2"/>
        <v>112.44</v>
      </c>
      <c r="L25">
        <f t="shared" si="3"/>
        <v>113.69</v>
      </c>
      <c r="M25">
        <f t="shared" si="4"/>
        <v>1.25</v>
      </c>
      <c r="N25">
        <f t="shared" si="5"/>
        <v>110.565</v>
      </c>
      <c r="O25">
        <f t="shared" si="6"/>
        <v>115.565</v>
      </c>
      <c r="P25" t="str">
        <f t="shared" si="7"/>
        <v/>
      </c>
      <c r="T25" s="31" t="s">
        <v>57</v>
      </c>
      <c r="U25">
        <v>8.11</v>
      </c>
      <c r="V25">
        <v>8.5304516129032262</v>
      </c>
      <c r="W25">
        <v>8.1300000000000008</v>
      </c>
      <c r="X25">
        <v>8.4962068965517243</v>
      </c>
      <c r="Y25">
        <v>7.62</v>
      </c>
      <c r="Z25">
        <v>8.425290322580647</v>
      </c>
      <c r="AA25">
        <v>7.95</v>
      </c>
      <c r="AB25">
        <v>8.6840000000000011</v>
      </c>
      <c r="AC25">
        <v>7.7564838709677417</v>
      </c>
      <c r="AD25">
        <v>8.328524193548386</v>
      </c>
      <c r="AE25">
        <v>7.3954083333333331</v>
      </c>
      <c r="AF25">
        <v>8.4363750000000017</v>
      </c>
      <c r="AG25">
        <v>7.5525000000000002</v>
      </c>
      <c r="AH25">
        <v>8.5260080645161302</v>
      </c>
      <c r="AI25">
        <v>8.4354193548387109</v>
      </c>
      <c r="AJ25">
        <v>8.61</v>
      </c>
      <c r="AK25">
        <v>7.8</v>
      </c>
      <c r="AL25">
        <v>8.6079833333333333</v>
      </c>
      <c r="AM25">
        <v>7.9434516129032264</v>
      </c>
      <c r="AN25">
        <v>8.6071827956989253</v>
      </c>
      <c r="AO25">
        <v>8.0029583333333338</v>
      </c>
      <c r="AP25">
        <v>8.5140416666666656</v>
      </c>
      <c r="AQ25">
        <v>7.92</v>
      </c>
      <c r="AR25">
        <v>8.394580645161291</v>
      </c>
      <c r="AS25">
        <v>7.8303629032258062</v>
      </c>
      <c r="AT25">
        <v>8.5832943548387099</v>
      </c>
    </row>
    <row r="26" spans="1:46">
      <c r="A26" s="20" t="s">
        <v>25</v>
      </c>
      <c r="B26" s="20" t="s">
        <v>26</v>
      </c>
      <c r="C26" s="20" t="s">
        <v>27</v>
      </c>
      <c r="D26" s="21">
        <v>41883</v>
      </c>
      <c r="E26" s="20">
        <v>120.75</v>
      </c>
      <c r="F26" s="20" t="s">
        <v>121</v>
      </c>
      <c r="G26" s="20">
        <v>6.32</v>
      </c>
      <c r="H26" s="20">
        <v>114.43</v>
      </c>
      <c r="I26">
        <f t="shared" si="0"/>
        <v>7.06</v>
      </c>
      <c r="J26">
        <f t="shared" si="1"/>
        <v>8.31</v>
      </c>
      <c r="K26">
        <f t="shared" si="2"/>
        <v>112.44</v>
      </c>
      <c r="L26">
        <f t="shared" si="3"/>
        <v>113.69</v>
      </c>
      <c r="M26">
        <f t="shared" si="4"/>
        <v>1.25</v>
      </c>
      <c r="N26">
        <f t="shared" si="5"/>
        <v>110.565</v>
      </c>
      <c r="O26">
        <f t="shared" si="6"/>
        <v>115.565</v>
      </c>
      <c r="P26" t="str">
        <f t="shared" si="7"/>
        <v/>
      </c>
      <c r="T26" s="31" t="s">
        <v>63</v>
      </c>
      <c r="U26">
        <v>8.6</v>
      </c>
      <c r="V26">
        <v>9.1499999999999986</v>
      </c>
      <c r="W26">
        <v>8.4499999999999993</v>
      </c>
      <c r="X26">
        <v>9.3000000000000007</v>
      </c>
      <c r="Y26">
        <v>8.9</v>
      </c>
      <c r="Z26">
        <v>9.36</v>
      </c>
      <c r="AA26">
        <v>8.6999999999999993</v>
      </c>
      <c r="AB26">
        <v>9.4750000000000014</v>
      </c>
      <c r="AC26">
        <v>8.6499999999999986</v>
      </c>
      <c r="AD26">
        <v>9.3425000000000011</v>
      </c>
      <c r="AE26">
        <v>8.3874999999999993</v>
      </c>
      <c r="AF26">
        <v>9.2399999999999984</v>
      </c>
      <c r="AG26">
        <v>8.5500000000000007</v>
      </c>
      <c r="AH26">
        <v>9.0749999999999993</v>
      </c>
      <c r="AI26">
        <v>8.0749999999999993</v>
      </c>
      <c r="AJ26">
        <v>8.2624999999999993</v>
      </c>
      <c r="AK26">
        <v>8.35</v>
      </c>
      <c r="AL26">
        <v>9.2749999999999986</v>
      </c>
      <c r="AM26">
        <v>8.0749999999999993</v>
      </c>
      <c r="AN26">
        <v>9.375</v>
      </c>
      <c r="AO26">
        <v>8.4250000000000007</v>
      </c>
      <c r="AP26">
        <v>8.9349999999999987</v>
      </c>
      <c r="AQ26">
        <v>8.4250000000000007</v>
      </c>
      <c r="AR26">
        <v>9.1950000000000003</v>
      </c>
      <c r="AS26">
        <v>8.35</v>
      </c>
      <c r="AT26">
        <v>9.27</v>
      </c>
    </row>
    <row r="27" spans="1:46">
      <c r="A27" s="20" t="s">
        <v>25</v>
      </c>
      <c r="B27" s="20" t="s">
        <v>26</v>
      </c>
      <c r="C27" s="20" t="s">
        <v>27</v>
      </c>
      <c r="D27" s="21">
        <v>41913</v>
      </c>
      <c r="E27" s="20">
        <v>120.75</v>
      </c>
      <c r="F27" s="20" t="s">
        <v>121</v>
      </c>
      <c r="G27" s="20">
        <v>7.06</v>
      </c>
      <c r="H27" s="20">
        <v>113.69</v>
      </c>
      <c r="I27">
        <f t="shared" si="0"/>
        <v>7.06</v>
      </c>
      <c r="J27">
        <f t="shared" si="1"/>
        <v>8.31</v>
      </c>
      <c r="K27">
        <f t="shared" si="2"/>
        <v>112.44</v>
      </c>
      <c r="L27">
        <f t="shared" si="3"/>
        <v>113.69</v>
      </c>
      <c r="M27">
        <f t="shared" si="4"/>
        <v>1.25</v>
      </c>
      <c r="N27">
        <f t="shared" si="5"/>
        <v>110.565</v>
      </c>
      <c r="O27">
        <f t="shared" si="6"/>
        <v>115.565</v>
      </c>
      <c r="P27" t="str">
        <f t="shared" si="7"/>
        <v/>
      </c>
      <c r="T27" s="31" t="s">
        <v>65</v>
      </c>
      <c r="U27">
        <v>3.4</v>
      </c>
      <c r="V27">
        <v>3.8</v>
      </c>
      <c r="W27">
        <v>3.5</v>
      </c>
      <c r="X27">
        <v>3.88</v>
      </c>
      <c r="Y27">
        <v>3.5</v>
      </c>
      <c r="Z27">
        <v>3.9699999999999998</v>
      </c>
      <c r="AA27">
        <v>3.5</v>
      </c>
      <c r="AB27">
        <v>3.9</v>
      </c>
      <c r="AC27">
        <v>3.45</v>
      </c>
      <c r="AD27">
        <v>3.895</v>
      </c>
      <c r="AE27">
        <v>3.2</v>
      </c>
      <c r="AF27">
        <v>3.4750000000000001</v>
      </c>
      <c r="AG27">
        <v>3.0249999999999999</v>
      </c>
      <c r="AH27">
        <v>3.29</v>
      </c>
      <c r="AI27">
        <v>3</v>
      </c>
      <c r="AJ27">
        <v>3.1</v>
      </c>
      <c r="AK27">
        <v>3.2749999999999999</v>
      </c>
      <c r="AL27">
        <v>3.44</v>
      </c>
      <c r="AM27">
        <v>3.5</v>
      </c>
      <c r="AN27">
        <v>3.6849999999999996</v>
      </c>
      <c r="AO27">
        <v>3.3250000000000002</v>
      </c>
      <c r="AP27">
        <v>3.7</v>
      </c>
      <c r="AQ27">
        <v>3.1624999999999996</v>
      </c>
      <c r="AR27">
        <v>3.8</v>
      </c>
      <c r="AS27">
        <v>3.2574999999999998</v>
      </c>
      <c r="AT27">
        <v>3.8</v>
      </c>
    </row>
    <row r="28" spans="1:46">
      <c r="A28" s="20" t="s">
        <v>25</v>
      </c>
      <c r="B28" s="20" t="s">
        <v>26</v>
      </c>
      <c r="C28" s="20" t="s">
        <v>27</v>
      </c>
      <c r="D28" s="21">
        <v>41944</v>
      </c>
      <c r="E28" s="20">
        <v>120.75</v>
      </c>
      <c r="F28" s="20" t="s">
        <v>121</v>
      </c>
      <c r="G28" s="20">
        <v>7.25</v>
      </c>
      <c r="H28" s="20">
        <v>113.5</v>
      </c>
      <c r="I28">
        <f t="shared" si="0"/>
        <v>7.06</v>
      </c>
      <c r="J28">
        <f t="shared" si="1"/>
        <v>8.31</v>
      </c>
      <c r="K28">
        <f t="shared" si="2"/>
        <v>112.44</v>
      </c>
      <c r="L28">
        <f t="shared" si="3"/>
        <v>113.69</v>
      </c>
      <c r="M28">
        <f t="shared" si="4"/>
        <v>1.25</v>
      </c>
      <c r="N28">
        <f t="shared" si="5"/>
        <v>110.565</v>
      </c>
      <c r="O28">
        <f t="shared" si="6"/>
        <v>115.565</v>
      </c>
      <c r="P28" t="str">
        <f t="shared" si="7"/>
        <v/>
      </c>
      <c r="T28" s="31" t="s">
        <v>67</v>
      </c>
      <c r="U28">
        <v>6.15</v>
      </c>
      <c r="V28">
        <v>6.8</v>
      </c>
      <c r="W28">
        <v>6.05</v>
      </c>
      <c r="X28">
        <v>6.6749999999999998</v>
      </c>
      <c r="Y28">
        <v>6.125</v>
      </c>
      <c r="Z28">
        <v>6.8350000000000009</v>
      </c>
      <c r="AA28">
        <v>6.125</v>
      </c>
      <c r="AB28">
        <v>6.6749999999999998</v>
      </c>
      <c r="AC28">
        <v>6</v>
      </c>
      <c r="AD28">
        <v>6.75</v>
      </c>
      <c r="AE28">
        <v>6</v>
      </c>
      <c r="AF28">
        <v>6.45</v>
      </c>
      <c r="AG28">
        <v>5.7874999999999996</v>
      </c>
      <c r="AH28">
        <v>6.2874999999999996</v>
      </c>
      <c r="AI28">
        <v>5.65</v>
      </c>
      <c r="AJ28">
        <v>6.05</v>
      </c>
      <c r="AK28">
        <v>5.9250000000000007</v>
      </c>
      <c r="AL28">
        <v>6.48</v>
      </c>
      <c r="AM28">
        <v>6.15</v>
      </c>
      <c r="AN28">
        <v>6.9</v>
      </c>
      <c r="AO28">
        <v>6.0250000000000004</v>
      </c>
      <c r="AP28">
        <v>6.5299999999999994</v>
      </c>
      <c r="AQ28">
        <v>5.8</v>
      </c>
      <c r="AR28">
        <v>6.5</v>
      </c>
      <c r="AS28">
        <v>6</v>
      </c>
      <c r="AT28">
        <v>6.6</v>
      </c>
    </row>
    <row r="29" spans="1:46">
      <c r="A29" s="20" t="s">
        <v>25</v>
      </c>
      <c r="B29" s="20" t="s">
        <v>26</v>
      </c>
      <c r="C29" s="20" t="s">
        <v>27</v>
      </c>
      <c r="D29" s="21">
        <v>41974</v>
      </c>
      <c r="E29" s="20">
        <v>120.75</v>
      </c>
      <c r="F29" s="20" t="s">
        <v>121</v>
      </c>
      <c r="G29" s="20">
        <v>7.39</v>
      </c>
      <c r="H29" s="20">
        <v>113.36</v>
      </c>
      <c r="I29">
        <f t="shared" si="0"/>
        <v>7.06</v>
      </c>
      <c r="J29">
        <f t="shared" si="1"/>
        <v>8.31</v>
      </c>
      <c r="K29">
        <f t="shared" si="2"/>
        <v>112.44</v>
      </c>
      <c r="L29">
        <f t="shared" si="3"/>
        <v>113.69</v>
      </c>
      <c r="M29">
        <f t="shared" si="4"/>
        <v>1.25</v>
      </c>
      <c r="N29">
        <f t="shared" si="5"/>
        <v>110.565</v>
      </c>
      <c r="O29">
        <f t="shared" si="6"/>
        <v>115.565</v>
      </c>
      <c r="P29" t="str">
        <f t="shared" si="7"/>
        <v/>
      </c>
      <c r="T29" s="31" t="s">
        <v>69</v>
      </c>
      <c r="U29">
        <v>3.4</v>
      </c>
      <c r="V29">
        <v>3.9</v>
      </c>
      <c r="W29">
        <v>3.2</v>
      </c>
      <c r="X29">
        <v>4.0199999999999996</v>
      </c>
      <c r="Y29">
        <v>3.5125000000000002</v>
      </c>
      <c r="Z29">
        <v>4.1274999999999995</v>
      </c>
      <c r="AA29">
        <v>3.5</v>
      </c>
      <c r="AB29">
        <v>4.0374999999999996</v>
      </c>
      <c r="AC29">
        <v>2.7</v>
      </c>
      <c r="AD29">
        <v>3.94</v>
      </c>
      <c r="AE29">
        <v>2.9874999999999998</v>
      </c>
      <c r="AF29">
        <v>4.1974999999999998</v>
      </c>
      <c r="AG29">
        <v>2.5</v>
      </c>
      <c r="AH29">
        <v>2.915</v>
      </c>
      <c r="AI29">
        <v>2.2750000000000004</v>
      </c>
      <c r="AJ29">
        <v>2.4249999999999998</v>
      </c>
      <c r="AK29">
        <v>2.65</v>
      </c>
      <c r="AL29">
        <v>3.15</v>
      </c>
      <c r="AM29">
        <v>2.9249999999999998</v>
      </c>
      <c r="AN29">
        <v>3.31</v>
      </c>
      <c r="AO29">
        <v>3.0249999999999999</v>
      </c>
      <c r="AP29">
        <v>3.5700000000000003</v>
      </c>
      <c r="AQ29">
        <v>3.0125000000000002</v>
      </c>
      <c r="AR29">
        <v>3.3250000000000002</v>
      </c>
      <c r="AS29">
        <v>2.8</v>
      </c>
      <c r="AT29">
        <v>3.92</v>
      </c>
    </row>
    <row r="30" spans="1:46">
      <c r="A30" s="20" t="s">
        <v>25</v>
      </c>
      <c r="B30" s="20" t="s">
        <v>26</v>
      </c>
      <c r="C30" s="20" t="s">
        <v>27</v>
      </c>
      <c r="D30" s="21">
        <v>42005</v>
      </c>
      <c r="E30" s="20">
        <v>120.75</v>
      </c>
      <c r="F30" s="20" t="s">
        <v>121</v>
      </c>
      <c r="G30" s="20">
        <v>8.06</v>
      </c>
      <c r="H30" s="20">
        <v>112.69</v>
      </c>
      <c r="I30">
        <f t="shared" si="0"/>
        <v>7.06</v>
      </c>
      <c r="J30">
        <f t="shared" si="1"/>
        <v>8.31</v>
      </c>
      <c r="K30">
        <f t="shared" si="2"/>
        <v>112.44</v>
      </c>
      <c r="L30">
        <f t="shared" si="3"/>
        <v>113.69</v>
      </c>
      <c r="M30">
        <f t="shared" si="4"/>
        <v>1.25</v>
      </c>
      <c r="N30">
        <f t="shared" si="5"/>
        <v>110.565</v>
      </c>
      <c r="O30">
        <f t="shared" si="6"/>
        <v>115.565</v>
      </c>
      <c r="P30" t="str">
        <f t="shared" si="7"/>
        <v/>
      </c>
      <c r="T30" s="31" t="s">
        <v>71</v>
      </c>
      <c r="U30">
        <v>5.9</v>
      </c>
      <c r="V30">
        <v>7.15</v>
      </c>
      <c r="W30">
        <v>5.6274999999999995</v>
      </c>
      <c r="X30">
        <v>7.35</v>
      </c>
      <c r="Y30">
        <v>5.9275000000000002</v>
      </c>
      <c r="Z30">
        <v>6.7424999999999997</v>
      </c>
      <c r="AA30">
        <v>6.05</v>
      </c>
      <c r="AB30">
        <v>6.6749999999999998</v>
      </c>
      <c r="AC30">
        <v>5.74</v>
      </c>
      <c r="AD30">
        <v>6.6</v>
      </c>
      <c r="AE30">
        <v>5.6375000000000002</v>
      </c>
      <c r="AF30">
        <v>6.1675000000000004</v>
      </c>
      <c r="AG30">
        <v>5.2</v>
      </c>
      <c r="AH30">
        <v>5.9874999999999998</v>
      </c>
      <c r="AI30">
        <v>5.1749999999999998</v>
      </c>
      <c r="AJ30">
        <v>5.4124999999999996</v>
      </c>
      <c r="AK30">
        <v>5.2125000000000004</v>
      </c>
      <c r="AL30">
        <v>5.7924999999999995</v>
      </c>
      <c r="AM30">
        <v>5.25</v>
      </c>
      <c r="AN30">
        <v>6.4450000000000003</v>
      </c>
      <c r="AO30">
        <v>5.08</v>
      </c>
      <c r="AP30">
        <v>6.5750000000000002</v>
      </c>
      <c r="AQ30">
        <v>5.0500000000000007</v>
      </c>
      <c r="AR30">
        <v>6.91</v>
      </c>
      <c r="AS30">
        <v>5.3875000000000002</v>
      </c>
      <c r="AT30">
        <v>6.625</v>
      </c>
    </row>
    <row r="31" spans="1:46">
      <c r="A31" s="20" t="s">
        <v>25</v>
      </c>
      <c r="B31" s="20" t="s">
        <v>26</v>
      </c>
      <c r="C31" s="20" t="s">
        <v>27</v>
      </c>
      <c r="D31" s="21">
        <v>42036</v>
      </c>
      <c r="E31" s="20">
        <v>120.75</v>
      </c>
      <c r="F31" s="20" t="s">
        <v>121</v>
      </c>
      <c r="G31" s="20">
        <v>8.19</v>
      </c>
      <c r="H31" s="20">
        <v>112.56</v>
      </c>
      <c r="I31">
        <f t="shared" si="0"/>
        <v>7.06</v>
      </c>
      <c r="J31">
        <f t="shared" si="1"/>
        <v>8.31</v>
      </c>
      <c r="K31">
        <f t="shared" si="2"/>
        <v>112.44</v>
      </c>
      <c r="L31">
        <f t="shared" si="3"/>
        <v>113.69</v>
      </c>
      <c r="M31">
        <f t="shared" si="4"/>
        <v>1.25</v>
      </c>
      <c r="N31">
        <f t="shared" si="5"/>
        <v>110.565</v>
      </c>
      <c r="O31">
        <f t="shared" si="6"/>
        <v>115.565</v>
      </c>
      <c r="P31" t="str">
        <f t="shared" si="7"/>
        <v/>
      </c>
      <c r="T31" s="31" t="s">
        <v>84</v>
      </c>
      <c r="U31">
        <v>3.2699999999999996</v>
      </c>
      <c r="V31">
        <v>4.2649999999999997</v>
      </c>
      <c r="W31">
        <v>3.22</v>
      </c>
      <c r="X31">
        <v>3.2850000000000001</v>
      </c>
      <c r="Y31">
        <v>3.3449999999999998</v>
      </c>
      <c r="Z31">
        <v>3.355</v>
      </c>
      <c r="AA31">
        <v>2.3449999999999998</v>
      </c>
      <c r="AB31">
        <v>2.855</v>
      </c>
      <c r="AC31">
        <v>2.95</v>
      </c>
      <c r="AD31">
        <v>2.95</v>
      </c>
      <c r="AE31">
        <v>2.9175</v>
      </c>
      <c r="AF31">
        <v>2.9325000000000001</v>
      </c>
      <c r="AG31">
        <v>2.835</v>
      </c>
      <c r="AH31">
        <v>3.1399999999999997</v>
      </c>
      <c r="AI31">
        <v>3.05</v>
      </c>
      <c r="AJ31">
        <v>3.31</v>
      </c>
      <c r="AK31">
        <v>3.12</v>
      </c>
      <c r="AL31">
        <v>3.2749999999999999</v>
      </c>
      <c r="AM31">
        <v>3.2699999999999996</v>
      </c>
      <c r="AN31">
        <v>3.29</v>
      </c>
      <c r="AO31">
        <v>2.8724999999999996</v>
      </c>
      <c r="AP31">
        <v>2.9775</v>
      </c>
      <c r="AQ31">
        <v>3.1175000000000002</v>
      </c>
      <c r="AR31">
        <v>3.1524999999999999</v>
      </c>
      <c r="AS31">
        <v>2.9650000000000003</v>
      </c>
      <c r="AT31">
        <v>3.3049999999999997</v>
      </c>
    </row>
    <row r="32" spans="1:46">
      <c r="A32" s="20" t="s">
        <v>25</v>
      </c>
      <c r="B32" s="20" t="s">
        <v>26</v>
      </c>
      <c r="C32" s="20" t="s">
        <v>27</v>
      </c>
      <c r="D32" s="21">
        <v>42064</v>
      </c>
      <c r="E32" s="20">
        <v>120.75</v>
      </c>
      <c r="F32" s="20" t="s">
        <v>121</v>
      </c>
      <c r="G32" s="20">
        <v>9.32</v>
      </c>
      <c r="H32" s="20">
        <v>111.43</v>
      </c>
      <c r="I32">
        <f t="shared" si="0"/>
        <v>7.06</v>
      </c>
      <c r="J32">
        <f t="shared" si="1"/>
        <v>8.31</v>
      </c>
      <c r="K32">
        <f t="shared" si="2"/>
        <v>112.44</v>
      </c>
      <c r="L32">
        <f t="shared" si="3"/>
        <v>113.69</v>
      </c>
      <c r="M32">
        <f t="shared" si="4"/>
        <v>1.25</v>
      </c>
      <c r="N32">
        <f t="shared" si="5"/>
        <v>110.565</v>
      </c>
      <c r="O32">
        <f t="shared" si="6"/>
        <v>115.565</v>
      </c>
      <c r="P32" t="str">
        <f t="shared" si="7"/>
        <v/>
      </c>
      <c r="T32" s="31" t="s">
        <v>93</v>
      </c>
      <c r="U32">
        <v>6.4275000000000002</v>
      </c>
      <c r="V32">
        <v>6.7424999999999997</v>
      </c>
      <c r="W32">
        <v>6.5324999999999998</v>
      </c>
      <c r="X32">
        <v>6.7374999999999998</v>
      </c>
      <c r="Y32">
        <v>6.09</v>
      </c>
      <c r="Z32">
        <v>6.55</v>
      </c>
      <c r="AA32">
        <v>6.3674999999999997</v>
      </c>
      <c r="AB32">
        <v>6.5674999999999999</v>
      </c>
      <c r="AC32">
        <v>5.4350000000000005</v>
      </c>
      <c r="AD32">
        <v>6.4399999999999995</v>
      </c>
      <c r="AE32">
        <v>5.01</v>
      </c>
      <c r="AF32">
        <v>6.0449999999999999</v>
      </c>
      <c r="AG32">
        <v>5.35</v>
      </c>
      <c r="AH32">
        <v>6.2700000000000005</v>
      </c>
      <c r="AI32">
        <v>4.79</v>
      </c>
      <c r="AJ32">
        <v>5.835</v>
      </c>
      <c r="AK32">
        <v>4.75</v>
      </c>
      <c r="AL32">
        <v>5.6349999999999998</v>
      </c>
      <c r="AM32">
        <v>5.2</v>
      </c>
      <c r="AN32">
        <v>6.7200000000000006</v>
      </c>
      <c r="AO32">
        <v>5.77</v>
      </c>
      <c r="AP32">
        <v>6.38</v>
      </c>
      <c r="AQ32">
        <v>6.4649999999999999</v>
      </c>
      <c r="AR32">
        <v>6.71</v>
      </c>
      <c r="AS32">
        <v>5.35</v>
      </c>
      <c r="AT32">
        <v>6.75</v>
      </c>
    </row>
    <row r="33" spans="1:46">
      <c r="A33" s="20" t="s">
        <v>25</v>
      </c>
      <c r="B33" s="20" t="s">
        <v>26</v>
      </c>
      <c r="C33" s="20" t="s">
        <v>27</v>
      </c>
      <c r="D33" s="21">
        <v>42095</v>
      </c>
      <c r="E33" s="20">
        <v>120.75</v>
      </c>
      <c r="F33" s="20" t="s">
        <v>121</v>
      </c>
      <c r="G33" s="20">
        <v>8.2799999999999994</v>
      </c>
      <c r="H33" s="20">
        <v>112.47</v>
      </c>
      <c r="I33">
        <f t="shared" si="0"/>
        <v>7.06</v>
      </c>
      <c r="J33">
        <f t="shared" si="1"/>
        <v>8.31</v>
      </c>
      <c r="K33">
        <f t="shared" si="2"/>
        <v>112.44</v>
      </c>
      <c r="L33">
        <f t="shared" si="3"/>
        <v>113.69</v>
      </c>
      <c r="M33">
        <f t="shared" si="4"/>
        <v>1.25</v>
      </c>
      <c r="N33">
        <f t="shared" si="5"/>
        <v>110.565</v>
      </c>
      <c r="O33">
        <f t="shared" si="6"/>
        <v>115.565</v>
      </c>
      <c r="P33" t="str">
        <f t="shared" si="7"/>
        <v/>
      </c>
      <c r="T33" s="31" t="s">
        <v>97</v>
      </c>
      <c r="U33">
        <v>2.4900000000000002</v>
      </c>
      <c r="V33">
        <v>2.92</v>
      </c>
      <c r="W33">
        <v>2.5149999999999997</v>
      </c>
      <c r="X33">
        <v>3.2225000000000001</v>
      </c>
      <c r="Y33">
        <v>2.7025000000000001</v>
      </c>
      <c r="Z33">
        <v>3.24</v>
      </c>
      <c r="AA33">
        <v>2.7</v>
      </c>
      <c r="AB33">
        <v>3.1</v>
      </c>
      <c r="AC33">
        <v>2.6100000000000003</v>
      </c>
      <c r="AD33">
        <v>3.55</v>
      </c>
      <c r="AE33">
        <v>2.2149999999999999</v>
      </c>
      <c r="AF33">
        <v>2.8674999999999997</v>
      </c>
      <c r="AG33">
        <v>2.1800000000000002</v>
      </c>
      <c r="AH33">
        <v>3.04</v>
      </c>
      <c r="AI33">
        <v>2</v>
      </c>
      <c r="AJ33">
        <v>2.2925</v>
      </c>
      <c r="AK33">
        <v>2.09</v>
      </c>
      <c r="AL33">
        <v>2.41</v>
      </c>
      <c r="AM33">
        <v>2.2549999999999999</v>
      </c>
      <c r="AN33">
        <v>2.6575000000000002</v>
      </c>
      <c r="AO33">
        <v>2.17</v>
      </c>
      <c r="AP33">
        <v>2.7300000000000004</v>
      </c>
      <c r="AQ33">
        <v>2.2400000000000002</v>
      </c>
      <c r="AR33">
        <v>2.9024999999999999</v>
      </c>
      <c r="AS33">
        <v>2.2999999999999998</v>
      </c>
      <c r="AT33">
        <v>2.99</v>
      </c>
    </row>
    <row r="34" spans="1:46">
      <c r="A34" s="20" t="s">
        <v>25</v>
      </c>
      <c r="B34" s="20" t="s">
        <v>26</v>
      </c>
      <c r="C34" s="20" t="s">
        <v>27</v>
      </c>
      <c r="D34" s="21">
        <v>42125</v>
      </c>
      <c r="E34" s="20">
        <v>120.75</v>
      </c>
      <c r="F34" s="20" t="s">
        <v>121</v>
      </c>
      <c r="G34" s="20">
        <v>7.5</v>
      </c>
      <c r="H34" s="20">
        <v>113.25</v>
      </c>
      <c r="I34">
        <f t="shared" si="0"/>
        <v>7.06</v>
      </c>
      <c r="J34">
        <f t="shared" si="1"/>
        <v>8.31</v>
      </c>
      <c r="K34">
        <f t="shared" si="2"/>
        <v>112.44</v>
      </c>
      <c r="L34">
        <f t="shared" si="3"/>
        <v>113.69</v>
      </c>
      <c r="M34">
        <f t="shared" si="4"/>
        <v>1.25</v>
      </c>
      <c r="N34">
        <f t="shared" si="5"/>
        <v>110.565</v>
      </c>
      <c r="O34">
        <f t="shared" si="6"/>
        <v>115.565</v>
      </c>
      <c r="P34" t="str">
        <f t="shared" si="7"/>
        <v/>
      </c>
      <c r="T34" s="31" t="s">
        <v>100</v>
      </c>
      <c r="U34">
        <v>1.21</v>
      </c>
      <c r="V34">
        <v>1.45</v>
      </c>
      <c r="W34">
        <v>1.3475000000000001</v>
      </c>
      <c r="X34">
        <v>1.415</v>
      </c>
      <c r="Y34">
        <v>1.3125</v>
      </c>
      <c r="Z34">
        <v>1.4375</v>
      </c>
      <c r="AA34">
        <v>1.2749999999999999</v>
      </c>
      <c r="AB34">
        <v>1.4475</v>
      </c>
      <c r="AC34">
        <v>1.1274999999999999</v>
      </c>
      <c r="AD34">
        <v>1.3525</v>
      </c>
      <c r="AE34">
        <v>0.98499999999999999</v>
      </c>
      <c r="AF34">
        <v>1.1850000000000001</v>
      </c>
      <c r="AG34">
        <v>0.95750000000000002</v>
      </c>
      <c r="AH34">
        <v>1.17</v>
      </c>
      <c r="AI34">
        <v>1.115</v>
      </c>
      <c r="AJ34">
        <v>1.2749999999999999</v>
      </c>
      <c r="AK34">
        <v>1.2524999999999999</v>
      </c>
      <c r="AL34">
        <v>1.3149999999999999</v>
      </c>
      <c r="AM34">
        <v>1.3425</v>
      </c>
      <c r="AN34">
        <v>1.5275000000000001</v>
      </c>
      <c r="AO34">
        <v>1.1850000000000001</v>
      </c>
      <c r="AP34">
        <v>1.395</v>
      </c>
      <c r="AQ34">
        <v>1.2925</v>
      </c>
      <c r="AR34">
        <v>1.3975</v>
      </c>
      <c r="AS34">
        <v>1.17</v>
      </c>
      <c r="AT34">
        <v>1.4</v>
      </c>
    </row>
    <row r="35" spans="1:46">
      <c r="A35" s="20" t="s">
        <v>25</v>
      </c>
      <c r="B35" s="20" t="s">
        <v>26</v>
      </c>
      <c r="C35" s="20" t="s">
        <v>27</v>
      </c>
      <c r="D35" s="21">
        <v>42156</v>
      </c>
      <c r="E35" s="20">
        <v>120.75</v>
      </c>
      <c r="F35" s="20" t="s">
        <v>121</v>
      </c>
      <c r="G35" s="20">
        <v>6.75</v>
      </c>
      <c r="H35" s="20">
        <v>114</v>
      </c>
      <c r="I35">
        <f t="shared" si="0"/>
        <v>7.06</v>
      </c>
      <c r="J35">
        <f t="shared" si="1"/>
        <v>8.31</v>
      </c>
      <c r="K35">
        <f t="shared" si="2"/>
        <v>112.44</v>
      </c>
      <c r="L35">
        <f t="shared" si="3"/>
        <v>113.69</v>
      </c>
      <c r="M35">
        <f t="shared" si="4"/>
        <v>1.25</v>
      </c>
      <c r="N35">
        <f t="shared" si="5"/>
        <v>110.565</v>
      </c>
      <c r="O35">
        <f t="shared" si="6"/>
        <v>115.565</v>
      </c>
      <c r="P35" t="str">
        <f t="shared" si="7"/>
        <v/>
      </c>
      <c r="T35" s="31" t="s">
        <v>106</v>
      </c>
      <c r="U35">
        <v>3.3624999999999998</v>
      </c>
      <c r="V35">
        <v>6.875</v>
      </c>
      <c r="W35">
        <v>3.32</v>
      </c>
      <c r="X35">
        <v>6.84</v>
      </c>
      <c r="Y35">
        <v>3.5</v>
      </c>
      <c r="Z35">
        <v>7</v>
      </c>
      <c r="AA35">
        <v>3.6825000000000001</v>
      </c>
      <c r="AB35">
        <v>6.7374999999999998</v>
      </c>
      <c r="AC35">
        <v>3.8249999999999997</v>
      </c>
      <c r="AD35">
        <v>6.75</v>
      </c>
      <c r="AE35">
        <v>3.3499999999999996</v>
      </c>
      <c r="AF35">
        <v>6.4700000000000006</v>
      </c>
      <c r="AG35">
        <v>3.1</v>
      </c>
      <c r="AH35">
        <v>6.3</v>
      </c>
      <c r="AI35">
        <v>3</v>
      </c>
      <c r="AJ35">
        <v>6.05</v>
      </c>
      <c r="AK35">
        <v>3.3</v>
      </c>
      <c r="AL35">
        <v>6.32</v>
      </c>
      <c r="AM35">
        <v>3.4049999999999998</v>
      </c>
      <c r="AN35">
        <v>6.5699999999999994</v>
      </c>
      <c r="AO35">
        <v>3.26</v>
      </c>
      <c r="AP35">
        <v>6.4924999999999997</v>
      </c>
      <c r="AQ35">
        <v>3.17</v>
      </c>
      <c r="AR35">
        <v>6.7350000000000003</v>
      </c>
      <c r="AS35">
        <v>3.3</v>
      </c>
      <c r="AT35">
        <v>6.6</v>
      </c>
    </row>
    <row r="36" spans="1:46">
      <c r="A36" s="20" t="s">
        <v>25</v>
      </c>
      <c r="B36" s="20" t="s">
        <v>26</v>
      </c>
      <c r="C36" s="20" t="s">
        <v>27</v>
      </c>
      <c r="D36" s="21">
        <v>42248</v>
      </c>
      <c r="E36" s="20">
        <v>120.75</v>
      </c>
      <c r="F36" s="20" t="s">
        <v>121</v>
      </c>
      <c r="G36" s="20">
        <v>6.12</v>
      </c>
      <c r="H36" s="20">
        <v>114.63</v>
      </c>
      <c r="I36">
        <f t="shared" si="0"/>
        <v>7.06</v>
      </c>
      <c r="J36">
        <f t="shared" si="1"/>
        <v>8.31</v>
      </c>
      <c r="K36">
        <f t="shared" si="2"/>
        <v>112.44</v>
      </c>
      <c r="L36">
        <f t="shared" si="3"/>
        <v>113.69</v>
      </c>
      <c r="M36">
        <f t="shared" si="4"/>
        <v>1.25</v>
      </c>
      <c r="N36">
        <f t="shared" si="5"/>
        <v>110.565</v>
      </c>
      <c r="O36">
        <f t="shared" si="6"/>
        <v>115.565</v>
      </c>
      <c r="P36" t="str">
        <f t="shared" si="7"/>
        <v/>
      </c>
    </row>
    <row r="37" spans="1:46">
      <c r="A37" s="20" t="s">
        <v>25</v>
      </c>
      <c r="B37" s="20" t="s">
        <v>26</v>
      </c>
      <c r="C37" s="20" t="s">
        <v>27</v>
      </c>
      <c r="D37" s="21">
        <v>42287</v>
      </c>
      <c r="E37" s="20">
        <v>120.75</v>
      </c>
      <c r="F37" s="20" t="s">
        <v>121</v>
      </c>
      <c r="G37" s="20">
        <v>7.06</v>
      </c>
      <c r="H37" s="20">
        <v>113.69</v>
      </c>
      <c r="I37">
        <f t="shared" si="0"/>
        <v>7.06</v>
      </c>
      <c r="J37">
        <f t="shared" si="1"/>
        <v>8.31</v>
      </c>
      <c r="K37">
        <f t="shared" si="2"/>
        <v>112.44</v>
      </c>
      <c r="L37">
        <f t="shared" si="3"/>
        <v>113.69</v>
      </c>
      <c r="M37">
        <f t="shared" si="4"/>
        <v>1.25</v>
      </c>
      <c r="N37">
        <f t="shared" si="5"/>
        <v>110.565</v>
      </c>
      <c r="O37">
        <f t="shared" si="6"/>
        <v>115.565</v>
      </c>
      <c r="P37" t="str">
        <f t="shared" si="7"/>
        <v/>
      </c>
    </row>
    <row r="38" spans="1:46">
      <c r="A38" s="20" t="s">
        <v>25</v>
      </c>
      <c r="B38" s="20" t="s">
        <v>26</v>
      </c>
      <c r="C38" s="20" t="s">
        <v>27</v>
      </c>
      <c r="D38" s="21">
        <v>42339</v>
      </c>
      <c r="E38" s="20">
        <v>120.75</v>
      </c>
      <c r="F38" s="20" t="s">
        <v>121</v>
      </c>
      <c r="G38" s="20">
        <v>7.55</v>
      </c>
      <c r="H38" s="20">
        <v>113.2</v>
      </c>
      <c r="I38">
        <f t="shared" si="0"/>
        <v>7.06</v>
      </c>
      <c r="J38">
        <f t="shared" si="1"/>
        <v>8.31</v>
      </c>
      <c r="K38">
        <f t="shared" si="2"/>
        <v>112.44</v>
      </c>
      <c r="L38">
        <f t="shared" si="3"/>
        <v>113.69</v>
      </c>
      <c r="M38">
        <f t="shared" si="4"/>
        <v>1.25</v>
      </c>
      <c r="N38">
        <f t="shared" si="5"/>
        <v>110.565</v>
      </c>
      <c r="O38">
        <f t="shared" si="6"/>
        <v>115.565</v>
      </c>
      <c r="P38" t="str">
        <f t="shared" si="7"/>
        <v/>
      </c>
    </row>
    <row r="39" spans="1:46">
      <c r="A39" s="20" t="s">
        <v>25</v>
      </c>
      <c r="B39" s="20" t="s">
        <v>26</v>
      </c>
      <c r="C39" s="20" t="s">
        <v>27</v>
      </c>
      <c r="D39" s="21">
        <v>42370</v>
      </c>
      <c r="E39" s="20">
        <v>120.75</v>
      </c>
      <c r="F39" s="20" t="s">
        <v>121</v>
      </c>
      <c r="G39" s="20">
        <v>6.03</v>
      </c>
      <c r="H39" s="20">
        <v>114.72</v>
      </c>
      <c r="I39">
        <f t="shared" si="0"/>
        <v>7.06</v>
      </c>
      <c r="J39">
        <f t="shared" si="1"/>
        <v>8.31</v>
      </c>
      <c r="K39">
        <f t="shared" si="2"/>
        <v>112.44</v>
      </c>
      <c r="L39">
        <f t="shared" si="3"/>
        <v>113.69</v>
      </c>
      <c r="M39">
        <f t="shared" si="4"/>
        <v>1.25</v>
      </c>
      <c r="N39">
        <f t="shared" si="5"/>
        <v>110.565</v>
      </c>
      <c r="O39">
        <f t="shared" si="6"/>
        <v>115.565</v>
      </c>
      <c r="P39" t="str">
        <f t="shared" si="7"/>
        <v/>
      </c>
    </row>
    <row r="40" spans="1:46">
      <c r="A40" s="20" t="s">
        <v>25</v>
      </c>
      <c r="B40" s="20" t="s">
        <v>26</v>
      </c>
      <c r="C40" s="20" t="s">
        <v>27</v>
      </c>
      <c r="D40" s="21">
        <v>42401</v>
      </c>
      <c r="E40" s="20">
        <v>120.75</v>
      </c>
      <c r="F40" s="20" t="s">
        <v>121</v>
      </c>
      <c r="G40" s="20">
        <v>8.31</v>
      </c>
      <c r="H40" s="20">
        <v>112.44</v>
      </c>
      <c r="I40">
        <f t="shared" si="0"/>
        <v>7.06</v>
      </c>
      <c r="J40">
        <f t="shared" si="1"/>
        <v>8.31</v>
      </c>
      <c r="K40">
        <f t="shared" si="2"/>
        <v>112.44</v>
      </c>
      <c r="L40">
        <f t="shared" si="3"/>
        <v>113.69</v>
      </c>
      <c r="M40">
        <f t="shared" si="4"/>
        <v>1.25</v>
      </c>
      <c r="N40">
        <f t="shared" si="5"/>
        <v>110.565</v>
      </c>
      <c r="O40">
        <f t="shared" si="6"/>
        <v>115.565</v>
      </c>
      <c r="P40" t="str">
        <f t="shared" si="7"/>
        <v/>
      </c>
    </row>
    <row r="41" spans="1:46">
      <c r="A41" s="20" t="s">
        <v>25</v>
      </c>
      <c r="B41" s="20" t="s">
        <v>26</v>
      </c>
      <c r="C41" s="20" t="s">
        <v>27</v>
      </c>
      <c r="D41" s="21">
        <v>42430</v>
      </c>
      <c r="E41" s="20">
        <v>120.75</v>
      </c>
      <c r="F41" s="20" t="s">
        <v>121</v>
      </c>
      <c r="G41" s="20">
        <v>8.3800000000000008</v>
      </c>
      <c r="H41" s="20">
        <v>112.37</v>
      </c>
      <c r="I41">
        <f t="shared" si="0"/>
        <v>7.06</v>
      </c>
      <c r="J41">
        <f t="shared" si="1"/>
        <v>8.31</v>
      </c>
      <c r="K41">
        <f t="shared" si="2"/>
        <v>112.44</v>
      </c>
      <c r="L41">
        <f t="shared" si="3"/>
        <v>113.69</v>
      </c>
      <c r="M41">
        <f t="shared" si="4"/>
        <v>1.25</v>
      </c>
      <c r="N41">
        <f t="shared" si="5"/>
        <v>110.565</v>
      </c>
      <c r="O41">
        <f t="shared" si="6"/>
        <v>115.565</v>
      </c>
      <c r="P41" t="str">
        <f t="shared" si="7"/>
        <v/>
      </c>
    </row>
    <row r="42" spans="1:46">
      <c r="A42" s="20" t="s">
        <v>25</v>
      </c>
      <c r="B42" s="20" t="s">
        <v>26</v>
      </c>
      <c r="C42" s="20" t="s">
        <v>27</v>
      </c>
      <c r="D42" s="21">
        <v>42461</v>
      </c>
      <c r="E42" s="20">
        <v>120.75</v>
      </c>
      <c r="F42" s="20" t="s">
        <v>121</v>
      </c>
      <c r="G42" s="20">
        <v>8.34</v>
      </c>
      <c r="H42" s="20">
        <v>112.41</v>
      </c>
      <c r="I42">
        <f t="shared" si="0"/>
        <v>7.06</v>
      </c>
      <c r="J42">
        <f t="shared" si="1"/>
        <v>8.31</v>
      </c>
      <c r="K42">
        <f t="shared" si="2"/>
        <v>112.44</v>
      </c>
      <c r="L42">
        <f t="shared" si="3"/>
        <v>113.69</v>
      </c>
      <c r="M42">
        <f t="shared" si="4"/>
        <v>1.25</v>
      </c>
      <c r="N42">
        <f t="shared" si="5"/>
        <v>110.565</v>
      </c>
      <c r="O42">
        <f t="shared" si="6"/>
        <v>115.565</v>
      </c>
      <c r="P42" t="str">
        <f t="shared" si="7"/>
        <v/>
      </c>
    </row>
    <row r="43" spans="1:46">
      <c r="A43" s="20" t="s">
        <v>25</v>
      </c>
      <c r="B43" s="20" t="s">
        <v>26</v>
      </c>
      <c r="C43" s="20" t="s">
        <v>27</v>
      </c>
      <c r="D43" s="21">
        <v>42491</v>
      </c>
      <c r="E43" s="20">
        <v>120.75</v>
      </c>
      <c r="F43" s="20" t="s">
        <v>121</v>
      </c>
      <c r="G43" s="20">
        <v>8.4</v>
      </c>
      <c r="H43" s="20">
        <v>112.35</v>
      </c>
      <c r="I43">
        <f t="shared" si="0"/>
        <v>7.06</v>
      </c>
      <c r="J43">
        <f t="shared" si="1"/>
        <v>8.31</v>
      </c>
      <c r="K43">
        <f t="shared" si="2"/>
        <v>112.44</v>
      </c>
      <c r="L43">
        <f t="shared" si="3"/>
        <v>113.69</v>
      </c>
      <c r="M43">
        <f t="shared" si="4"/>
        <v>1.25</v>
      </c>
      <c r="N43">
        <f t="shared" si="5"/>
        <v>110.565</v>
      </c>
      <c r="O43">
        <f t="shared" si="6"/>
        <v>115.565</v>
      </c>
      <c r="P43" t="str">
        <f t="shared" si="7"/>
        <v/>
      </c>
    </row>
    <row r="44" spans="1:46">
      <c r="A44" s="20" t="s">
        <v>25</v>
      </c>
      <c r="B44" s="20" t="s">
        <v>26</v>
      </c>
      <c r="C44" s="20" t="s">
        <v>27</v>
      </c>
      <c r="D44" s="21">
        <v>42522</v>
      </c>
      <c r="E44" s="20">
        <v>120.75</v>
      </c>
      <c r="F44" s="20" t="s">
        <v>121</v>
      </c>
      <c r="G44" s="20">
        <v>6.1</v>
      </c>
      <c r="H44" s="20">
        <v>114.65</v>
      </c>
      <c r="I44">
        <f t="shared" si="0"/>
        <v>7.06</v>
      </c>
      <c r="J44">
        <f t="shared" si="1"/>
        <v>8.31</v>
      </c>
      <c r="K44">
        <f t="shared" si="2"/>
        <v>112.44</v>
      </c>
      <c r="L44">
        <f t="shared" si="3"/>
        <v>113.69</v>
      </c>
      <c r="M44">
        <f t="shared" si="4"/>
        <v>1.25</v>
      </c>
      <c r="N44">
        <f t="shared" si="5"/>
        <v>110.565</v>
      </c>
      <c r="O44">
        <f t="shared" si="6"/>
        <v>115.565</v>
      </c>
      <c r="P44" t="str">
        <f t="shared" si="7"/>
        <v/>
      </c>
    </row>
    <row r="45" spans="1:46">
      <c r="A45" s="20" t="s">
        <v>25</v>
      </c>
      <c r="B45" s="20" t="s">
        <v>26</v>
      </c>
      <c r="C45" s="20" t="s">
        <v>27</v>
      </c>
      <c r="D45" s="21">
        <v>42583</v>
      </c>
      <c r="E45" s="20">
        <v>120.75</v>
      </c>
      <c r="F45" s="20" t="s">
        <v>121</v>
      </c>
      <c r="G45" s="20">
        <v>6.26</v>
      </c>
      <c r="H45" s="20">
        <v>114.49</v>
      </c>
      <c r="I45">
        <f t="shared" si="0"/>
        <v>7.06</v>
      </c>
      <c r="J45">
        <f t="shared" si="1"/>
        <v>8.31</v>
      </c>
      <c r="K45">
        <f t="shared" si="2"/>
        <v>112.44</v>
      </c>
      <c r="L45">
        <f t="shared" si="3"/>
        <v>113.69</v>
      </c>
      <c r="M45">
        <f t="shared" si="4"/>
        <v>1.25</v>
      </c>
      <c r="N45">
        <f t="shared" si="5"/>
        <v>110.565</v>
      </c>
      <c r="O45">
        <f t="shared" si="6"/>
        <v>115.565</v>
      </c>
      <c r="P45" t="str">
        <f t="shared" si="7"/>
        <v/>
      </c>
    </row>
    <row r="46" spans="1:46">
      <c r="A46" s="20" t="s">
        <v>25</v>
      </c>
      <c r="B46" s="20" t="s">
        <v>26</v>
      </c>
      <c r="C46" s="20" t="s">
        <v>27</v>
      </c>
      <c r="D46" s="21">
        <v>42614</v>
      </c>
      <c r="E46" s="20">
        <v>120.75</v>
      </c>
      <c r="F46" s="20" t="s">
        <v>121</v>
      </c>
      <c r="G46" s="20">
        <v>6.4</v>
      </c>
      <c r="H46" s="20">
        <v>114.35</v>
      </c>
      <c r="I46">
        <f t="shared" si="0"/>
        <v>7.06</v>
      </c>
      <c r="J46">
        <f t="shared" si="1"/>
        <v>8.31</v>
      </c>
      <c r="K46">
        <f t="shared" si="2"/>
        <v>112.44</v>
      </c>
      <c r="L46">
        <f t="shared" si="3"/>
        <v>113.69</v>
      </c>
      <c r="M46">
        <f t="shared" si="4"/>
        <v>1.25</v>
      </c>
      <c r="N46">
        <f t="shared" si="5"/>
        <v>110.565</v>
      </c>
      <c r="O46">
        <f t="shared" si="6"/>
        <v>115.565</v>
      </c>
      <c r="P46" t="str">
        <f t="shared" si="7"/>
        <v/>
      </c>
    </row>
    <row r="47" spans="1:46">
      <c r="A47" s="20" t="s">
        <v>25</v>
      </c>
      <c r="B47" s="20" t="s">
        <v>26</v>
      </c>
      <c r="C47" s="20" t="s">
        <v>27</v>
      </c>
      <c r="D47" s="21">
        <v>42644</v>
      </c>
      <c r="E47" s="20">
        <v>120.75</v>
      </c>
      <c r="F47" s="20" t="s">
        <v>121</v>
      </c>
      <c r="G47" s="20">
        <v>6.6</v>
      </c>
      <c r="H47" s="20">
        <v>114.15</v>
      </c>
      <c r="I47">
        <f t="shared" si="0"/>
        <v>7.06</v>
      </c>
      <c r="J47">
        <f t="shared" si="1"/>
        <v>8.31</v>
      </c>
      <c r="K47">
        <f t="shared" si="2"/>
        <v>112.44</v>
      </c>
      <c r="L47">
        <f t="shared" si="3"/>
        <v>113.69</v>
      </c>
      <c r="M47">
        <f t="shared" si="4"/>
        <v>1.25</v>
      </c>
      <c r="N47">
        <f t="shared" si="5"/>
        <v>110.565</v>
      </c>
      <c r="O47">
        <f t="shared" si="6"/>
        <v>115.565</v>
      </c>
      <c r="P47" t="str">
        <f t="shared" si="7"/>
        <v/>
      </c>
    </row>
    <row r="48" spans="1:46">
      <c r="A48" s="20" t="s">
        <v>25</v>
      </c>
      <c r="B48" s="20" t="s">
        <v>26</v>
      </c>
      <c r="C48" s="20" t="s">
        <v>27</v>
      </c>
      <c r="D48" s="21">
        <v>42675</v>
      </c>
      <c r="E48" s="20">
        <v>120.75</v>
      </c>
      <c r="F48" s="20" t="s">
        <v>121</v>
      </c>
      <c r="G48" s="20">
        <v>6.5</v>
      </c>
      <c r="H48" s="20">
        <v>114.25</v>
      </c>
      <c r="I48">
        <f t="shared" si="0"/>
        <v>7.06</v>
      </c>
      <c r="J48">
        <f t="shared" si="1"/>
        <v>8.31</v>
      </c>
      <c r="K48">
        <f t="shared" si="2"/>
        <v>112.44</v>
      </c>
      <c r="L48">
        <f t="shared" si="3"/>
        <v>113.69</v>
      </c>
      <c r="M48">
        <f t="shared" si="4"/>
        <v>1.25</v>
      </c>
      <c r="N48">
        <f t="shared" si="5"/>
        <v>110.565</v>
      </c>
      <c r="O48">
        <f t="shared" si="6"/>
        <v>115.565</v>
      </c>
      <c r="P48" t="str">
        <f t="shared" si="7"/>
        <v/>
      </c>
    </row>
    <row r="49" spans="1:16">
      <c r="A49" s="20" t="s">
        <v>25</v>
      </c>
      <c r="B49" s="20" t="s">
        <v>26</v>
      </c>
      <c r="C49" s="20" t="s">
        <v>27</v>
      </c>
      <c r="D49" s="21">
        <v>42705</v>
      </c>
      <c r="E49" s="20">
        <v>120.75</v>
      </c>
      <c r="F49" s="20" t="s">
        <v>121</v>
      </c>
      <c r="G49" s="20">
        <v>7.82</v>
      </c>
      <c r="H49" s="20">
        <v>112.93</v>
      </c>
      <c r="I49">
        <f t="shared" si="0"/>
        <v>7.06</v>
      </c>
      <c r="J49">
        <f t="shared" si="1"/>
        <v>8.31</v>
      </c>
      <c r="K49">
        <f t="shared" si="2"/>
        <v>112.44</v>
      </c>
      <c r="L49">
        <f t="shared" si="3"/>
        <v>113.69</v>
      </c>
      <c r="M49">
        <f t="shared" si="4"/>
        <v>1.25</v>
      </c>
      <c r="N49">
        <f t="shared" si="5"/>
        <v>110.565</v>
      </c>
      <c r="O49">
        <f t="shared" si="6"/>
        <v>115.565</v>
      </c>
      <c r="P49" t="str">
        <f t="shared" si="7"/>
        <v/>
      </c>
    </row>
    <row r="50" spans="1:16">
      <c r="A50" s="20" t="s">
        <v>25</v>
      </c>
      <c r="B50" s="20" t="s">
        <v>26</v>
      </c>
      <c r="C50" s="20" t="s">
        <v>27</v>
      </c>
      <c r="D50" s="21">
        <v>42736</v>
      </c>
      <c r="E50" s="20">
        <v>120.75</v>
      </c>
      <c r="F50" s="20" t="s">
        <v>121</v>
      </c>
      <c r="G50" s="20">
        <v>8.17</v>
      </c>
      <c r="H50" s="20">
        <v>112.58</v>
      </c>
      <c r="I50">
        <f t="shared" si="0"/>
        <v>7.06</v>
      </c>
      <c r="J50">
        <f t="shared" si="1"/>
        <v>8.31</v>
      </c>
      <c r="K50">
        <f t="shared" si="2"/>
        <v>112.44</v>
      </c>
      <c r="L50">
        <f t="shared" si="3"/>
        <v>113.69</v>
      </c>
      <c r="M50">
        <f t="shared" si="4"/>
        <v>1.25</v>
      </c>
      <c r="N50">
        <f t="shared" si="5"/>
        <v>110.565</v>
      </c>
      <c r="O50">
        <f t="shared" si="6"/>
        <v>115.565</v>
      </c>
      <c r="P50" t="str">
        <f t="shared" si="7"/>
        <v/>
      </c>
    </row>
    <row r="51" spans="1:16">
      <c r="A51" s="20" t="s">
        <v>25</v>
      </c>
      <c r="B51" s="20" t="s">
        <v>26</v>
      </c>
      <c r="C51" s="20" t="s">
        <v>27</v>
      </c>
      <c r="D51" s="21">
        <v>42767</v>
      </c>
      <c r="E51" s="20">
        <v>120.75</v>
      </c>
      <c r="F51" s="20" t="s">
        <v>121</v>
      </c>
      <c r="G51" s="20">
        <v>8.3699999999999992</v>
      </c>
      <c r="H51" s="20">
        <v>112.38</v>
      </c>
      <c r="I51">
        <f t="shared" si="0"/>
        <v>7.06</v>
      </c>
      <c r="J51">
        <f t="shared" si="1"/>
        <v>8.31</v>
      </c>
      <c r="K51">
        <f t="shared" si="2"/>
        <v>112.44</v>
      </c>
      <c r="L51">
        <f t="shared" si="3"/>
        <v>113.69</v>
      </c>
      <c r="M51">
        <f t="shared" si="4"/>
        <v>1.25</v>
      </c>
      <c r="N51">
        <f t="shared" si="5"/>
        <v>110.565</v>
      </c>
      <c r="O51">
        <f t="shared" si="6"/>
        <v>115.565</v>
      </c>
      <c r="P51" t="str">
        <f t="shared" si="7"/>
        <v/>
      </c>
    </row>
    <row r="52" spans="1:16">
      <c r="A52" s="20" t="s">
        <v>25</v>
      </c>
      <c r="B52" s="20" t="s">
        <v>26</v>
      </c>
      <c r="C52" s="20" t="s">
        <v>27</v>
      </c>
      <c r="D52" s="21">
        <v>42795</v>
      </c>
      <c r="E52" s="20">
        <v>120.75</v>
      </c>
      <c r="F52" s="20" t="s">
        <v>121</v>
      </c>
      <c r="G52" s="20">
        <v>8.31</v>
      </c>
      <c r="H52" s="20">
        <v>112.44</v>
      </c>
      <c r="I52">
        <f t="shared" si="0"/>
        <v>7.06</v>
      </c>
      <c r="J52">
        <f t="shared" si="1"/>
        <v>8.31</v>
      </c>
      <c r="K52">
        <f t="shared" si="2"/>
        <v>112.44</v>
      </c>
      <c r="L52">
        <f t="shared" si="3"/>
        <v>113.69</v>
      </c>
      <c r="M52">
        <f t="shared" si="4"/>
        <v>1.25</v>
      </c>
      <c r="N52">
        <f t="shared" si="5"/>
        <v>110.565</v>
      </c>
      <c r="O52">
        <f t="shared" si="6"/>
        <v>115.565</v>
      </c>
      <c r="P52" t="str">
        <f t="shared" si="7"/>
        <v/>
      </c>
    </row>
    <row r="53" spans="1:16">
      <c r="A53" s="20" t="s">
        <v>25</v>
      </c>
      <c r="B53" s="20" t="s">
        <v>26</v>
      </c>
      <c r="C53" s="20" t="s">
        <v>27</v>
      </c>
      <c r="D53" s="21">
        <v>42826</v>
      </c>
      <c r="E53" s="20">
        <v>120.75</v>
      </c>
      <c r="F53" s="20" t="s">
        <v>121</v>
      </c>
      <c r="G53" s="20">
        <v>8.2799999999999994</v>
      </c>
      <c r="H53" s="20">
        <v>112.47</v>
      </c>
      <c r="I53">
        <f t="shared" si="0"/>
        <v>7.06</v>
      </c>
      <c r="J53">
        <f t="shared" si="1"/>
        <v>8.31</v>
      </c>
      <c r="K53">
        <f t="shared" si="2"/>
        <v>112.44</v>
      </c>
      <c r="L53">
        <f t="shared" si="3"/>
        <v>113.69</v>
      </c>
      <c r="M53">
        <f t="shared" si="4"/>
        <v>1.25</v>
      </c>
      <c r="N53">
        <f t="shared" si="5"/>
        <v>110.565</v>
      </c>
      <c r="O53">
        <f t="shared" si="6"/>
        <v>115.565</v>
      </c>
      <c r="P53" t="str">
        <f t="shared" si="7"/>
        <v/>
      </c>
    </row>
    <row r="54" spans="1:16">
      <c r="A54" s="20" t="s">
        <v>25</v>
      </c>
      <c r="B54" s="20" t="s">
        <v>26</v>
      </c>
      <c r="C54" s="20" t="s">
        <v>27</v>
      </c>
      <c r="D54" s="21">
        <v>42856</v>
      </c>
      <c r="E54" s="20">
        <v>120.75</v>
      </c>
      <c r="F54" s="20" t="s">
        <v>121</v>
      </c>
      <c r="G54" s="20">
        <v>8.35</v>
      </c>
      <c r="H54" s="20">
        <v>112.4</v>
      </c>
      <c r="I54">
        <f t="shared" si="0"/>
        <v>7.06</v>
      </c>
      <c r="J54">
        <f t="shared" si="1"/>
        <v>8.31</v>
      </c>
      <c r="K54">
        <f t="shared" si="2"/>
        <v>112.44</v>
      </c>
      <c r="L54">
        <f t="shared" si="3"/>
        <v>113.69</v>
      </c>
      <c r="M54">
        <f t="shared" si="4"/>
        <v>1.25</v>
      </c>
      <c r="N54">
        <f t="shared" si="5"/>
        <v>110.565</v>
      </c>
      <c r="O54">
        <f t="shared" si="6"/>
        <v>115.565</v>
      </c>
      <c r="P54" t="str">
        <f t="shared" si="7"/>
        <v/>
      </c>
    </row>
    <row r="55" spans="1:16">
      <c r="A55" s="20" t="s">
        <v>25</v>
      </c>
      <c r="B55" s="20" t="s">
        <v>26</v>
      </c>
      <c r="C55" s="20" t="s">
        <v>27</v>
      </c>
      <c r="D55" s="21">
        <v>42887</v>
      </c>
      <c r="E55" s="20">
        <v>120.75</v>
      </c>
      <c r="F55" s="20" t="s">
        <v>121</v>
      </c>
      <c r="G55" s="20">
        <v>8.34</v>
      </c>
      <c r="H55" s="20">
        <v>112.41</v>
      </c>
      <c r="I55">
        <f t="shared" si="0"/>
        <v>7.06</v>
      </c>
      <c r="J55">
        <f t="shared" si="1"/>
        <v>8.31</v>
      </c>
      <c r="K55">
        <f t="shared" si="2"/>
        <v>112.44</v>
      </c>
      <c r="L55">
        <f t="shared" si="3"/>
        <v>113.69</v>
      </c>
      <c r="M55">
        <f t="shared" si="4"/>
        <v>1.25</v>
      </c>
      <c r="N55">
        <f t="shared" si="5"/>
        <v>110.565</v>
      </c>
      <c r="O55">
        <f t="shared" si="6"/>
        <v>115.565</v>
      </c>
      <c r="P55" t="str">
        <f t="shared" si="7"/>
        <v/>
      </c>
    </row>
    <row r="56" spans="1:16">
      <c r="A56" s="20" t="s">
        <v>25</v>
      </c>
      <c r="B56" s="20" t="s">
        <v>26</v>
      </c>
      <c r="C56" s="20" t="s">
        <v>27</v>
      </c>
      <c r="D56" s="21">
        <v>42917</v>
      </c>
      <c r="E56" s="20">
        <v>120.75</v>
      </c>
      <c r="F56" s="20" t="s">
        <v>121</v>
      </c>
      <c r="G56" s="20">
        <v>7.21</v>
      </c>
      <c r="H56" s="20">
        <v>113.54</v>
      </c>
      <c r="I56">
        <f t="shared" si="0"/>
        <v>7.06</v>
      </c>
      <c r="J56">
        <f t="shared" si="1"/>
        <v>8.31</v>
      </c>
      <c r="K56">
        <f t="shared" si="2"/>
        <v>112.44</v>
      </c>
      <c r="L56">
        <f t="shared" si="3"/>
        <v>113.69</v>
      </c>
      <c r="M56">
        <f t="shared" si="4"/>
        <v>1.25</v>
      </c>
      <c r="N56">
        <f t="shared" si="5"/>
        <v>110.565</v>
      </c>
      <c r="O56">
        <f t="shared" si="6"/>
        <v>115.565</v>
      </c>
      <c r="P56" t="str">
        <f t="shared" si="7"/>
        <v/>
      </c>
    </row>
    <row r="57" spans="1:16">
      <c r="A57" s="20" t="s">
        <v>25</v>
      </c>
      <c r="B57" s="20" t="s">
        <v>26</v>
      </c>
      <c r="C57" s="20" t="s">
        <v>27</v>
      </c>
      <c r="D57" s="21">
        <v>42948</v>
      </c>
      <c r="E57" s="20">
        <v>120.75</v>
      </c>
      <c r="F57" s="20" t="s">
        <v>121</v>
      </c>
      <c r="G57" s="20">
        <v>6.15</v>
      </c>
      <c r="H57" s="20">
        <v>114.6</v>
      </c>
      <c r="I57">
        <f t="shared" si="0"/>
        <v>7.06</v>
      </c>
      <c r="J57">
        <f t="shared" si="1"/>
        <v>8.31</v>
      </c>
      <c r="K57">
        <f t="shared" si="2"/>
        <v>112.44</v>
      </c>
      <c r="L57">
        <f t="shared" si="3"/>
        <v>113.69</v>
      </c>
      <c r="M57">
        <f t="shared" si="4"/>
        <v>1.25</v>
      </c>
      <c r="N57">
        <f t="shared" si="5"/>
        <v>110.565</v>
      </c>
      <c r="O57">
        <f t="shared" si="6"/>
        <v>115.565</v>
      </c>
      <c r="P57" t="str">
        <f t="shared" si="7"/>
        <v/>
      </c>
    </row>
    <row r="58" spans="1:16">
      <c r="A58" s="20" t="s">
        <v>25</v>
      </c>
      <c r="B58" s="20" t="s">
        <v>26</v>
      </c>
      <c r="C58" s="20" t="s">
        <v>27</v>
      </c>
      <c r="D58" s="21">
        <v>42979</v>
      </c>
      <c r="E58" s="20">
        <v>120.75</v>
      </c>
      <c r="F58" s="20" t="s">
        <v>121</v>
      </c>
      <c r="G58" s="20">
        <v>6.51</v>
      </c>
      <c r="H58" s="20">
        <v>114.24</v>
      </c>
      <c r="I58">
        <f t="shared" si="0"/>
        <v>7.06</v>
      </c>
      <c r="J58">
        <f t="shared" si="1"/>
        <v>8.31</v>
      </c>
      <c r="K58">
        <f t="shared" si="2"/>
        <v>112.44</v>
      </c>
      <c r="L58">
        <f t="shared" si="3"/>
        <v>113.69</v>
      </c>
      <c r="M58">
        <f t="shared" si="4"/>
        <v>1.25</v>
      </c>
      <c r="N58">
        <f t="shared" si="5"/>
        <v>110.565</v>
      </c>
      <c r="O58">
        <f t="shared" si="6"/>
        <v>115.565</v>
      </c>
      <c r="P58" t="str">
        <f t="shared" si="7"/>
        <v/>
      </c>
    </row>
    <row r="59" spans="1:16">
      <c r="A59" s="20" t="s">
        <v>25</v>
      </c>
      <c r="B59" s="20" t="s">
        <v>26</v>
      </c>
      <c r="C59" s="20" t="s">
        <v>27</v>
      </c>
      <c r="D59" s="21">
        <v>43009</v>
      </c>
      <c r="E59" s="20">
        <v>120.75</v>
      </c>
      <c r="F59" s="20" t="s">
        <v>121</v>
      </c>
      <c r="G59" s="20">
        <v>7.25</v>
      </c>
      <c r="H59" s="20">
        <v>113.5</v>
      </c>
      <c r="I59">
        <f t="shared" si="0"/>
        <v>7.06</v>
      </c>
      <c r="J59">
        <f t="shared" si="1"/>
        <v>8.31</v>
      </c>
      <c r="K59">
        <f t="shared" si="2"/>
        <v>112.44</v>
      </c>
      <c r="L59">
        <f t="shared" si="3"/>
        <v>113.69</v>
      </c>
      <c r="M59">
        <f t="shared" si="4"/>
        <v>1.25</v>
      </c>
      <c r="N59">
        <f t="shared" si="5"/>
        <v>110.565</v>
      </c>
      <c r="O59">
        <f t="shared" si="6"/>
        <v>115.565</v>
      </c>
      <c r="P59" t="str">
        <f t="shared" si="7"/>
        <v/>
      </c>
    </row>
    <row r="60" spans="1:16">
      <c r="A60" s="20" t="s">
        <v>25</v>
      </c>
      <c r="B60" s="20" t="s">
        <v>26</v>
      </c>
      <c r="C60" s="20" t="s">
        <v>27</v>
      </c>
      <c r="D60" s="21">
        <v>43040</v>
      </c>
      <c r="E60" s="20">
        <v>120.75</v>
      </c>
      <c r="F60" s="20" t="s">
        <v>121</v>
      </c>
      <c r="G60" s="20">
        <v>7.47</v>
      </c>
      <c r="H60" s="20">
        <v>113.28</v>
      </c>
      <c r="I60">
        <f t="shared" si="0"/>
        <v>7.06</v>
      </c>
      <c r="J60">
        <f t="shared" si="1"/>
        <v>8.31</v>
      </c>
      <c r="K60">
        <f t="shared" si="2"/>
        <v>112.44</v>
      </c>
      <c r="L60">
        <f t="shared" si="3"/>
        <v>113.69</v>
      </c>
      <c r="M60">
        <f t="shared" si="4"/>
        <v>1.25</v>
      </c>
      <c r="N60">
        <f t="shared" si="5"/>
        <v>110.565</v>
      </c>
      <c r="O60">
        <f t="shared" si="6"/>
        <v>115.565</v>
      </c>
      <c r="P60" t="str">
        <f t="shared" si="7"/>
        <v/>
      </c>
    </row>
    <row r="61" spans="1:16">
      <c r="A61" s="20" t="s">
        <v>25</v>
      </c>
      <c r="B61" s="20" t="s">
        <v>26</v>
      </c>
      <c r="C61" s="20" t="s">
        <v>27</v>
      </c>
      <c r="D61" s="21">
        <v>43070</v>
      </c>
      <c r="E61" s="20">
        <v>120.75</v>
      </c>
      <c r="F61" s="20" t="s">
        <v>121</v>
      </c>
      <c r="G61" s="20">
        <v>7.97</v>
      </c>
      <c r="H61" s="20">
        <v>112.78</v>
      </c>
      <c r="I61">
        <f t="shared" si="0"/>
        <v>7.06</v>
      </c>
      <c r="J61">
        <f t="shared" si="1"/>
        <v>8.31</v>
      </c>
      <c r="K61">
        <f t="shared" si="2"/>
        <v>112.44</v>
      </c>
      <c r="L61">
        <f t="shared" si="3"/>
        <v>113.69</v>
      </c>
      <c r="M61">
        <f t="shared" si="4"/>
        <v>1.25</v>
      </c>
      <c r="N61">
        <f t="shared" si="5"/>
        <v>110.565</v>
      </c>
      <c r="O61">
        <f t="shared" si="6"/>
        <v>115.565</v>
      </c>
      <c r="P61" t="str">
        <f t="shared" si="7"/>
        <v/>
      </c>
    </row>
    <row r="62" spans="1:16">
      <c r="A62" s="20" t="s">
        <v>25</v>
      </c>
      <c r="B62" s="20" t="s">
        <v>26</v>
      </c>
      <c r="C62" s="20" t="s">
        <v>27</v>
      </c>
      <c r="D62" s="21">
        <v>43101</v>
      </c>
      <c r="E62" s="20">
        <v>120.75</v>
      </c>
      <c r="F62" s="20" t="s">
        <v>121</v>
      </c>
      <c r="G62" s="20">
        <v>8.2799999999999994</v>
      </c>
      <c r="H62" s="20">
        <v>112.47</v>
      </c>
      <c r="I62">
        <f t="shared" si="0"/>
        <v>7.06</v>
      </c>
      <c r="J62">
        <f t="shared" si="1"/>
        <v>8.31</v>
      </c>
      <c r="K62">
        <f t="shared" si="2"/>
        <v>112.44</v>
      </c>
      <c r="L62">
        <f t="shared" si="3"/>
        <v>113.69</v>
      </c>
      <c r="M62">
        <f t="shared" si="4"/>
        <v>1.25</v>
      </c>
      <c r="N62">
        <f t="shared" si="5"/>
        <v>110.565</v>
      </c>
      <c r="O62">
        <f t="shared" si="6"/>
        <v>115.565</v>
      </c>
      <c r="P62" t="str">
        <f t="shared" si="7"/>
        <v/>
      </c>
    </row>
    <row r="63" spans="1:16">
      <c r="A63" s="20" t="s">
        <v>25</v>
      </c>
      <c r="B63" s="20" t="s">
        <v>26</v>
      </c>
      <c r="C63" s="20" t="s">
        <v>27</v>
      </c>
      <c r="D63" s="21">
        <v>43132</v>
      </c>
      <c r="E63" s="20">
        <v>120.75</v>
      </c>
      <c r="F63" s="20" t="s">
        <v>121</v>
      </c>
      <c r="G63" s="20">
        <v>8.5500000000000007</v>
      </c>
      <c r="H63" s="20">
        <v>112.2</v>
      </c>
      <c r="I63">
        <f t="shared" si="0"/>
        <v>7.06</v>
      </c>
      <c r="J63">
        <f t="shared" si="1"/>
        <v>8.31</v>
      </c>
      <c r="K63">
        <f t="shared" si="2"/>
        <v>112.44</v>
      </c>
      <c r="L63">
        <f t="shared" si="3"/>
        <v>113.69</v>
      </c>
      <c r="M63">
        <f t="shared" si="4"/>
        <v>1.25</v>
      </c>
      <c r="N63">
        <f t="shared" si="5"/>
        <v>110.565</v>
      </c>
      <c r="O63">
        <f t="shared" si="6"/>
        <v>115.565</v>
      </c>
      <c r="P63" t="str">
        <f t="shared" si="7"/>
        <v/>
      </c>
    </row>
    <row r="64" spans="1:16">
      <c r="A64" s="20" t="s">
        <v>25</v>
      </c>
      <c r="B64" s="20" t="s">
        <v>26</v>
      </c>
      <c r="C64" s="20" t="s">
        <v>27</v>
      </c>
      <c r="D64" s="21">
        <v>43160</v>
      </c>
      <c r="E64" s="20">
        <v>120.75</v>
      </c>
      <c r="F64" s="20" t="s">
        <v>121</v>
      </c>
      <c r="G64" s="20">
        <v>8.4700000000000006</v>
      </c>
      <c r="H64" s="20">
        <v>112.28</v>
      </c>
      <c r="I64">
        <f t="shared" si="0"/>
        <v>7.06</v>
      </c>
      <c r="J64">
        <f t="shared" si="1"/>
        <v>8.31</v>
      </c>
      <c r="K64">
        <f t="shared" si="2"/>
        <v>112.44</v>
      </c>
      <c r="L64">
        <f t="shared" si="3"/>
        <v>113.69</v>
      </c>
      <c r="M64">
        <f t="shared" si="4"/>
        <v>1.25</v>
      </c>
      <c r="N64">
        <f t="shared" si="5"/>
        <v>110.565</v>
      </c>
      <c r="O64">
        <f t="shared" si="6"/>
        <v>115.565</v>
      </c>
      <c r="P64" t="str">
        <f t="shared" si="7"/>
        <v/>
      </c>
    </row>
    <row r="65" spans="1:16">
      <c r="A65" s="20" t="s">
        <v>25</v>
      </c>
      <c r="B65" s="20" t="s">
        <v>26</v>
      </c>
      <c r="C65" s="20" t="s">
        <v>27</v>
      </c>
      <c r="D65" s="21">
        <v>43191</v>
      </c>
      <c r="E65" s="20">
        <v>120.75</v>
      </c>
      <c r="F65" s="20" t="s">
        <v>121</v>
      </c>
      <c r="G65" s="20">
        <v>8.59</v>
      </c>
      <c r="H65" s="20">
        <v>112.16</v>
      </c>
      <c r="I65">
        <f t="shared" si="0"/>
        <v>7.06</v>
      </c>
      <c r="J65">
        <f t="shared" si="1"/>
        <v>8.31</v>
      </c>
      <c r="K65">
        <f t="shared" si="2"/>
        <v>112.44</v>
      </c>
      <c r="L65">
        <f t="shared" si="3"/>
        <v>113.69</v>
      </c>
      <c r="M65">
        <f t="shared" si="4"/>
        <v>1.25</v>
      </c>
      <c r="N65">
        <f t="shared" si="5"/>
        <v>110.565</v>
      </c>
      <c r="O65">
        <f t="shared" si="6"/>
        <v>115.565</v>
      </c>
      <c r="P65" t="str">
        <f t="shared" si="7"/>
        <v/>
      </c>
    </row>
    <row r="66" spans="1:16">
      <c r="A66" s="20" t="s">
        <v>25</v>
      </c>
      <c r="B66" s="20" t="s">
        <v>26</v>
      </c>
      <c r="C66" s="20" t="s">
        <v>27</v>
      </c>
      <c r="D66" s="21">
        <v>43221</v>
      </c>
      <c r="E66" s="20">
        <v>120.75</v>
      </c>
      <c r="F66" s="20" t="s">
        <v>121</v>
      </c>
      <c r="G66" s="20">
        <v>8.69</v>
      </c>
      <c r="H66" s="20">
        <v>112.06</v>
      </c>
      <c r="I66">
        <f t="shared" si="0"/>
        <v>7.06</v>
      </c>
      <c r="J66">
        <f t="shared" si="1"/>
        <v>8.31</v>
      </c>
      <c r="K66">
        <f t="shared" si="2"/>
        <v>112.44</v>
      </c>
      <c r="L66">
        <f t="shared" si="3"/>
        <v>113.69</v>
      </c>
      <c r="M66">
        <f t="shared" si="4"/>
        <v>1.25</v>
      </c>
      <c r="N66">
        <f t="shared" si="5"/>
        <v>110.565</v>
      </c>
      <c r="O66">
        <f t="shared" si="6"/>
        <v>115.565</v>
      </c>
      <c r="P66" t="str">
        <f t="shared" si="7"/>
        <v/>
      </c>
    </row>
    <row r="67" spans="1:16">
      <c r="A67" s="20" t="s">
        <v>25</v>
      </c>
      <c r="B67" s="20" t="s">
        <v>26</v>
      </c>
      <c r="C67" s="20" t="s">
        <v>37</v>
      </c>
      <c r="D67" s="21">
        <v>43952</v>
      </c>
      <c r="E67" s="20">
        <v>121.735</v>
      </c>
      <c r="F67" s="20" t="s">
        <v>121</v>
      </c>
      <c r="G67" s="20">
        <v>5.2210000000000001</v>
      </c>
      <c r="H67" s="20">
        <v>116.514</v>
      </c>
      <c r="I67">
        <f t="shared" ref="I67:I130" si="8">VLOOKUP($C67,$T$1:$X$42,2,FALSE)</f>
        <v>4.58</v>
      </c>
      <c r="J67">
        <f t="shared" ref="J67:J130" si="9">VLOOKUP($C67,$T$1:$X$42,3,FALSE)</f>
        <v>5.3257500000000002</v>
      </c>
      <c r="K67">
        <f t="shared" ref="K67:K130" si="10">VLOOKUP($C67,$T$1:$X$42,4,FALSE)</f>
        <v>116.40925</v>
      </c>
      <c r="L67">
        <f t="shared" ref="L67:L130" si="11">VLOOKUP($C67,$T$1:$X$42,5,FALSE)</f>
        <v>117.155</v>
      </c>
      <c r="M67">
        <f t="shared" ref="M67:M130" si="12">L67-K67</f>
        <v>0.74575000000000102</v>
      </c>
      <c r="N67">
        <f t="shared" ref="N67:N130" si="13">K67-M67*1.5</f>
        <v>115.29062500000001</v>
      </c>
      <c r="O67">
        <f t="shared" ref="O67:O130" si="14">L67+M67*1.5</f>
        <v>118.27362500000001</v>
      </c>
      <c r="P67" t="str">
        <f t="shared" ref="P67:P130" si="15">IF(OR(H67&lt;N67,H67&gt;O67), "OUTLIER", "")</f>
        <v/>
      </c>
    </row>
    <row r="68" spans="1:16">
      <c r="A68" s="20" t="s">
        <v>25</v>
      </c>
      <c r="B68" s="20" t="s">
        <v>26</v>
      </c>
      <c r="C68" s="20" t="s">
        <v>37</v>
      </c>
      <c r="D68" s="21">
        <v>43983</v>
      </c>
      <c r="E68" s="20">
        <v>121.735</v>
      </c>
      <c r="F68" s="20" t="s">
        <v>121</v>
      </c>
      <c r="G68" s="20">
        <v>4.58</v>
      </c>
      <c r="H68" s="20">
        <v>117.155</v>
      </c>
      <c r="I68">
        <f t="shared" si="8"/>
        <v>4.58</v>
      </c>
      <c r="J68">
        <f t="shared" si="9"/>
        <v>5.3257500000000002</v>
      </c>
      <c r="K68">
        <f t="shared" si="10"/>
        <v>116.40925</v>
      </c>
      <c r="L68">
        <f t="shared" si="11"/>
        <v>117.155</v>
      </c>
      <c r="M68">
        <f t="shared" si="12"/>
        <v>0.74575000000000102</v>
      </c>
      <c r="N68">
        <f t="shared" si="13"/>
        <v>115.29062500000001</v>
      </c>
      <c r="O68">
        <f t="shared" si="14"/>
        <v>118.27362500000001</v>
      </c>
      <c r="P68" t="str">
        <f t="shared" si="15"/>
        <v/>
      </c>
    </row>
    <row r="69" spans="1:16">
      <c r="A69" s="20" t="s">
        <v>25</v>
      </c>
      <c r="B69" s="20" t="s">
        <v>26</v>
      </c>
      <c r="C69" s="20" t="s">
        <v>37</v>
      </c>
      <c r="D69" s="21">
        <v>44013</v>
      </c>
      <c r="E69" s="20">
        <v>121.735</v>
      </c>
      <c r="F69" s="20" t="s">
        <v>121</v>
      </c>
      <c r="G69" s="20">
        <v>4.0179999999999998</v>
      </c>
      <c r="H69" s="20">
        <v>117.717</v>
      </c>
      <c r="I69">
        <f t="shared" si="8"/>
        <v>4.58</v>
      </c>
      <c r="J69">
        <f t="shared" si="9"/>
        <v>5.3257500000000002</v>
      </c>
      <c r="K69">
        <f t="shared" si="10"/>
        <v>116.40925</v>
      </c>
      <c r="L69">
        <f t="shared" si="11"/>
        <v>117.155</v>
      </c>
      <c r="M69">
        <f t="shared" si="12"/>
        <v>0.74575000000000102</v>
      </c>
      <c r="N69">
        <f t="shared" si="13"/>
        <v>115.29062500000001</v>
      </c>
      <c r="O69">
        <f t="shared" si="14"/>
        <v>118.27362500000001</v>
      </c>
      <c r="P69" t="str">
        <f t="shared" si="15"/>
        <v/>
      </c>
    </row>
    <row r="70" spans="1:16">
      <c r="A70" s="20" t="s">
        <v>25</v>
      </c>
      <c r="B70" s="20" t="s">
        <v>26</v>
      </c>
      <c r="C70" s="20" t="s">
        <v>37</v>
      </c>
      <c r="D70" s="21">
        <v>44044</v>
      </c>
      <c r="E70" s="20">
        <v>121.735</v>
      </c>
      <c r="F70" s="20" t="s">
        <v>121</v>
      </c>
      <c r="G70" s="20">
        <v>4.66</v>
      </c>
      <c r="H70" s="20">
        <v>117.075</v>
      </c>
      <c r="I70">
        <f t="shared" si="8"/>
        <v>4.58</v>
      </c>
      <c r="J70">
        <f t="shared" si="9"/>
        <v>5.3257500000000002</v>
      </c>
      <c r="K70">
        <f t="shared" si="10"/>
        <v>116.40925</v>
      </c>
      <c r="L70">
        <f t="shared" si="11"/>
        <v>117.155</v>
      </c>
      <c r="M70">
        <f t="shared" si="12"/>
        <v>0.74575000000000102</v>
      </c>
      <c r="N70">
        <f t="shared" si="13"/>
        <v>115.29062500000001</v>
      </c>
      <c r="O70">
        <f t="shared" si="14"/>
        <v>118.27362500000001</v>
      </c>
      <c r="P70" t="str">
        <f t="shared" si="15"/>
        <v/>
      </c>
    </row>
    <row r="71" spans="1:16">
      <c r="A71" s="20" t="s">
        <v>25</v>
      </c>
      <c r="B71" s="20" t="s">
        <v>26</v>
      </c>
      <c r="C71" s="20" t="s">
        <v>37</v>
      </c>
      <c r="D71" s="21">
        <v>44075</v>
      </c>
      <c r="E71" s="20">
        <v>121.735</v>
      </c>
      <c r="F71" s="20" t="s">
        <v>121</v>
      </c>
      <c r="G71" s="20">
        <v>4.58</v>
      </c>
      <c r="H71" s="20">
        <v>117.155</v>
      </c>
      <c r="I71">
        <f t="shared" si="8"/>
        <v>4.58</v>
      </c>
      <c r="J71">
        <f t="shared" si="9"/>
        <v>5.3257500000000002</v>
      </c>
      <c r="K71">
        <f t="shared" si="10"/>
        <v>116.40925</v>
      </c>
      <c r="L71">
        <f t="shared" si="11"/>
        <v>117.155</v>
      </c>
      <c r="M71">
        <f t="shared" si="12"/>
        <v>0.74575000000000102</v>
      </c>
      <c r="N71">
        <f t="shared" si="13"/>
        <v>115.29062500000001</v>
      </c>
      <c r="O71">
        <f t="shared" si="14"/>
        <v>118.27362500000001</v>
      </c>
      <c r="P71" t="str">
        <f t="shared" si="15"/>
        <v/>
      </c>
    </row>
    <row r="72" spans="1:16">
      <c r="A72" s="20" t="s">
        <v>25</v>
      </c>
      <c r="B72" s="20" t="s">
        <v>26</v>
      </c>
      <c r="C72" s="20" t="s">
        <v>37</v>
      </c>
      <c r="D72" s="21">
        <v>44105</v>
      </c>
      <c r="E72" s="20">
        <v>121.735</v>
      </c>
      <c r="F72" s="20" t="s">
        <v>121</v>
      </c>
      <c r="G72" s="20">
        <v>5.15</v>
      </c>
      <c r="H72" s="20">
        <v>116.58499999999999</v>
      </c>
      <c r="I72">
        <f t="shared" si="8"/>
        <v>4.58</v>
      </c>
      <c r="J72">
        <f t="shared" si="9"/>
        <v>5.3257500000000002</v>
      </c>
      <c r="K72">
        <f t="shared" si="10"/>
        <v>116.40925</v>
      </c>
      <c r="L72">
        <f t="shared" si="11"/>
        <v>117.155</v>
      </c>
      <c r="M72">
        <f t="shared" si="12"/>
        <v>0.74575000000000102</v>
      </c>
      <c r="N72">
        <f t="shared" si="13"/>
        <v>115.29062500000001</v>
      </c>
      <c r="O72">
        <f t="shared" si="14"/>
        <v>118.27362500000001</v>
      </c>
      <c r="P72" t="str">
        <f t="shared" si="15"/>
        <v/>
      </c>
    </row>
    <row r="73" spans="1:16">
      <c r="A73" s="20" t="s">
        <v>25</v>
      </c>
      <c r="B73" s="20" t="s">
        <v>26</v>
      </c>
      <c r="C73" s="20" t="s">
        <v>37</v>
      </c>
      <c r="D73" s="21">
        <v>44136</v>
      </c>
      <c r="E73" s="20">
        <v>121.735</v>
      </c>
      <c r="F73" s="20" t="s">
        <v>121</v>
      </c>
      <c r="G73" s="20">
        <v>5.64</v>
      </c>
      <c r="H73" s="20">
        <v>116.095</v>
      </c>
      <c r="I73">
        <f t="shared" si="8"/>
        <v>4.58</v>
      </c>
      <c r="J73">
        <f t="shared" si="9"/>
        <v>5.3257500000000002</v>
      </c>
      <c r="K73">
        <f t="shared" si="10"/>
        <v>116.40925</v>
      </c>
      <c r="L73">
        <f t="shared" si="11"/>
        <v>117.155</v>
      </c>
      <c r="M73">
        <f t="shared" si="12"/>
        <v>0.74575000000000102</v>
      </c>
      <c r="N73">
        <f t="shared" si="13"/>
        <v>115.29062500000001</v>
      </c>
      <c r="O73">
        <f t="shared" si="14"/>
        <v>118.27362500000001</v>
      </c>
      <c r="P73" t="str">
        <f t="shared" si="15"/>
        <v/>
      </c>
    </row>
    <row r="74" spans="1:16">
      <c r="A74" s="20" t="s">
        <v>25</v>
      </c>
      <c r="B74" s="20" t="s">
        <v>26</v>
      </c>
      <c r="C74" s="20" t="s">
        <v>37</v>
      </c>
      <c r="D74" s="21">
        <v>44166</v>
      </c>
      <c r="E74" s="20">
        <v>121.735</v>
      </c>
      <c r="F74" s="20" t="s">
        <v>121</v>
      </c>
      <c r="G74" s="20">
        <v>5.67</v>
      </c>
      <c r="H74" s="20">
        <v>116.065</v>
      </c>
      <c r="I74">
        <f t="shared" si="8"/>
        <v>4.58</v>
      </c>
      <c r="J74">
        <f t="shared" si="9"/>
        <v>5.3257500000000002</v>
      </c>
      <c r="K74">
        <f t="shared" si="10"/>
        <v>116.40925</v>
      </c>
      <c r="L74">
        <f t="shared" si="11"/>
        <v>117.155</v>
      </c>
      <c r="M74">
        <f t="shared" si="12"/>
        <v>0.74575000000000102</v>
      </c>
      <c r="N74">
        <f t="shared" si="13"/>
        <v>115.29062500000001</v>
      </c>
      <c r="O74">
        <f t="shared" si="14"/>
        <v>118.27362500000001</v>
      </c>
      <c r="P74" t="str">
        <f t="shared" si="15"/>
        <v/>
      </c>
    </row>
    <row r="75" spans="1:16">
      <c r="A75" s="20" t="s">
        <v>25</v>
      </c>
      <c r="B75" s="20" t="s">
        <v>47</v>
      </c>
      <c r="C75" s="20" t="s">
        <v>48</v>
      </c>
      <c r="D75" s="21">
        <v>39828</v>
      </c>
      <c r="E75" s="20">
        <v>96.789000000000001</v>
      </c>
      <c r="F75" s="20" t="s">
        <v>121</v>
      </c>
      <c r="G75" s="20">
        <v>5.73</v>
      </c>
      <c r="H75" s="20">
        <v>91.058999999999997</v>
      </c>
      <c r="I75">
        <f t="shared" si="8"/>
        <v>3.835</v>
      </c>
      <c r="J75">
        <f t="shared" si="9"/>
        <v>4.4400000000000004</v>
      </c>
      <c r="K75">
        <f t="shared" si="10"/>
        <v>92.349000000000004</v>
      </c>
      <c r="L75">
        <f t="shared" si="11"/>
        <v>92.954000000000008</v>
      </c>
      <c r="M75">
        <f t="shared" si="12"/>
        <v>0.60500000000000398</v>
      </c>
      <c r="N75">
        <f t="shared" si="13"/>
        <v>91.441499999999991</v>
      </c>
      <c r="O75">
        <f t="shared" si="14"/>
        <v>93.861500000000007</v>
      </c>
      <c r="P75" t="str">
        <f t="shared" si="15"/>
        <v>OUTLIER</v>
      </c>
    </row>
    <row r="76" spans="1:16">
      <c r="A76" s="20" t="s">
        <v>25</v>
      </c>
      <c r="B76" s="20" t="s">
        <v>47</v>
      </c>
      <c r="C76" s="20" t="s">
        <v>48</v>
      </c>
      <c r="D76" s="21">
        <v>39859</v>
      </c>
      <c r="E76" s="20">
        <v>96.789000000000001</v>
      </c>
      <c r="F76" s="20" t="s">
        <v>121</v>
      </c>
      <c r="G76" s="20">
        <v>4.37</v>
      </c>
      <c r="H76" s="20">
        <v>92.418999999999997</v>
      </c>
      <c r="I76">
        <f t="shared" si="8"/>
        <v>3.835</v>
      </c>
      <c r="J76">
        <f t="shared" si="9"/>
        <v>4.4400000000000004</v>
      </c>
      <c r="K76">
        <f t="shared" si="10"/>
        <v>92.349000000000004</v>
      </c>
      <c r="L76">
        <f t="shared" si="11"/>
        <v>92.954000000000008</v>
      </c>
      <c r="M76">
        <f t="shared" si="12"/>
        <v>0.60500000000000398</v>
      </c>
      <c r="N76">
        <f t="shared" si="13"/>
        <v>91.441499999999991</v>
      </c>
      <c r="O76">
        <f t="shared" si="14"/>
        <v>93.861500000000007</v>
      </c>
      <c r="P76" t="str">
        <f t="shared" si="15"/>
        <v/>
      </c>
    </row>
    <row r="77" spans="1:16">
      <c r="A77" s="20" t="s">
        <v>25</v>
      </c>
      <c r="B77" s="20" t="s">
        <v>47</v>
      </c>
      <c r="C77" s="20" t="s">
        <v>48</v>
      </c>
      <c r="D77" s="21">
        <v>39887</v>
      </c>
      <c r="E77" s="20">
        <v>96.789000000000001</v>
      </c>
      <c r="F77" s="20" t="s">
        <v>121</v>
      </c>
      <c r="G77" s="20">
        <v>4.62</v>
      </c>
      <c r="H77" s="20">
        <v>92.168999999999997</v>
      </c>
      <c r="I77">
        <f t="shared" si="8"/>
        <v>3.835</v>
      </c>
      <c r="J77">
        <f t="shared" si="9"/>
        <v>4.4400000000000004</v>
      </c>
      <c r="K77">
        <f t="shared" si="10"/>
        <v>92.349000000000004</v>
      </c>
      <c r="L77">
        <f t="shared" si="11"/>
        <v>92.954000000000008</v>
      </c>
      <c r="M77">
        <f t="shared" si="12"/>
        <v>0.60500000000000398</v>
      </c>
      <c r="N77">
        <f t="shared" si="13"/>
        <v>91.441499999999991</v>
      </c>
      <c r="O77">
        <f t="shared" si="14"/>
        <v>93.861500000000007</v>
      </c>
      <c r="P77" t="str">
        <f t="shared" si="15"/>
        <v/>
      </c>
    </row>
    <row r="78" spans="1:16">
      <c r="A78" s="20" t="s">
        <v>25</v>
      </c>
      <c r="B78" s="20" t="s">
        <v>47</v>
      </c>
      <c r="C78" s="20" t="s">
        <v>48</v>
      </c>
      <c r="D78" s="21">
        <v>39918</v>
      </c>
      <c r="E78" s="20">
        <v>96.789000000000001</v>
      </c>
      <c r="F78" s="20" t="s">
        <v>121</v>
      </c>
      <c r="G78" s="20">
        <v>4.4400000000000004</v>
      </c>
      <c r="H78" s="20">
        <v>92.349000000000004</v>
      </c>
      <c r="I78">
        <f t="shared" si="8"/>
        <v>3.835</v>
      </c>
      <c r="J78">
        <f t="shared" si="9"/>
        <v>4.4400000000000004</v>
      </c>
      <c r="K78">
        <f t="shared" si="10"/>
        <v>92.349000000000004</v>
      </c>
      <c r="L78">
        <f t="shared" si="11"/>
        <v>92.954000000000008</v>
      </c>
      <c r="M78">
        <f t="shared" si="12"/>
        <v>0.60500000000000398</v>
      </c>
      <c r="N78">
        <f t="shared" si="13"/>
        <v>91.441499999999991</v>
      </c>
      <c r="O78">
        <f t="shared" si="14"/>
        <v>93.861500000000007</v>
      </c>
      <c r="P78" t="str">
        <f t="shared" si="15"/>
        <v/>
      </c>
    </row>
    <row r="79" spans="1:16">
      <c r="A79" s="20" t="s">
        <v>25</v>
      </c>
      <c r="B79" s="20" t="s">
        <v>47</v>
      </c>
      <c r="C79" s="20" t="s">
        <v>48</v>
      </c>
      <c r="D79" s="21">
        <v>39948</v>
      </c>
      <c r="E79" s="20">
        <v>96.789000000000001</v>
      </c>
      <c r="F79" s="20" t="s">
        <v>121</v>
      </c>
      <c r="G79" s="20">
        <v>5</v>
      </c>
      <c r="H79" s="20">
        <v>91.789000000000001</v>
      </c>
      <c r="I79">
        <f t="shared" si="8"/>
        <v>3.835</v>
      </c>
      <c r="J79">
        <f t="shared" si="9"/>
        <v>4.4400000000000004</v>
      </c>
      <c r="K79">
        <f t="shared" si="10"/>
        <v>92.349000000000004</v>
      </c>
      <c r="L79">
        <f t="shared" si="11"/>
        <v>92.954000000000008</v>
      </c>
      <c r="M79">
        <f t="shared" si="12"/>
        <v>0.60500000000000398</v>
      </c>
      <c r="N79">
        <f t="shared" si="13"/>
        <v>91.441499999999991</v>
      </c>
      <c r="O79">
        <f t="shared" si="14"/>
        <v>93.861500000000007</v>
      </c>
      <c r="P79" t="str">
        <f t="shared" si="15"/>
        <v/>
      </c>
    </row>
    <row r="80" spans="1:16">
      <c r="A80" s="20" t="s">
        <v>25</v>
      </c>
      <c r="B80" s="20" t="s">
        <v>47</v>
      </c>
      <c r="C80" s="20" t="s">
        <v>48</v>
      </c>
      <c r="D80" s="21">
        <v>39979</v>
      </c>
      <c r="E80" s="20">
        <v>96.789000000000001</v>
      </c>
      <c r="F80" s="20" t="s">
        <v>121</v>
      </c>
      <c r="G80" s="20">
        <v>4.58</v>
      </c>
      <c r="H80" s="20">
        <v>92.209000000000003</v>
      </c>
      <c r="I80">
        <f t="shared" si="8"/>
        <v>3.835</v>
      </c>
      <c r="J80">
        <f t="shared" si="9"/>
        <v>4.4400000000000004</v>
      </c>
      <c r="K80">
        <f t="shared" si="10"/>
        <v>92.349000000000004</v>
      </c>
      <c r="L80">
        <f t="shared" si="11"/>
        <v>92.954000000000008</v>
      </c>
      <c r="M80">
        <f t="shared" si="12"/>
        <v>0.60500000000000398</v>
      </c>
      <c r="N80">
        <f t="shared" si="13"/>
        <v>91.441499999999991</v>
      </c>
      <c r="O80">
        <f t="shared" si="14"/>
        <v>93.861500000000007</v>
      </c>
      <c r="P80" t="str">
        <f t="shared" si="15"/>
        <v/>
      </c>
    </row>
    <row r="81" spans="1:16">
      <c r="A81" s="20" t="s">
        <v>25</v>
      </c>
      <c r="B81" s="20" t="s">
        <v>47</v>
      </c>
      <c r="C81" s="20" t="s">
        <v>48</v>
      </c>
      <c r="D81" s="21">
        <v>40009</v>
      </c>
      <c r="E81" s="20">
        <v>96.789000000000001</v>
      </c>
      <c r="F81" s="20" t="s">
        <v>121</v>
      </c>
      <c r="G81" s="20">
        <v>5.29</v>
      </c>
      <c r="H81" s="20">
        <v>91.498999999999995</v>
      </c>
      <c r="I81">
        <f t="shared" si="8"/>
        <v>3.835</v>
      </c>
      <c r="J81">
        <f t="shared" si="9"/>
        <v>4.4400000000000004</v>
      </c>
      <c r="K81">
        <f t="shared" si="10"/>
        <v>92.349000000000004</v>
      </c>
      <c r="L81">
        <f t="shared" si="11"/>
        <v>92.954000000000008</v>
      </c>
      <c r="M81">
        <f t="shared" si="12"/>
        <v>0.60500000000000398</v>
      </c>
      <c r="N81">
        <f t="shared" si="13"/>
        <v>91.441499999999991</v>
      </c>
      <c r="O81">
        <f t="shared" si="14"/>
        <v>93.861500000000007</v>
      </c>
      <c r="P81" t="str">
        <f t="shared" si="15"/>
        <v/>
      </c>
    </row>
    <row r="82" spans="1:16">
      <c r="A82" s="20" t="s">
        <v>25</v>
      </c>
      <c r="B82" s="20" t="s">
        <v>47</v>
      </c>
      <c r="C82" s="20" t="s">
        <v>48</v>
      </c>
      <c r="D82" s="21">
        <v>40071</v>
      </c>
      <c r="E82" s="20">
        <v>96.789000000000001</v>
      </c>
      <c r="F82" s="20" t="s">
        <v>121</v>
      </c>
      <c r="G82" s="20">
        <v>4.32</v>
      </c>
      <c r="H82" s="20">
        <v>92.468999999999994</v>
      </c>
      <c r="I82">
        <f t="shared" si="8"/>
        <v>3.835</v>
      </c>
      <c r="J82">
        <f t="shared" si="9"/>
        <v>4.4400000000000004</v>
      </c>
      <c r="K82">
        <f t="shared" si="10"/>
        <v>92.349000000000004</v>
      </c>
      <c r="L82">
        <f t="shared" si="11"/>
        <v>92.954000000000008</v>
      </c>
      <c r="M82">
        <f t="shared" si="12"/>
        <v>0.60500000000000398</v>
      </c>
      <c r="N82">
        <f t="shared" si="13"/>
        <v>91.441499999999991</v>
      </c>
      <c r="O82">
        <f t="shared" si="14"/>
        <v>93.861500000000007</v>
      </c>
      <c r="P82" t="str">
        <f t="shared" si="15"/>
        <v/>
      </c>
    </row>
    <row r="83" spans="1:16">
      <c r="A83" s="20" t="s">
        <v>25</v>
      </c>
      <c r="B83" s="20" t="s">
        <v>47</v>
      </c>
      <c r="C83" s="20" t="s">
        <v>48</v>
      </c>
      <c r="D83" s="21">
        <v>40101</v>
      </c>
      <c r="E83" s="20">
        <v>96.789000000000001</v>
      </c>
      <c r="F83" s="20" t="s">
        <v>121</v>
      </c>
      <c r="G83" s="20">
        <v>4.51</v>
      </c>
      <c r="H83" s="20">
        <v>92.278999999999996</v>
      </c>
      <c r="I83">
        <f t="shared" si="8"/>
        <v>3.835</v>
      </c>
      <c r="J83">
        <f t="shared" si="9"/>
        <v>4.4400000000000004</v>
      </c>
      <c r="K83">
        <f t="shared" si="10"/>
        <v>92.349000000000004</v>
      </c>
      <c r="L83">
        <f t="shared" si="11"/>
        <v>92.954000000000008</v>
      </c>
      <c r="M83">
        <f t="shared" si="12"/>
        <v>0.60500000000000398</v>
      </c>
      <c r="N83">
        <f t="shared" si="13"/>
        <v>91.441499999999991</v>
      </c>
      <c r="O83">
        <f t="shared" si="14"/>
        <v>93.861500000000007</v>
      </c>
      <c r="P83" t="str">
        <f t="shared" si="15"/>
        <v/>
      </c>
    </row>
    <row r="84" spans="1:16">
      <c r="A84" s="20" t="s">
        <v>25</v>
      </c>
      <c r="B84" s="20" t="s">
        <v>47</v>
      </c>
      <c r="C84" s="20" t="s">
        <v>48</v>
      </c>
      <c r="D84" s="21">
        <v>40179</v>
      </c>
      <c r="E84" s="20">
        <v>96.789000000000001</v>
      </c>
      <c r="F84" s="20" t="s">
        <v>121</v>
      </c>
      <c r="G84" s="20">
        <v>4.28</v>
      </c>
      <c r="H84" s="20">
        <v>92.509</v>
      </c>
      <c r="I84">
        <f t="shared" si="8"/>
        <v>3.835</v>
      </c>
      <c r="J84">
        <f t="shared" si="9"/>
        <v>4.4400000000000004</v>
      </c>
      <c r="K84">
        <f t="shared" si="10"/>
        <v>92.349000000000004</v>
      </c>
      <c r="L84">
        <f t="shared" si="11"/>
        <v>92.954000000000008</v>
      </c>
      <c r="M84">
        <f t="shared" si="12"/>
        <v>0.60500000000000398</v>
      </c>
      <c r="N84">
        <f t="shared" si="13"/>
        <v>91.441499999999991</v>
      </c>
      <c r="O84">
        <f t="shared" si="14"/>
        <v>93.861500000000007</v>
      </c>
      <c r="P84" t="str">
        <f t="shared" si="15"/>
        <v/>
      </c>
    </row>
    <row r="85" spans="1:16">
      <c r="A85" s="20" t="s">
        <v>25</v>
      </c>
      <c r="B85" s="20" t="s">
        <v>47</v>
      </c>
      <c r="C85" s="20" t="s">
        <v>48</v>
      </c>
      <c r="D85" s="21">
        <v>40238</v>
      </c>
      <c r="E85" s="20">
        <v>96.789000000000001</v>
      </c>
      <c r="F85" s="20" t="s">
        <v>121</v>
      </c>
      <c r="G85" s="20">
        <v>3.91</v>
      </c>
      <c r="H85" s="20">
        <v>92.879000000000005</v>
      </c>
      <c r="I85">
        <f t="shared" si="8"/>
        <v>3.835</v>
      </c>
      <c r="J85">
        <f t="shared" si="9"/>
        <v>4.4400000000000004</v>
      </c>
      <c r="K85">
        <f t="shared" si="10"/>
        <v>92.349000000000004</v>
      </c>
      <c r="L85">
        <f t="shared" si="11"/>
        <v>92.954000000000008</v>
      </c>
      <c r="M85">
        <f t="shared" si="12"/>
        <v>0.60500000000000398</v>
      </c>
      <c r="N85">
        <f t="shared" si="13"/>
        <v>91.441499999999991</v>
      </c>
      <c r="O85">
        <f t="shared" si="14"/>
        <v>93.861500000000007</v>
      </c>
      <c r="P85" t="str">
        <f t="shared" si="15"/>
        <v/>
      </c>
    </row>
    <row r="86" spans="1:16">
      <c r="A86" s="20" t="s">
        <v>25</v>
      </c>
      <c r="B86" s="20" t="s">
        <v>47</v>
      </c>
      <c r="C86" s="20" t="s">
        <v>48</v>
      </c>
      <c r="D86" s="21">
        <v>40269</v>
      </c>
      <c r="E86" s="20">
        <v>96.789000000000001</v>
      </c>
      <c r="F86" s="20" t="s">
        <v>121</v>
      </c>
      <c r="G86" s="20">
        <v>4.4800000000000004</v>
      </c>
      <c r="H86" s="20">
        <v>92.308999999999997</v>
      </c>
      <c r="I86">
        <f t="shared" si="8"/>
        <v>3.835</v>
      </c>
      <c r="J86">
        <f t="shared" si="9"/>
        <v>4.4400000000000004</v>
      </c>
      <c r="K86">
        <f t="shared" si="10"/>
        <v>92.349000000000004</v>
      </c>
      <c r="L86">
        <f t="shared" si="11"/>
        <v>92.954000000000008</v>
      </c>
      <c r="M86">
        <f t="shared" si="12"/>
        <v>0.60500000000000398</v>
      </c>
      <c r="N86">
        <f t="shared" si="13"/>
        <v>91.441499999999991</v>
      </c>
      <c r="O86">
        <f t="shared" si="14"/>
        <v>93.861500000000007</v>
      </c>
      <c r="P86" t="str">
        <f t="shared" si="15"/>
        <v/>
      </c>
    </row>
    <row r="87" spans="1:16">
      <c r="A87" s="20" t="s">
        <v>25</v>
      </c>
      <c r="B87" s="20" t="s">
        <v>47</v>
      </c>
      <c r="C87" s="20" t="s">
        <v>48</v>
      </c>
      <c r="D87" s="21">
        <v>40299</v>
      </c>
      <c r="E87" s="20">
        <v>96.789000000000001</v>
      </c>
      <c r="F87" s="20" t="s">
        <v>121</v>
      </c>
      <c r="G87" s="20">
        <v>3.85</v>
      </c>
      <c r="H87" s="20">
        <v>92.938999999999993</v>
      </c>
      <c r="I87">
        <f t="shared" si="8"/>
        <v>3.835</v>
      </c>
      <c r="J87">
        <f t="shared" si="9"/>
        <v>4.4400000000000004</v>
      </c>
      <c r="K87">
        <f t="shared" si="10"/>
        <v>92.349000000000004</v>
      </c>
      <c r="L87">
        <f t="shared" si="11"/>
        <v>92.954000000000008</v>
      </c>
      <c r="M87">
        <f t="shared" si="12"/>
        <v>0.60500000000000398</v>
      </c>
      <c r="N87">
        <f t="shared" si="13"/>
        <v>91.441499999999991</v>
      </c>
      <c r="O87">
        <f t="shared" si="14"/>
        <v>93.861500000000007</v>
      </c>
      <c r="P87" t="str">
        <f t="shared" si="15"/>
        <v/>
      </c>
    </row>
    <row r="88" spans="1:16">
      <c r="A88" s="20" t="s">
        <v>25</v>
      </c>
      <c r="B88" s="20" t="s">
        <v>47</v>
      </c>
      <c r="C88" s="20" t="s">
        <v>48</v>
      </c>
      <c r="D88" s="21">
        <v>40330</v>
      </c>
      <c r="E88" s="20">
        <v>96.789000000000001</v>
      </c>
      <c r="F88" s="20" t="s">
        <v>121</v>
      </c>
      <c r="G88" s="20">
        <v>4.33</v>
      </c>
      <c r="H88" s="20">
        <v>92.459000000000003</v>
      </c>
      <c r="I88">
        <f t="shared" si="8"/>
        <v>3.835</v>
      </c>
      <c r="J88">
        <f t="shared" si="9"/>
        <v>4.4400000000000004</v>
      </c>
      <c r="K88">
        <f t="shared" si="10"/>
        <v>92.349000000000004</v>
      </c>
      <c r="L88">
        <f t="shared" si="11"/>
        <v>92.954000000000008</v>
      </c>
      <c r="M88">
        <f t="shared" si="12"/>
        <v>0.60500000000000398</v>
      </c>
      <c r="N88">
        <f t="shared" si="13"/>
        <v>91.441499999999991</v>
      </c>
      <c r="O88">
        <f t="shared" si="14"/>
        <v>93.861500000000007</v>
      </c>
      <c r="P88" t="str">
        <f t="shared" si="15"/>
        <v/>
      </c>
    </row>
    <row r="89" spans="1:16">
      <c r="A89" s="20" t="s">
        <v>25</v>
      </c>
      <c r="B89" s="20" t="s">
        <v>47</v>
      </c>
      <c r="C89" s="20" t="s">
        <v>48</v>
      </c>
      <c r="D89" s="21">
        <v>40422</v>
      </c>
      <c r="E89" s="20">
        <v>96.789000000000001</v>
      </c>
      <c r="F89" s="20" t="s">
        <v>121</v>
      </c>
      <c r="G89" s="20">
        <v>4.13</v>
      </c>
      <c r="H89" s="20">
        <v>92.659000000000006</v>
      </c>
      <c r="I89">
        <f t="shared" si="8"/>
        <v>3.835</v>
      </c>
      <c r="J89">
        <f t="shared" si="9"/>
        <v>4.4400000000000004</v>
      </c>
      <c r="K89">
        <f t="shared" si="10"/>
        <v>92.349000000000004</v>
      </c>
      <c r="L89">
        <f t="shared" si="11"/>
        <v>92.954000000000008</v>
      </c>
      <c r="M89">
        <f t="shared" si="12"/>
        <v>0.60500000000000398</v>
      </c>
      <c r="N89">
        <f t="shared" si="13"/>
        <v>91.441499999999991</v>
      </c>
      <c r="O89">
        <f t="shared" si="14"/>
        <v>93.861500000000007</v>
      </c>
      <c r="P89" t="str">
        <f t="shared" si="15"/>
        <v/>
      </c>
    </row>
    <row r="90" spans="1:16">
      <c r="A90" s="20" t="s">
        <v>25</v>
      </c>
      <c r="B90" s="20" t="s">
        <v>47</v>
      </c>
      <c r="C90" s="20" t="s">
        <v>48</v>
      </c>
      <c r="D90" s="21">
        <v>40452</v>
      </c>
      <c r="E90" s="20">
        <v>96.789000000000001</v>
      </c>
      <c r="F90" s="20" t="s">
        <v>121</v>
      </c>
      <c r="G90" s="20">
        <v>4</v>
      </c>
      <c r="H90" s="20">
        <v>92.789000000000001</v>
      </c>
      <c r="I90">
        <f t="shared" si="8"/>
        <v>3.835</v>
      </c>
      <c r="J90">
        <f t="shared" si="9"/>
        <v>4.4400000000000004</v>
      </c>
      <c r="K90">
        <f t="shared" si="10"/>
        <v>92.349000000000004</v>
      </c>
      <c r="L90">
        <f t="shared" si="11"/>
        <v>92.954000000000008</v>
      </c>
      <c r="M90">
        <f t="shared" si="12"/>
        <v>0.60500000000000398</v>
      </c>
      <c r="N90">
        <f t="shared" si="13"/>
        <v>91.441499999999991</v>
      </c>
      <c r="O90">
        <f t="shared" si="14"/>
        <v>93.861500000000007</v>
      </c>
      <c r="P90" t="str">
        <f t="shared" si="15"/>
        <v/>
      </c>
    </row>
    <row r="91" spans="1:16">
      <c r="A91" s="20" t="s">
        <v>25</v>
      </c>
      <c r="B91" s="20" t="s">
        <v>47</v>
      </c>
      <c r="C91" s="20" t="s">
        <v>48</v>
      </c>
      <c r="D91" s="21">
        <v>40483</v>
      </c>
      <c r="E91" s="20">
        <v>96.789000000000001</v>
      </c>
      <c r="F91" s="20" t="s">
        <v>121</v>
      </c>
      <c r="G91" s="20">
        <v>4.51</v>
      </c>
      <c r="H91" s="20">
        <v>92.278999999999996</v>
      </c>
      <c r="I91">
        <f t="shared" si="8"/>
        <v>3.835</v>
      </c>
      <c r="J91">
        <f t="shared" si="9"/>
        <v>4.4400000000000004</v>
      </c>
      <c r="K91">
        <f t="shared" si="10"/>
        <v>92.349000000000004</v>
      </c>
      <c r="L91">
        <f t="shared" si="11"/>
        <v>92.954000000000008</v>
      </c>
      <c r="M91">
        <f t="shared" si="12"/>
        <v>0.60500000000000398</v>
      </c>
      <c r="N91">
        <f t="shared" si="13"/>
        <v>91.441499999999991</v>
      </c>
      <c r="O91">
        <f t="shared" si="14"/>
        <v>93.861500000000007</v>
      </c>
      <c r="P91" t="str">
        <f t="shared" si="15"/>
        <v/>
      </c>
    </row>
    <row r="92" spans="1:16">
      <c r="A92" s="20" t="s">
        <v>25</v>
      </c>
      <c r="B92" s="20" t="s">
        <v>47</v>
      </c>
      <c r="C92" s="20" t="s">
        <v>48</v>
      </c>
      <c r="D92" s="21">
        <v>40513</v>
      </c>
      <c r="E92" s="20">
        <v>96.789000000000001</v>
      </c>
      <c r="F92" s="20" t="s">
        <v>121</v>
      </c>
      <c r="G92" s="20">
        <v>4.45</v>
      </c>
      <c r="H92" s="20">
        <v>92.338999999999999</v>
      </c>
      <c r="I92">
        <f t="shared" si="8"/>
        <v>3.835</v>
      </c>
      <c r="J92">
        <f t="shared" si="9"/>
        <v>4.4400000000000004</v>
      </c>
      <c r="K92">
        <f t="shared" si="10"/>
        <v>92.349000000000004</v>
      </c>
      <c r="L92">
        <f t="shared" si="11"/>
        <v>92.954000000000008</v>
      </c>
      <c r="M92">
        <f t="shared" si="12"/>
        <v>0.60500000000000398</v>
      </c>
      <c r="N92">
        <f t="shared" si="13"/>
        <v>91.441499999999991</v>
      </c>
      <c r="O92">
        <f t="shared" si="14"/>
        <v>93.861500000000007</v>
      </c>
      <c r="P92" t="str">
        <f t="shared" si="15"/>
        <v/>
      </c>
    </row>
    <row r="93" spans="1:16">
      <c r="A93" s="20" t="s">
        <v>25</v>
      </c>
      <c r="B93" s="20" t="s">
        <v>47</v>
      </c>
      <c r="C93" s="20" t="s">
        <v>48</v>
      </c>
      <c r="D93" s="21">
        <v>40544</v>
      </c>
      <c r="E93" s="20">
        <v>96.789000000000001</v>
      </c>
      <c r="F93" s="20" t="s">
        <v>121</v>
      </c>
      <c r="G93" s="20">
        <v>4.51</v>
      </c>
      <c r="H93" s="20">
        <v>92.278999999999996</v>
      </c>
      <c r="I93">
        <f t="shared" si="8"/>
        <v>3.835</v>
      </c>
      <c r="J93">
        <f t="shared" si="9"/>
        <v>4.4400000000000004</v>
      </c>
      <c r="K93">
        <f t="shared" si="10"/>
        <v>92.349000000000004</v>
      </c>
      <c r="L93">
        <f t="shared" si="11"/>
        <v>92.954000000000008</v>
      </c>
      <c r="M93">
        <f t="shared" si="12"/>
        <v>0.60500000000000398</v>
      </c>
      <c r="N93">
        <f t="shared" si="13"/>
        <v>91.441499999999991</v>
      </c>
      <c r="O93">
        <f t="shared" si="14"/>
        <v>93.861500000000007</v>
      </c>
      <c r="P93" t="str">
        <f t="shared" si="15"/>
        <v/>
      </c>
    </row>
    <row r="94" spans="1:16">
      <c r="A94" s="20" t="s">
        <v>25</v>
      </c>
      <c r="B94" s="20" t="s">
        <v>47</v>
      </c>
      <c r="C94" s="20" t="s">
        <v>48</v>
      </c>
      <c r="D94" s="21">
        <v>40575</v>
      </c>
      <c r="E94" s="20">
        <v>96.789000000000001</v>
      </c>
      <c r="F94" s="20" t="s">
        <v>121</v>
      </c>
      <c r="G94" s="20">
        <v>4.47</v>
      </c>
      <c r="H94" s="20">
        <v>92.319000000000003</v>
      </c>
      <c r="I94">
        <f t="shared" si="8"/>
        <v>3.835</v>
      </c>
      <c r="J94">
        <f t="shared" si="9"/>
        <v>4.4400000000000004</v>
      </c>
      <c r="K94">
        <f t="shared" si="10"/>
        <v>92.349000000000004</v>
      </c>
      <c r="L94">
        <f t="shared" si="11"/>
        <v>92.954000000000008</v>
      </c>
      <c r="M94">
        <f t="shared" si="12"/>
        <v>0.60500000000000398</v>
      </c>
      <c r="N94">
        <f t="shared" si="13"/>
        <v>91.441499999999991</v>
      </c>
      <c r="O94">
        <f t="shared" si="14"/>
        <v>93.861500000000007</v>
      </c>
      <c r="P94" t="str">
        <f t="shared" si="15"/>
        <v/>
      </c>
    </row>
    <row r="95" spans="1:16">
      <c r="A95" s="20" t="s">
        <v>25</v>
      </c>
      <c r="B95" s="20" t="s">
        <v>47</v>
      </c>
      <c r="C95" s="20" t="s">
        <v>48</v>
      </c>
      <c r="D95" s="21">
        <v>40603</v>
      </c>
      <c r="E95" s="20">
        <v>96.789000000000001</v>
      </c>
      <c r="F95" s="20" t="s">
        <v>121</v>
      </c>
      <c r="G95" s="20">
        <v>3.8</v>
      </c>
      <c r="H95" s="20">
        <v>92.989000000000004</v>
      </c>
      <c r="I95">
        <f t="shared" si="8"/>
        <v>3.835</v>
      </c>
      <c r="J95">
        <f t="shared" si="9"/>
        <v>4.4400000000000004</v>
      </c>
      <c r="K95">
        <f t="shared" si="10"/>
        <v>92.349000000000004</v>
      </c>
      <c r="L95">
        <f t="shared" si="11"/>
        <v>92.954000000000008</v>
      </c>
      <c r="M95">
        <f t="shared" si="12"/>
        <v>0.60500000000000398</v>
      </c>
      <c r="N95">
        <f t="shared" si="13"/>
        <v>91.441499999999991</v>
      </c>
      <c r="O95">
        <f t="shared" si="14"/>
        <v>93.861500000000007</v>
      </c>
      <c r="P95" t="str">
        <f t="shared" si="15"/>
        <v/>
      </c>
    </row>
    <row r="96" spans="1:16">
      <c r="A96" s="20" t="s">
        <v>25</v>
      </c>
      <c r="B96" s="20" t="s">
        <v>47</v>
      </c>
      <c r="C96" s="20" t="s">
        <v>48</v>
      </c>
      <c r="D96" s="21">
        <v>40634</v>
      </c>
      <c r="E96" s="20">
        <v>96.789000000000001</v>
      </c>
      <c r="F96" s="20" t="s">
        <v>121</v>
      </c>
      <c r="G96" s="20">
        <v>3.72</v>
      </c>
      <c r="H96" s="20">
        <v>93.069000000000003</v>
      </c>
      <c r="I96">
        <f t="shared" si="8"/>
        <v>3.835</v>
      </c>
      <c r="J96">
        <f t="shared" si="9"/>
        <v>4.4400000000000004</v>
      </c>
      <c r="K96">
        <f t="shared" si="10"/>
        <v>92.349000000000004</v>
      </c>
      <c r="L96">
        <f t="shared" si="11"/>
        <v>92.954000000000008</v>
      </c>
      <c r="M96">
        <f t="shared" si="12"/>
        <v>0.60500000000000398</v>
      </c>
      <c r="N96">
        <f t="shared" si="13"/>
        <v>91.441499999999991</v>
      </c>
      <c r="O96">
        <f t="shared" si="14"/>
        <v>93.861500000000007</v>
      </c>
      <c r="P96" t="str">
        <f t="shared" si="15"/>
        <v/>
      </c>
    </row>
    <row r="97" spans="1:16">
      <c r="A97" s="20" t="s">
        <v>25</v>
      </c>
      <c r="B97" s="20" t="s">
        <v>47</v>
      </c>
      <c r="C97" s="20" t="s">
        <v>48</v>
      </c>
      <c r="D97" s="21">
        <v>40664</v>
      </c>
      <c r="E97" s="20">
        <v>96.789000000000001</v>
      </c>
      <c r="F97" s="20" t="s">
        <v>121</v>
      </c>
      <c r="G97" s="20">
        <v>4.0599999999999996</v>
      </c>
      <c r="H97" s="20">
        <v>92.728999999999999</v>
      </c>
      <c r="I97">
        <f t="shared" si="8"/>
        <v>3.835</v>
      </c>
      <c r="J97">
        <f t="shared" si="9"/>
        <v>4.4400000000000004</v>
      </c>
      <c r="K97">
        <f t="shared" si="10"/>
        <v>92.349000000000004</v>
      </c>
      <c r="L97">
        <f t="shared" si="11"/>
        <v>92.954000000000008</v>
      </c>
      <c r="M97">
        <f t="shared" si="12"/>
        <v>0.60500000000000398</v>
      </c>
      <c r="N97">
        <f t="shared" si="13"/>
        <v>91.441499999999991</v>
      </c>
      <c r="O97">
        <f t="shared" si="14"/>
        <v>93.861500000000007</v>
      </c>
      <c r="P97" t="str">
        <f t="shared" si="15"/>
        <v/>
      </c>
    </row>
    <row r="98" spans="1:16">
      <c r="A98" s="20" t="s">
        <v>25</v>
      </c>
      <c r="B98" s="20" t="s">
        <v>47</v>
      </c>
      <c r="C98" s="20" t="s">
        <v>48</v>
      </c>
      <c r="D98" s="21">
        <v>40695</v>
      </c>
      <c r="E98" s="20">
        <v>96.789000000000001</v>
      </c>
      <c r="F98" s="20" t="s">
        <v>121</v>
      </c>
      <c r="G98" s="20">
        <v>4.1399999999999997</v>
      </c>
      <c r="H98" s="20">
        <v>92.649000000000001</v>
      </c>
      <c r="I98">
        <f t="shared" si="8"/>
        <v>3.835</v>
      </c>
      <c r="J98">
        <f t="shared" si="9"/>
        <v>4.4400000000000004</v>
      </c>
      <c r="K98">
        <f t="shared" si="10"/>
        <v>92.349000000000004</v>
      </c>
      <c r="L98">
        <f t="shared" si="11"/>
        <v>92.954000000000008</v>
      </c>
      <c r="M98">
        <f t="shared" si="12"/>
        <v>0.60500000000000398</v>
      </c>
      <c r="N98">
        <f t="shared" si="13"/>
        <v>91.441499999999991</v>
      </c>
      <c r="O98">
        <f t="shared" si="14"/>
        <v>93.861500000000007</v>
      </c>
      <c r="P98" t="str">
        <f t="shared" si="15"/>
        <v/>
      </c>
    </row>
    <row r="99" spans="1:16">
      <c r="A99" s="20" t="s">
        <v>25</v>
      </c>
      <c r="B99" s="20" t="s">
        <v>47</v>
      </c>
      <c r="C99" s="20" t="s">
        <v>48</v>
      </c>
      <c r="D99" s="21">
        <v>40725</v>
      </c>
      <c r="E99" s="20">
        <v>96.789000000000001</v>
      </c>
      <c r="F99" s="20" t="s">
        <v>121</v>
      </c>
      <c r="G99" s="20">
        <v>4.12</v>
      </c>
      <c r="H99" s="20">
        <v>92.668999999999997</v>
      </c>
      <c r="I99">
        <f t="shared" si="8"/>
        <v>3.835</v>
      </c>
      <c r="J99">
        <f t="shared" si="9"/>
        <v>4.4400000000000004</v>
      </c>
      <c r="K99">
        <f t="shared" si="10"/>
        <v>92.349000000000004</v>
      </c>
      <c r="L99">
        <f t="shared" si="11"/>
        <v>92.954000000000008</v>
      </c>
      <c r="M99">
        <f t="shared" si="12"/>
        <v>0.60500000000000398</v>
      </c>
      <c r="N99">
        <f t="shared" si="13"/>
        <v>91.441499999999991</v>
      </c>
      <c r="O99">
        <f t="shared" si="14"/>
        <v>93.861500000000007</v>
      </c>
      <c r="P99" t="str">
        <f t="shared" si="15"/>
        <v/>
      </c>
    </row>
    <row r="100" spans="1:16">
      <c r="A100" s="20" t="s">
        <v>25</v>
      </c>
      <c r="B100" s="20" t="s">
        <v>47</v>
      </c>
      <c r="C100" s="20" t="s">
        <v>48</v>
      </c>
      <c r="D100" s="21">
        <v>40787</v>
      </c>
      <c r="E100" s="20">
        <v>96.789000000000001</v>
      </c>
      <c r="F100" s="20" t="s">
        <v>121</v>
      </c>
      <c r="G100" s="20">
        <v>3.71</v>
      </c>
      <c r="H100" s="20">
        <v>93.078999999999994</v>
      </c>
      <c r="I100">
        <f t="shared" si="8"/>
        <v>3.835</v>
      </c>
      <c r="J100">
        <f t="shared" si="9"/>
        <v>4.4400000000000004</v>
      </c>
      <c r="K100">
        <f t="shared" si="10"/>
        <v>92.349000000000004</v>
      </c>
      <c r="L100">
        <f t="shared" si="11"/>
        <v>92.954000000000008</v>
      </c>
      <c r="M100">
        <f t="shared" si="12"/>
        <v>0.60500000000000398</v>
      </c>
      <c r="N100">
        <f t="shared" si="13"/>
        <v>91.441499999999991</v>
      </c>
      <c r="O100">
        <f t="shared" si="14"/>
        <v>93.861500000000007</v>
      </c>
      <c r="P100" t="str">
        <f t="shared" si="15"/>
        <v/>
      </c>
    </row>
    <row r="101" spans="1:16">
      <c r="A101" s="20" t="s">
        <v>25</v>
      </c>
      <c r="B101" s="20" t="s">
        <v>47</v>
      </c>
      <c r="C101" s="20" t="s">
        <v>48</v>
      </c>
      <c r="D101" s="21">
        <v>40817</v>
      </c>
      <c r="E101" s="20">
        <v>96.789000000000001</v>
      </c>
      <c r="F101" s="20" t="s">
        <v>121</v>
      </c>
      <c r="G101" s="20">
        <v>4.3899999999999997</v>
      </c>
      <c r="H101" s="20">
        <v>92.399000000000001</v>
      </c>
      <c r="I101">
        <f t="shared" si="8"/>
        <v>3.835</v>
      </c>
      <c r="J101">
        <f t="shared" si="9"/>
        <v>4.4400000000000004</v>
      </c>
      <c r="K101">
        <f t="shared" si="10"/>
        <v>92.349000000000004</v>
      </c>
      <c r="L101">
        <f t="shared" si="11"/>
        <v>92.954000000000008</v>
      </c>
      <c r="M101">
        <f t="shared" si="12"/>
        <v>0.60500000000000398</v>
      </c>
      <c r="N101">
        <f t="shared" si="13"/>
        <v>91.441499999999991</v>
      </c>
      <c r="O101">
        <f t="shared" si="14"/>
        <v>93.861500000000007</v>
      </c>
      <c r="P101" t="str">
        <f t="shared" si="15"/>
        <v/>
      </c>
    </row>
    <row r="102" spans="1:16">
      <c r="A102" s="20" t="s">
        <v>25</v>
      </c>
      <c r="B102" s="20" t="s">
        <v>47</v>
      </c>
      <c r="C102" s="20" t="s">
        <v>48</v>
      </c>
      <c r="D102" s="21">
        <v>40848</v>
      </c>
      <c r="E102" s="20">
        <v>96.789000000000001</v>
      </c>
      <c r="F102" s="20" t="s">
        <v>121</v>
      </c>
      <c r="G102" s="20">
        <v>4.43</v>
      </c>
      <c r="H102" s="20">
        <v>92.358999999999995</v>
      </c>
      <c r="I102">
        <f t="shared" si="8"/>
        <v>3.835</v>
      </c>
      <c r="J102">
        <f t="shared" si="9"/>
        <v>4.4400000000000004</v>
      </c>
      <c r="K102">
        <f t="shared" si="10"/>
        <v>92.349000000000004</v>
      </c>
      <c r="L102">
        <f t="shared" si="11"/>
        <v>92.954000000000008</v>
      </c>
      <c r="M102">
        <f t="shared" si="12"/>
        <v>0.60500000000000398</v>
      </c>
      <c r="N102">
        <f t="shared" si="13"/>
        <v>91.441499999999991</v>
      </c>
      <c r="O102">
        <f t="shared" si="14"/>
        <v>93.861500000000007</v>
      </c>
      <c r="P102" t="str">
        <f t="shared" si="15"/>
        <v/>
      </c>
    </row>
    <row r="103" spans="1:16">
      <c r="A103" s="20" t="s">
        <v>25</v>
      </c>
      <c r="B103" s="20" t="s">
        <v>47</v>
      </c>
      <c r="C103" s="20" t="s">
        <v>48</v>
      </c>
      <c r="D103" s="21">
        <v>40878</v>
      </c>
      <c r="E103" s="20">
        <v>96.789000000000001</v>
      </c>
      <c r="F103" s="20" t="s">
        <v>121</v>
      </c>
      <c r="G103" s="20">
        <v>3.81</v>
      </c>
      <c r="H103" s="20">
        <v>92.978999999999999</v>
      </c>
      <c r="I103">
        <f t="shared" si="8"/>
        <v>3.835</v>
      </c>
      <c r="J103">
        <f t="shared" si="9"/>
        <v>4.4400000000000004</v>
      </c>
      <c r="K103">
        <f t="shared" si="10"/>
        <v>92.349000000000004</v>
      </c>
      <c r="L103">
        <f t="shared" si="11"/>
        <v>92.954000000000008</v>
      </c>
      <c r="M103">
        <f t="shared" si="12"/>
        <v>0.60500000000000398</v>
      </c>
      <c r="N103">
        <f t="shared" si="13"/>
        <v>91.441499999999991</v>
      </c>
      <c r="O103">
        <f t="shared" si="14"/>
        <v>93.861500000000007</v>
      </c>
      <c r="P103" t="str">
        <f t="shared" si="15"/>
        <v/>
      </c>
    </row>
    <row r="104" spans="1:16">
      <c r="A104" s="20" t="s">
        <v>25</v>
      </c>
      <c r="B104" s="20" t="s">
        <v>47</v>
      </c>
      <c r="C104" s="20" t="s">
        <v>48</v>
      </c>
      <c r="D104" s="21">
        <v>40909</v>
      </c>
      <c r="E104" s="20">
        <v>96.789000000000001</v>
      </c>
      <c r="F104" s="20" t="s">
        <v>121</v>
      </c>
      <c r="G104" s="20">
        <v>4.01</v>
      </c>
      <c r="H104" s="20">
        <v>92.778999999999996</v>
      </c>
      <c r="I104">
        <f t="shared" si="8"/>
        <v>3.835</v>
      </c>
      <c r="J104">
        <f t="shared" si="9"/>
        <v>4.4400000000000004</v>
      </c>
      <c r="K104">
        <f t="shared" si="10"/>
        <v>92.349000000000004</v>
      </c>
      <c r="L104">
        <f t="shared" si="11"/>
        <v>92.954000000000008</v>
      </c>
      <c r="M104">
        <f t="shared" si="12"/>
        <v>0.60500000000000398</v>
      </c>
      <c r="N104">
        <f t="shared" si="13"/>
        <v>91.441499999999991</v>
      </c>
      <c r="O104">
        <f t="shared" si="14"/>
        <v>93.861500000000007</v>
      </c>
      <c r="P104" t="str">
        <f t="shared" si="15"/>
        <v/>
      </c>
    </row>
    <row r="105" spans="1:16">
      <c r="A105" s="20" t="s">
        <v>25</v>
      </c>
      <c r="B105" s="20" t="s">
        <v>47</v>
      </c>
      <c r="C105" s="20" t="s">
        <v>48</v>
      </c>
      <c r="D105" s="21">
        <v>40940</v>
      </c>
      <c r="E105" s="20">
        <v>96.789000000000001</v>
      </c>
      <c r="F105" s="20" t="s">
        <v>121</v>
      </c>
      <c r="G105" s="20">
        <v>4.0599999999999996</v>
      </c>
      <c r="H105" s="20">
        <v>92.728999999999999</v>
      </c>
      <c r="I105">
        <f t="shared" si="8"/>
        <v>3.835</v>
      </c>
      <c r="J105">
        <f t="shared" si="9"/>
        <v>4.4400000000000004</v>
      </c>
      <c r="K105">
        <f t="shared" si="10"/>
        <v>92.349000000000004</v>
      </c>
      <c r="L105">
        <f t="shared" si="11"/>
        <v>92.954000000000008</v>
      </c>
      <c r="M105">
        <f t="shared" si="12"/>
        <v>0.60500000000000398</v>
      </c>
      <c r="N105">
        <f t="shared" si="13"/>
        <v>91.441499999999991</v>
      </c>
      <c r="O105">
        <f t="shared" si="14"/>
        <v>93.861500000000007</v>
      </c>
      <c r="P105" t="str">
        <f t="shared" si="15"/>
        <v/>
      </c>
    </row>
    <row r="106" spans="1:16">
      <c r="A106" s="20" t="s">
        <v>25</v>
      </c>
      <c r="B106" s="20" t="s">
        <v>47</v>
      </c>
      <c r="C106" s="20" t="s">
        <v>48</v>
      </c>
      <c r="D106" s="21">
        <v>40969</v>
      </c>
      <c r="E106" s="20">
        <v>96.789000000000001</v>
      </c>
      <c r="F106" s="20" t="s">
        <v>121</v>
      </c>
      <c r="G106" s="20">
        <v>3.94</v>
      </c>
      <c r="H106" s="20">
        <v>92.849000000000004</v>
      </c>
      <c r="I106">
        <f t="shared" si="8"/>
        <v>3.835</v>
      </c>
      <c r="J106">
        <f t="shared" si="9"/>
        <v>4.4400000000000004</v>
      </c>
      <c r="K106">
        <f t="shared" si="10"/>
        <v>92.349000000000004</v>
      </c>
      <c r="L106">
        <f t="shared" si="11"/>
        <v>92.954000000000008</v>
      </c>
      <c r="M106">
        <f t="shared" si="12"/>
        <v>0.60500000000000398</v>
      </c>
      <c r="N106">
        <f t="shared" si="13"/>
        <v>91.441499999999991</v>
      </c>
      <c r="O106">
        <f t="shared" si="14"/>
        <v>93.861500000000007</v>
      </c>
      <c r="P106" t="str">
        <f t="shared" si="15"/>
        <v/>
      </c>
    </row>
    <row r="107" spans="1:16">
      <c r="A107" s="20" t="s">
        <v>25</v>
      </c>
      <c r="B107" s="20" t="s">
        <v>47</v>
      </c>
      <c r="C107" s="20" t="s">
        <v>48</v>
      </c>
      <c r="D107" s="21">
        <v>41000</v>
      </c>
      <c r="E107" s="20">
        <v>96.789000000000001</v>
      </c>
      <c r="F107" s="20" t="s">
        <v>121</v>
      </c>
      <c r="G107" s="20">
        <v>3.61</v>
      </c>
      <c r="H107" s="20">
        <v>93.179000000000002</v>
      </c>
      <c r="I107">
        <f t="shared" si="8"/>
        <v>3.835</v>
      </c>
      <c r="J107">
        <f t="shared" si="9"/>
        <v>4.4400000000000004</v>
      </c>
      <c r="K107">
        <f t="shared" si="10"/>
        <v>92.349000000000004</v>
      </c>
      <c r="L107">
        <f t="shared" si="11"/>
        <v>92.954000000000008</v>
      </c>
      <c r="M107">
        <f t="shared" si="12"/>
        <v>0.60500000000000398</v>
      </c>
      <c r="N107">
        <f t="shared" si="13"/>
        <v>91.441499999999991</v>
      </c>
      <c r="O107">
        <f t="shared" si="14"/>
        <v>93.861500000000007</v>
      </c>
      <c r="P107" t="str">
        <f t="shared" si="15"/>
        <v/>
      </c>
    </row>
    <row r="108" spans="1:16">
      <c r="A108" s="20" t="s">
        <v>25</v>
      </c>
      <c r="B108" s="20" t="s">
        <v>47</v>
      </c>
      <c r="C108" s="20" t="s">
        <v>48</v>
      </c>
      <c r="D108" s="21">
        <v>41030</v>
      </c>
      <c r="E108" s="20">
        <v>96.789000000000001</v>
      </c>
      <c r="F108" s="20" t="s">
        <v>121</v>
      </c>
      <c r="G108" s="20">
        <v>4.03</v>
      </c>
      <c r="H108" s="20">
        <v>92.759</v>
      </c>
      <c r="I108">
        <f t="shared" si="8"/>
        <v>3.835</v>
      </c>
      <c r="J108">
        <f t="shared" si="9"/>
        <v>4.4400000000000004</v>
      </c>
      <c r="K108">
        <f t="shared" si="10"/>
        <v>92.349000000000004</v>
      </c>
      <c r="L108">
        <f t="shared" si="11"/>
        <v>92.954000000000008</v>
      </c>
      <c r="M108">
        <f t="shared" si="12"/>
        <v>0.60500000000000398</v>
      </c>
      <c r="N108">
        <f t="shared" si="13"/>
        <v>91.441499999999991</v>
      </c>
      <c r="O108">
        <f t="shared" si="14"/>
        <v>93.861500000000007</v>
      </c>
      <c r="P108" t="str">
        <f t="shared" si="15"/>
        <v/>
      </c>
    </row>
    <row r="109" spans="1:16">
      <c r="A109" s="20" t="s">
        <v>25</v>
      </c>
      <c r="B109" s="20" t="s">
        <v>47</v>
      </c>
      <c r="C109" s="20" t="s">
        <v>48</v>
      </c>
      <c r="D109" s="21">
        <v>41061</v>
      </c>
      <c r="E109" s="20">
        <v>96.789000000000001</v>
      </c>
      <c r="F109" s="20" t="s">
        <v>121</v>
      </c>
      <c r="G109" s="20">
        <v>4.1900000000000004</v>
      </c>
      <c r="H109" s="20">
        <v>92.599000000000004</v>
      </c>
      <c r="I109">
        <f t="shared" si="8"/>
        <v>3.835</v>
      </c>
      <c r="J109">
        <f t="shared" si="9"/>
        <v>4.4400000000000004</v>
      </c>
      <c r="K109">
        <f t="shared" si="10"/>
        <v>92.349000000000004</v>
      </c>
      <c r="L109">
        <f t="shared" si="11"/>
        <v>92.954000000000008</v>
      </c>
      <c r="M109">
        <f t="shared" si="12"/>
        <v>0.60500000000000398</v>
      </c>
      <c r="N109">
        <f t="shared" si="13"/>
        <v>91.441499999999991</v>
      </c>
      <c r="O109">
        <f t="shared" si="14"/>
        <v>93.861500000000007</v>
      </c>
      <c r="P109" t="str">
        <f t="shared" si="15"/>
        <v/>
      </c>
    </row>
    <row r="110" spans="1:16">
      <c r="A110" s="20" t="s">
        <v>25</v>
      </c>
      <c r="B110" s="20" t="s">
        <v>47</v>
      </c>
      <c r="C110" s="20" t="s">
        <v>48</v>
      </c>
      <c r="D110" s="21">
        <v>41091</v>
      </c>
      <c r="E110" s="20">
        <v>96.789000000000001</v>
      </c>
      <c r="F110" s="20" t="s">
        <v>121</v>
      </c>
      <c r="G110" s="20">
        <v>4.5599999999999996</v>
      </c>
      <c r="H110" s="20">
        <v>92.228999999999999</v>
      </c>
      <c r="I110">
        <f t="shared" si="8"/>
        <v>3.835</v>
      </c>
      <c r="J110">
        <f t="shared" si="9"/>
        <v>4.4400000000000004</v>
      </c>
      <c r="K110">
        <f t="shared" si="10"/>
        <v>92.349000000000004</v>
      </c>
      <c r="L110">
        <f t="shared" si="11"/>
        <v>92.954000000000008</v>
      </c>
      <c r="M110">
        <f t="shared" si="12"/>
        <v>0.60500000000000398</v>
      </c>
      <c r="N110">
        <f t="shared" si="13"/>
        <v>91.441499999999991</v>
      </c>
      <c r="O110">
        <f t="shared" si="14"/>
        <v>93.861500000000007</v>
      </c>
      <c r="P110" t="str">
        <f t="shared" si="15"/>
        <v/>
      </c>
    </row>
    <row r="111" spans="1:16">
      <c r="A111" s="20" t="s">
        <v>25</v>
      </c>
      <c r="B111" s="20" t="s">
        <v>47</v>
      </c>
      <c r="C111" s="20" t="s">
        <v>48</v>
      </c>
      <c r="D111" s="21">
        <v>41131</v>
      </c>
      <c r="E111" s="20">
        <v>96.789000000000001</v>
      </c>
      <c r="F111" s="20" t="s">
        <v>121</v>
      </c>
      <c r="G111" s="20">
        <v>4.6399999999999997</v>
      </c>
      <c r="H111" s="20">
        <v>92.149000000000001</v>
      </c>
      <c r="I111">
        <f t="shared" si="8"/>
        <v>3.835</v>
      </c>
      <c r="J111">
        <f t="shared" si="9"/>
        <v>4.4400000000000004</v>
      </c>
      <c r="K111">
        <f t="shared" si="10"/>
        <v>92.349000000000004</v>
      </c>
      <c r="L111">
        <f t="shared" si="11"/>
        <v>92.954000000000008</v>
      </c>
      <c r="M111">
        <f t="shared" si="12"/>
        <v>0.60500000000000398</v>
      </c>
      <c r="N111">
        <f t="shared" si="13"/>
        <v>91.441499999999991</v>
      </c>
      <c r="O111">
        <f t="shared" si="14"/>
        <v>93.861500000000007</v>
      </c>
      <c r="P111" t="str">
        <f t="shared" si="15"/>
        <v/>
      </c>
    </row>
    <row r="112" spans="1:16">
      <c r="A112" s="20" t="s">
        <v>25</v>
      </c>
      <c r="B112" s="20" t="s">
        <v>47</v>
      </c>
      <c r="C112" s="20" t="s">
        <v>48</v>
      </c>
      <c r="D112" s="21">
        <v>41182</v>
      </c>
      <c r="E112" s="20">
        <v>96.789000000000001</v>
      </c>
      <c r="F112" s="20" t="s">
        <v>121</v>
      </c>
      <c r="G112" s="20">
        <v>4.01</v>
      </c>
      <c r="H112" s="20">
        <v>92.778999999999996</v>
      </c>
      <c r="I112">
        <f t="shared" si="8"/>
        <v>3.835</v>
      </c>
      <c r="J112">
        <f t="shared" si="9"/>
        <v>4.4400000000000004</v>
      </c>
      <c r="K112">
        <f t="shared" si="10"/>
        <v>92.349000000000004</v>
      </c>
      <c r="L112">
        <f t="shared" si="11"/>
        <v>92.954000000000008</v>
      </c>
      <c r="M112">
        <f t="shared" si="12"/>
        <v>0.60500000000000398</v>
      </c>
      <c r="N112">
        <f t="shared" si="13"/>
        <v>91.441499999999991</v>
      </c>
      <c r="O112">
        <f t="shared" si="14"/>
        <v>93.861500000000007</v>
      </c>
      <c r="P112" t="str">
        <f t="shared" si="15"/>
        <v/>
      </c>
    </row>
    <row r="113" spans="1:16">
      <c r="A113" s="20" t="s">
        <v>25</v>
      </c>
      <c r="B113" s="20" t="s">
        <v>47</v>
      </c>
      <c r="C113" s="20" t="s">
        <v>48</v>
      </c>
      <c r="D113" s="21">
        <v>41213</v>
      </c>
      <c r="E113" s="20">
        <v>96.789000000000001</v>
      </c>
      <c r="F113" s="20" t="s">
        <v>121</v>
      </c>
      <c r="G113" s="20">
        <v>4.97</v>
      </c>
      <c r="H113" s="20">
        <v>91.819000000000003</v>
      </c>
      <c r="I113">
        <f t="shared" si="8"/>
        <v>3.835</v>
      </c>
      <c r="J113">
        <f t="shared" si="9"/>
        <v>4.4400000000000004</v>
      </c>
      <c r="K113">
        <f t="shared" si="10"/>
        <v>92.349000000000004</v>
      </c>
      <c r="L113">
        <f t="shared" si="11"/>
        <v>92.954000000000008</v>
      </c>
      <c r="M113">
        <f t="shared" si="12"/>
        <v>0.60500000000000398</v>
      </c>
      <c r="N113">
        <f t="shared" si="13"/>
        <v>91.441499999999991</v>
      </c>
      <c r="O113">
        <f t="shared" si="14"/>
        <v>93.861500000000007</v>
      </c>
      <c r="P113" t="str">
        <f t="shared" si="15"/>
        <v/>
      </c>
    </row>
    <row r="114" spans="1:16">
      <c r="A114" s="20" t="s">
        <v>25</v>
      </c>
      <c r="B114" s="20" t="s">
        <v>47</v>
      </c>
      <c r="C114" s="20" t="s">
        <v>48</v>
      </c>
      <c r="D114" s="21">
        <v>41274</v>
      </c>
      <c r="E114" s="20">
        <v>96.789000000000001</v>
      </c>
      <c r="F114" s="20" t="s">
        <v>121</v>
      </c>
      <c r="G114" s="20">
        <v>5.07</v>
      </c>
      <c r="H114" s="20">
        <v>91.718999999999994</v>
      </c>
      <c r="I114">
        <f t="shared" si="8"/>
        <v>3.835</v>
      </c>
      <c r="J114">
        <f t="shared" si="9"/>
        <v>4.4400000000000004</v>
      </c>
      <c r="K114">
        <f t="shared" si="10"/>
        <v>92.349000000000004</v>
      </c>
      <c r="L114">
        <f t="shared" si="11"/>
        <v>92.954000000000008</v>
      </c>
      <c r="M114">
        <f t="shared" si="12"/>
        <v>0.60500000000000398</v>
      </c>
      <c r="N114">
        <f t="shared" si="13"/>
        <v>91.441499999999991</v>
      </c>
      <c r="O114">
        <f t="shared" si="14"/>
        <v>93.861500000000007</v>
      </c>
      <c r="P114" t="str">
        <f t="shared" si="15"/>
        <v/>
      </c>
    </row>
    <row r="115" spans="1:16">
      <c r="A115" s="20" t="s">
        <v>25</v>
      </c>
      <c r="B115" s="20" t="s">
        <v>47</v>
      </c>
      <c r="C115" s="20" t="s">
        <v>48</v>
      </c>
      <c r="D115" s="21">
        <v>41278</v>
      </c>
      <c r="E115" s="20">
        <v>96.789000000000001</v>
      </c>
      <c r="F115" s="20" t="s">
        <v>121</v>
      </c>
      <c r="G115" s="20">
        <v>5.18</v>
      </c>
      <c r="H115" s="20">
        <v>91.608999999999995</v>
      </c>
      <c r="I115">
        <f t="shared" si="8"/>
        <v>3.835</v>
      </c>
      <c r="J115">
        <f t="shared" si="9"/>
        <v>4.4400000000000004</v>
      </c>
      <c r="K115">
        <f t="shared" si="10"/>
        <v>92.349000000000004</v>
      </c>
      <c r="L115">
        <f t="shared" si="11"/>
        <v>92.954000000000008</v>
      </c>
      <c r="M115">
        <f t="shared" si="12"/>
        <v>0.60500000000000398</v>
      </c>
      <c r="N115">
        <f t="shared" si="13"/>
        <v>91.441499999999991</v>
      </c>
      <c r="O115">
        <f t="shared" si="14"/>
        <v>93.861500000000007</v>
      </c>
      <c r="P115" t="str">
        <f t="shared" si="15"/>
        <v/>
      </c>
    </row>
    <row r="116" spans="1:16">
      <c r="A116" s="20" t="s">
        <v>25</v>
      </c>
      <c r="B116" s="20" t="s">
        <v>47</v>
      </c>
      <c r="C116" s="20" t="s">
        <v>48</v>
      </c>
      <c r="D116" s="21">
        <v>41323</v>
      </c>
      <c r="E116" s="20">
        <v>96.789000000000001</v>
      </c>
      <c r="F116" s="20" t="s">
        <v>121</v>
      </c>
      <c r="G116" s="20">
        <v>4.8499999999999996</v>
      </c>
      <c r="H116" s="20">
        <v>91.938999999999993</v>
      </c>
      <c r="I116">
        <f t="shared" si="8"/>
        <v>3.835</v>
      </c>
      <c r="J116">
        <f t="shared" si="9"/>
        <v>4.4400000000000004</v>
      </c>
      <c r="K116">
        <f t="shared" si="10"/>
        <v>92.349000000000004</v>
      </c>
      <c r="L116">
        <f t="shared" si="11"/>
        <v>92.954000000000008</v>
      </c>
      <c r="M116">
        <f t="shared" si="12"/>
        <v>0.60500000000000398</v>
      </c>
      <c r="N116">
        <f t="shared" si="13"/>
        <v>91.441499999999991</v>
      </c>
      <c r="O116">
        <f t="shared" si="14"/>
        <v>93.861500000000007</v>
      </c>
      <c r="P116" t="str">
        <f t="shared" si="15"/>
        <v/>
      </c>
    </row>
    <row r="117" spans="1:16">
      <c r="A117" s="20" t="s">
        <v>25</v>
      </c>
      <c r="B117" s="20" t="s">
        <v>47</v>
      </c>
      <c r="C117" s="20" t="s">
        <v>48</v>
      </c>
      <c r="D117" s="21">
        <v>41340</v>
      </c>
      <c r="E117" s="20">
        <v>96.789000000000001</v>
      </c>
      <c r="F117" s="20" t="s">
        <v>121</v>
      </c>
      <c r="G117" s="20">
        <v>4.5599999999999996</v>
      </c>
      <c r="H117" s="20">
        <v>92.228999999999999</v>
      </c>
      <c r="I117">
        <f t="shared" si="8"/>
        <v>3.835</v>
      </c>
      <c r="J117">
        <f t="shared" si="9"/>
        <v>4.4400000000000004</v>
      </c>
      <c r="K117">
        <f t="shared" si="10"/>
        <v>92.349000000000004</v>
      </c>
      <c r="L117">
        <f t="shared" si="11"/>
        <v>92.954000000000008</v>
      </c>
      <c r="M117">
        <f t="shared" si="12"/>
        <v>0.60500000000000398</v>
      </c>
      <c r="N117">
        <f t="shared" si="13"/>
        <v>91.441499999999991</v>
      </c>
      <c r="O117">
        <f t="shared" si="14"/>
        <v>93.861500000000007</v>
      </c>
      <c r="P117" t="str">
        <f t="shared" si="15"/>
        <v/>
      </c>
    </row>
    <row r="118" spans="1:16">
      <c r="A118" s="20" t="s">
        <v>25</v>
      </c>
      <c r="B118" s="20" t="s">
        <v>47</v>
      </c>
      <c r="C118" s="20" t="s">
        <v>48</v>
      </c>
      <c r="D118" s="21">
        <v>41365</v>
      </c>
      <c r="E118" s="20">
        <v>96.789000000000001</v>
      </c>
      <c r="F118" s="20" t="s">
        <v>121</v>
      </c>
      <c r="G118" s="20">
        <v>3.51</v>
      </c>
      <c r="H118" s="20">
        <v>93.278999999999996</v>
      </c>
      <c r="I118">
        <f t="shared" si="8"/>
        <v>3.835</v>
      </c>
      <c r="J118">
        <f t="shared" si="9"/>
        <v>4.4400000000000004</v>
      </c>
      <c r="K118">
        <f t="shared" si="10"/>
        <v>92.349000000000004</v>
      </c>
      <c r="L118">
        <f t="shared" si="11"/>
        <v>92.954000000000008</v>
      </c>
      <c r="M118">
        <f t="shared" si="12"/>
        <v>0.60500000000000398</v>
      </c>
      <c r="N118">
        <f t="shared" si="13"/>
        <v>91.441499999999991</v>
      </c>
      <c r="O118">
        <f t="shared" si="14"/>
        <v>93.861500000000007</v>
      </c>
      <c r="P118" t="str">
        <f t="shared" si="15"/>
        <v/>
      </c>
    </row>
    <row r="119" spans="1:16">
      <c r="A119" s="20" t="s">
        <v>25</v>
      </c>
      <c r="B119" s="20" t="s">
        <v>47</v>
      </c>
      <c r="C119" s="20" t="s">
        <v>48</v>
      </c>
      <c r="D119" s="21">
        <v>41396</v>
      </c>
      <c r="E119" s="20">
        <v>96.789000000000001</v>
      </c>
      <c r="F119" s="20" t="s">
        <v>121</v>
      </c>
      <c r="G119" s="20">
        <v>3.24</v>
      </c>
      <c r="H119" s="20">
        <v>93.549000000000007</v>
      </c>
      <c r="I119">
        <f t="shared" si="8"/>
        <v>3.835</v>
      </c>
      <c r="J119">
        <f t="shared" si="9"/>
        <v>4.4400000000000004</v>
      </c>
      <c r="K119">
        <f t="shared" si="10"/>
        <v>92.349000000000004</v>
      </c>
      <c r="L119">
        <f t="shared" si="11"/>
        <v>92.954000000000008</v>
      </c>
      <c r="M119">
        <f t="shared" si="12"/>
        <v>0.60500000000000398</v>
      </c>
      <c r="N119">
        <f t="shared" si="13"/>
        <v>91.441499999999991</v>
      </c>
      <c r="O119">
        <f t="shared" si="14"/>
        <v>93.861500000000007</v>
      </c>
      <c r="P119" t="str">
        <f t="shared" si="15"/>
        <v/>
      </c>
    </row>
    <row r="120" spans="1:16">
      <c r="A120" s="20" t="s">
        <v>25</v>
      </c>
      <c r="B120" s="20" t="s">
        <v>47</v>
      </c>
      <c r="C120" s="20" t="s">
        <v>48</v>
      </c>
      <c r="D120" s="21">
        <v>41426</v>
      </c>
      <c r="E120" s="20">
        <v>96.789000000000001</v>
      </c>
      <c r="F120" s="20" t="s">
        <v>121</v>
      </c>
      <c r="G120" s="20">
        <v>3.82</v>
      </c>
      <c r="H120" s="20">
        <v>92.968999999999994</v>
      </c>
      <c r="I120">
        <f t="shared" si="8"/>
        <v>3.835</v>
      </c>
      <c r="J120">
        <f t="shared" si="9"/>
        <v>4.4400000000000004</v>
      </c>
      <c r="K120">
        <f t="shared" si="10"/>
        <v>92.349000000000004</v>
      </c>
      <c r="L120">
        <f t="shared" si="11"/>
        <v>92.954000000000008</v>
      </c>
      <c r="M120">
        <f t="shared" si="12"/>
        <v>0.60500000000000398</v>
      </c>
      <c r="N120">
        <f t="shared" si="13"/>
        <v>91.441499999999991</v>
      </c>
      <c r="O120">
        <f t="shared" si="14"/>
        <v>93.861500000000007</v>
      </c>
      <c r="P120" t="str">
        <f t="shared" si="15"/>
        <v/>
      </c>
    </row>
    <row r="121" spans="1:16">
      <c r="A121" s="20" t="s">
        <v>25</v>
      </c>
      <c r="B121" s="20" t="s">
        <v>47</v>
      </c>
      <c r="C121" s="20" t="s">
        <v>48</v>
      </c>
      <c r="D121" s="21">
        <v>41518</v>
      </c>
      <c r="E121" s="20">
        <v>96.789000000000001</v>
      </c>
      <c r="F121" s="20" t="s">
        <v>121</v>
      </c>
      <c r="G121" s="20">
        <v>3.81</v>
      </c>
      <c r="H121" s="20">
        <v>92.978999999999999</v>
      </c>
      <c r="I121">
        <f t="shared" si="8"/>
        <v>3.835</v>
      </c>
      <c r="J121">
        <f t="shared" si="9"/>
        <v>4.4400000000000004</v>
      </c>
      <c r="K121">
        <f t="shared" si="10"/>
        <v>92.349000000000004</v>
      </c>
      <c r="L121">
        <f t="shared" si="11"/>
        <v>92.954000000000008</v>
      </c>
      <c r="M121">
        <f t="shared" si="12"/>
        <v>0.60500000000000398</v>
      </c>
      <c r="N121">
        <f t="shared" si="13"/>
        <v>91.441499999999991</v>
      </c>
      <c r="O121">
        <f t="shared" si="14"/>
        <v>93.861500000000007</v>
      </c>
      <c r="P121" t="str">
        <f t="shared" si="15"/>
        <v/>
      </c>
    </row>
    <row r="122" spans="1:16">
      <c r="A122" s="20" t="s">
        <v>25</v>
      </c>
      <c r="B122" s="20" t="s">
        <v>47</v>
      </c>
      <c r="C122" s="20" t="s">
        <v>48</v>
      </c>
      <c r="D122" s="21">
        <v>41548</v>
      </c>
      <c r="E122" s="20">
        <v>96.789000000000001</v>
      </c>
      <c r="F122" s="20" t="s">
        <v>121</v>
      </c>
      <c r="G122" s="20">
        <v>3.44</v>
      </c>
      <c r="H122" s="20">
        <v>93.349000000000004</v>
      </c>
      <c r="I122">
        <f t="shared" si="8"/>
        <v>3.835</v>
      </c>
      <c r="J122">
        <f t="shared" si="9"/>
        <v>4.4400000000000004</v>
      </c>
      <c r="K122">
        <f t="shared" si="10"/>
        <v>92.349000000000004</v>
      </c>
      <c r="L122">
        <f t="shared" si="11"/>
        <v>92.954000000000008</v>
      </c>
      <c r="M122">
        <f t="shared" si="12"/>
        <v>0.60500000000000398</v>
      </c>
      <c r="N122">
        <f t="shared" si="13"/>
        <v>91.441499999999991</v>
      </c>
      <c r="O122">
        <f t="shared" si="14"/>
        <v>93.861500000000007</v>
      </c>
      <c r="P122" t="str">
        <f t="shared" si="15"/>
        <v/>
      </c>
    </row>
    <row r="123" spans="1:16">
      <c r="A123" s="20" t="s">
        <v>25</v>
      </c>
      <c r="B123" s="20" t="s">
        <v>47</v>
      </c>
      <c r="C123" s="20" t="s">
        <v>48</v>
      </c>
      <c r="D123" s="21">
        <v>41579</v>
      </c>
      <c r="E123" s="20">
        <v>96.789000000000001</v>
      </c>
      <c r="F123" s="20" t="s">
        <v>121</v>
      </c>
      <c r="G123" s="20">
        <v>2.83</v>
      </c>
      <c r="H123" s="20">
        <v>93.959000000000003</v>
      </c>
      <c r="I123">
        <f t="shared" si="8"/>
        <v>3.835</v>
      </c>
      <c r="J123">
        <f t="shared" si="9"/>
        <v>4.4400000000000004</v>
      </c>
      <c r="K123">
        <f t="shared" si="10"/>
        <v>92.349000000000004</v>
      </c>
      <c r="L123">
        <f t="shared" si="11"/>
        <v>92.954000000000008</v>
      </c>
      <c r="M123">
        <f t="shared" si="12"/>
        <v>0.60500000000000398</v>
      </c>
      <c r="N123">
        <f t="shared" si="13"/>
        <v>91.441499999999991</v>
      </c>
      <c r="O123">
        <f t="shared" si="14"/>
        <v>93.861500000000007</v>
      </c>
      <c r="P123" t="str">
        <f t="shared" si="15"/>
        <v>OUTLIER</v>
      </c>
    </row>
    <row r="124" spans="1:16">
      <c r="A124" s="20" t="s">
        <v>25</v>
      </c>
      <c r="B124" s="20" t="s">
        <v>47</v>
      </c>
      <c r="C124" s="20" t="s">
        <v>48</v>
      </c>
      <c r="D124" s="21">
        <v>41628</v>
      </c>
      <c r="E124" s="20">
        <v>96.789000000000001</v>
      </c>
      <c r="F124" s="20" t="s">
        <v>121</v>
      </c>
      <c r="G124" s="20">
        <v>3.83</v>
      </c>
      <c r="H124" s="20">
        <v>92.959000000000003</v>
      </c>
      <c r="I124">
        <f t="shared" si="8"/>
        <v>3.835</v>
      </c>
      <c r="J124">
        <f t="shared" si="9"/>
        <v>4.4400000000000004</v>
      </c>
      <c r="K124">
        <f t="shared" si="10"/>
        <v>92.349000000000004</v>
      </c>
      <c r="L124">
        <f t="shared" si="11"/>
        <v>92.954000000000008</v>
      </c>
      <c r="M124">
        <f t="shared" si="12"/>
        <v>0.60500000000000398</v>
      </c>
      <c r="N124">
        <f t="shared" si="13"/>
        <v>91.441499999999991</v>
      </c>
      <c r="O124">
        <f t="shared" si="14"/>
        <v>93.861500000000007</v>
      </c>
      <c r="P124" t="str">
        <f t="shared" si="15"/>
        <v/>
      </c>
    </row>
    <row r="125" spans="1:16">
      <c r="A125" s="20" t="s">
        <v>25</v>
      </c>
      <c r="B125" s="20" t="s">
        <v>47</v>
      </c>
      <c r="C125" s="20" t="s">
        <v>48</v>
      </c>
      <c r="D125" s="21">
        <v>41654</v>
      </c>
      <c r="E125" s="20">
        <v>96.789000000000001</v>
      </c>
      <c r="F125" s="20" t="s">
        <v>121</v>
      </c>
      <c r="G125" s="20">
        <v>3.88</v>
      </c>
      <c r="H125" s="20">
        <v>92.909000000000006</v>
      </c>
      <c r="I125">
        <f t="shared" si="8"/>
        <v>3.835</v>
      </c>
      <c r="J125">
        <f t="shared" si="9"/>
        <v>4.4400000000000004</v>
      </c>
      <c r="K125">
        <f t="shared" si="10"/>
        <v>92.349000000000004</v>
      </c>
      <c r="L125">
        <f t="shared" si="11"/>
        <v>92.954000000000008</v>
      </c>
      <c r="M125">
        <f t="shared" si="12"/>
        <v>0.60500000000000398</v>
      </c>
      <c r="N125">
        <f t="shared" si="13"/>
        <v>91.441499999999991</v>
      </c>
      <c r="O125">
        <f t="shared" si="14"/>
        <v>93.861500000000007</v>
      </c>
      <c r="P125" t="str">
        <f t="shared" si="15"/>
        <v/>
      </c>
    </row>
    <row r="126" spans="1:16">
      <c r="A126" s="20" t="s">
        <v>25</v>
      </c>
      <c r="B126" s="20" t="s">
        <v>47</v>
      </c>
      <c r="C126" s="20" t="s">
        <v>48</v>
      </c>
      <c r="D126" s="21">
        <v>41685</v>
      </c>
      <c r="E126" s="20">
        <v>96.789000000000001</v>
      </c>
      <c r="F126" s="20" t="s">
        <v>121</v>
      </c>
      <c r="G126" s="20">
        <v>4.41</v>
      </c>
      <c r="H126" s="20">
        <v>92.379000000000005</v>
      </c>
      <c r="I126">
        <f t="shared" si="8"/>
        <v>3.835</v>
      </c>
      <c r="J126">
        <f t="shared" si="9"/>
        <v>4.4400000000000004</v>
      </c>
      <c r="K126">
        <f t="shared" si="10"/>
        <v>92.349000000000004</v>
      </c>
      <c r="L126">
        <f t="shared" si="11"/>
        <v>92.954000000000008</v>
      </c>
      <c r="M126">
        <f t="shared" si="12"/>
        <v>0.60500000000000398</v>
      </c>
      <c r="N126">
        <f t="shared" si="13"/>
        <v>91.441499999999991</v>
      </c>
      <c r="O126">
        <f t="shared" si="14"/>
        <v>93.861500000000007</v>
      </c>
      <c r="P126" t="str">
        <f t="shared" si="15"/>
        <v/>
      </c>
    </row>
    <row r="127" spans="1:16">
      <c r="A127" s="20" t="s">
        <v>25</v>
      </c>
      <c r="B127" s="20" t="s">
        <v>47</v>
      </c>
      <c r="C127" s="20" t="s">
        <v>48</v>
      </c>
      <c r="D127" s="21">
        <v>41713</v>
      </c>
      <c r="E127" s="20">
        <v>96.789000000000001</v>
      </c>
      <c r="F127" s="20" t="s">
        <v>121</v>
      </c>
      <c r="G127" s="20">
        <v>4.68</v>
      </c>
      <c r="H127" s="20">
        <v>92.108999999999995</v>
      </c>
      <c r="I127">
        <f t="shared" si="8"/>
        <v>3.835</v>
      </c>
      <c r="J127">
        <f t="shared" si="9"/>
        <v>4.4400000000000004</v>
      </c>
      <c r="K127">
        <f t="shared" si="10"/>
        <v>92.349000000000004</v>
      </c>
      <c r="L127">
        <f t="shared" si="11"/>
        <v>92.954000000000008</v>
      </c>
      <c r="M127">
        <f t="shared" si="12"/>
        <v>0.60500000000000398</v>
      </c>
      <c r="N127">
        <f t="shared" si="13"/>
        <v>91.441499999999991</v>
      </c>
      <c r="O127">
        <f t="shared" si="14"/>
        <v>93.861500000000007</v>
      </c>
      <c r="P127" t="str">
        <f t="shared" si="15"/>
        <v/>
      </c>
    </row>
    <row r="128" spans="1:16">
      <c r="A128" s="20" t="s">
        <v>25</v>
      </c>
      <c r="B128" s="20" t="s">
        <v>47</v>
      </c>
      <c r="C128" s="20" t="s">
        <v>48</v>
      </c>
      <c r="D128" s="21">
        <v>41744</v>
      </c>
      <c r="E128" s="20">
        <v>96.789000000000001</v>
      </c>
      <c r="F128" s="20" t="s">
        <v>121</v>
      </c>
      <c r="G128" s="20">
        <v>5.54</v>
      </c>
      <c r="H128" s="20">
        <v>91.248999999999995</v>
      </c>
      <c r="I128">
        <f t="shared" si="8"/>
        <v>3.835</v>
      </c>
      <c r="J128">
        <f t="shared" si="9"/>
        <v>4.4400000000000004</v>
      </c>
      <c r="K128">
        <f t="shared" si="10"/>
        <v>92.349000000000004</v>
      </c>
      <c r="L128">
        <f t="shared" si="11"/>
        <v>92.954000000000008</v>
      </c>
      <c r="M128">
        <f t="shared" si="12"/>
        <v>0.60500000000000398</v>
      </c>
      <c r="N128">
        <f t="shared" si="13"/>
        <v>91.441499999999991</v>
      </c>
      <c r="O128">
        <f t="shared" si="14"/>
        <v>93.861500000000007</v>
      </c>
      <c r="P128" t="str">
        <f t="shared" si="15"/>
        <v>OUTLIER</v>
      </c>
    </row>
    <row r="129" spans="1:16">
      <c r="A129" s="20" t="s">
        <v>25</v>
      </c>
      <c r="B129" s="20" t="s">
        <v>47</v>
      </c>
      <c r="C129" s="20" t="s">
        <v>48</v>
      </c>
      <c r="D129" s="21">
        <v>41774</v>
      </c>
      <c r="E129" s="20">
        <v>96.789000000000001</v>
      </c>
      <c r="F129" s="20" t="s">
        <v>121</v>
      </c>
      <c r="G129" s="20">
        <v>5.1100000000000003</v>
      </c>
      <c r="H129" s="20">
        <v>91.679000000000002</v>
      </c>
      <c r="I129">
        <f t="shared" si="8"/>
        <v>3.835</v>
      </c>
      <c r="J129">
        <f t="shared" si="9"/>
        <v>4.4400000000000004</v>
      </c>
      <c r="K129">
        <f t="shared" si="10"/>
        <v>92.349000000000004</v>
      </c>
      <c r="L129">
        <f t="shared" si="11"/>
        <v>92.954000000000008</v>
      </c>
      <c r="M129">
        <f t="shared" si="12"/>
        <v>0.60500000000000398</v>
      </c>
      <c r="N129">
        <f t="shared" si="13"/>
        <v>91.441499999999991</v>
      </c>
      <c r="O129">
        <f t="shared" si="14"/>
        <v>93.861500000000007</v>
      </c>
      <c r="P129" t="str">
        <f t="shared" si="15"/>
        <v/>
      </c>
    </row>
    <row r="130" spans="1:16">
      <c r="A130" s="20" t="s">
        <v>25</v>
      </c>
      <c r="B130" s="20" t="s">
        <v>47</v>
      </c>
      <c r="C130" s="20" t="s">
        <v>48</v>
      </c>
      <c r="D130" s="21">
        <v>41805</v>
      </c>
      <c r="E130" s="20">
        <v>96.789000000000001</v>
      </c>
      <c r="F130" s="20" t="s">
        <v>121</v>
      </c>
      <c r="G130" s="20">
        <v>5.03</v>
      </c>
      <c r="H130" s="20">
        <v>91.759</v>
      </c>
      <c r="I130">
        <f t="shared" si="8"/>
        <v>3.835</v>
      </c>
      <c r="J130">
        <f t="shared" si="9"/>
        <v>4.4400000000000004</v>
      </c>
      <c r="K130">
        <f t="shared" si="10"/>
        <v>92.349000000000004</v>
      </c>
      <c r="L130">
        <f t="shared" si="11"/>
        <v>92.954000000000008</v>
      </c>
      <c r="M130">
        <f t="shared" si="12"/>
        <v>0.60500000000000398</v>
      </c>
      <c r="N130">
        <f t="shared" si="13"/>
        <v>91.441499999999991</v>
      </c>
      <c r="O130">
        <f t="shared" si="14"/>
        <v>93.861500000000007</v>
      </c>
      <c r="P130" t="str">
        <f t="shared" si="15"/>
        <v/>
      </c>
    </row>
    <row r="131" spans="1:16">
      <c r="A131" s="20" t="s">
        <v>25</v>
      </c>
      <c r="B131" s="20" t="s">
        <v>47</v>
      </c>
      <c r="C131" s="20" t="s">
        <v>48</v>
      </c>
      <c r="D131" s="21">
        <v>41821</v>
      </c>
      <c r="E131" s="20">
        <v>96.789000000000001</v>
      </c>
      <c r="F131" s="20" t="s">
        <v>121</v>
      </c>
      <c r="G131" s="20">
        <v>5.58</v>
      </c>
      <c r="H131" s="20">
        <v>91.209000000000003</v>
      </c>
      <c r="I131">
        <f t="shared" ref="I131:I194" si="16">VLOOKUP($C131,$T$1:$X$42,2,FALSE)</f>
        <v>3.835</v>
      </c>
      <c r="J131">
        <f t="shared" ref="J131:J194" si="17">VLOOKUP($C131,$T$1:$X$42,3,FALSE)</f>
        <v>4.4400000000000004</v>
      </c>
      <c r="K131">
        <f t="shared" ref="K131:K194" si="18">VLOOKUP($C131,$T$1:$X$42,4,FALSE)</f>
        <v>92.349000000000004</v>
      </c>
      <c r="L131">
        <f t="shared" ref="L131:L194" si="19">VLOOKUP($C131,$T$1:$X$42,5,FALSE)</f>
        <v>92.954000000000008</v>
      </c>
      <c r="M131">
        <f t="shared" ref="M131:M194" si="20">L131-K131</f>
        <v>0.60500000000000398</v>
      </c>
      <c r="N131">
        <f t="shared" ref="N131:N194" si="21">K131-M131*1.5</f>
        <v>91.441499999999991</v>
      </c>
      <c r="O131">
        <f t="shared" ref="O131:O194" si="22">L131+M131*1.5</f>
        <v>93.861500000000007</v>
      </c>
      <c r="P131" t="str">
        <f t="shared" ref="P131:P194" si="23">IF(OR(H131&lt;N131,H131&gt;O131), "OUTLIER", "")</f>
        <v>OUTLIER</v>
      </c>
    </row>
    <row r="132" spans="1:16">
      <c r="A132" s="20" t="s">
        <v>25</v>
      </c>
      <c r="B132" s="20" t="s">
        <v>47</v>
      </c>
      <c r="C132" s="20" t="s">
        <v>48</v>
      </c>
      <c r="D132" s="21">
        <v>41883</v>
      </c>
      <c r="E132" s="20">
        <v>96.789000000000001</v>
      </c>
      <c r="F132" s="20" t="s">
        <v>121</v>
      </c>
      <c r="G132" s="20">
        <v>3.47</v>
      </c>
      <c r="H132" s="20">
        <v>93.319000000000003</v>
      </c>
      <c r="I132">
        <f t="shared" si="16"/>
        <v>3.835</v>
      </c>
      <c r="J132">
        <f t="shared" si="17"/>
        <v>4.4400000000000004</v>
      </c>
      <c r="K132">
        <f t="shared" si="18"/>
        <v>92.349000000000004</v>
      </c>
      <c r="L132">
        <f t="shared" si="19"/>
        <v>92.954000000000008</v>
      </c>
      <c r="M132">
        <f t="shared" si="20"/>
        <v>0.60500000000000398</v>
      </c>
      <c r="N132">
        <f t="shared" si="21"/>
        <v>91.441499999999991</v>
      </c>
      <c r="O132">
        <f t="shared" si="22"/>
        <v>93.861500000000007</v>
      </c>
      <c r="P132" t="str">
        <f t="shared" si="23"/>
        <v/>
      </c>
    </row>
    <row r="133" spans="1:16">
      <c r="A133" s="20" t="s">
        <v>25</v>
      </c>
      <c r="B133" s="20" t="s">
        <v>47</v>
      </c>
      <c r="C133" s="20" t="s">
        <v>48</v>
      </c>
      <c r="D133" s="21">
        <v>41913</v>
      </c>
      <c r="E133" s="20">
        <v>96.789000000000001</v>
      </c>
      <c r="F133" s="20" t="s">
        <v>121</v>
      </c>
      <c r="G133" s="20">
        <v>2.93</v>
      </c>
      <c r="H133" s="20">
        <v>93.858999999999995</v>
      </c>
      <c r="I133">
        <f t="shared" si="16"/>
        <v>3.835</v>
      </c>
      <c r="J133">
        <f t="shared" si="17"/>
        <v>4.4400000000000004</v>
      </c>
      <c r="K133">
        <f t="shared" si="18"/>
        <v>92.349000000000004</v>
      </c>
      <c r="L133">
        <f t="shared" si="19"/>
        <v>92.954000000000008</v>
      </c>
      <c r="M133">
        <f t="shared" si="20"/>
        <v>0.60500000000000398</v>
      </c>
      <c r="N133">
        <f t="shared" si="21"/>
        <v>91.441499999999991</v>
      </c>
      <c r="O133">
        <f t="shared" si="22"/>
        <v>93.861500000000007</v>
      </c>
      <c r="P133" t="str">
        <f t="shared" si="23"/>
        <v/>
      </c>
    </row>
    <row r="134" spans="1:16">
      <c r="A134" s="20" t="s">
        <v>25</v>
      </c>
      <c r="B134" s="20" t="s">
        <v>47</v>
      </c>
      <c r="C134" s="20" t="s">
        <v>48</v>
      </c>
      <c r="D134" s="21">
        <v>41944</v>
      </c>
      <c r="E134" s="20">
        <v>96.789000000000001</v>
      </c>
      <c r="F134" s="20" t="s">
        <v>121</v>
      </c>
      <c r="G134" s="20">
        <v>2.08</v>
      </c>
      <c r="H134" s="20">
        <v>94.709000000000003</v>
      </c>
      <c r="I134">
        <f t="shared" si="16"/>
        <v>3.835</v>
      </c>
      <c r="J134">
        <f t="shared" si="17"/>
        <v>4.4400000000000004</v>
      </c>
      <c r="K134">
        <f t="shared" si="18"/>
        <v>92.349000000000004</v>
      </c>
      <c r="L134">
        <f t="shared" si="19"/>
        <v>92.954000000000008</v>
      </c>
      <c r="M134">
        <f t="shared" si="20"/>
        <v>0.60500000000000398</v>
      </c>
      <c r="N134">
        <f t="shared" si="21"/>
        <v>91.441499999999991</v>
      </c>
      <c r="O134">
        <f t="shared" si="22"/>
        <v>93.861500000000007</v>
      </c>
      <c r="P134" t="str">
        <f t="shared" si="23"/>
        <v>OUTLIER</v>
      </c>
    </row>
    <row r="135" spans="1:16">
      <c r="A135" s="20" t="s">
        <v>25</v>
      </c>
      <c r="B135" s="20" t="s">
        <v>47</v>
      </c>
      <c r="C135" s="20" t="s">
        <v>48</v>
      </c>
      <c r="D135" s="21">
        <v>41974</v>
      </c>
      <c r="E135" s="20">
        <v>96.789000000000001</v>
      </c>
      <c r="F135" s="20" t="s">
        <v>121</v>
      </c>
      <c r="G135" s="20">
        <v>2.12</v>
      </c>
      <c r="H135" s="20">
        <v>94.668999999999997</v>
      </c>
      <c r="I135">
        <f t="shared" si="16"/>
        <v>3.835</v>
      </c>
      <c r="J135">
        <f t="shared" si="17"/>
        <v>4.4400000000000004</v>
      </c>
      <c r="K135">
        <f t="shared" si="18"/>
        <v>92.349000000000004</v>
      </c>
      <c r="L135">
        <f t="shared" si="19"/>
        <v>92.954000000000008</v>
      </c>
      <c r="M135">
        <f t="shared" si="20"/>
        <v>0.60500000000000398</v>
      </c>
      <c r="N135">
        <f t="shared" si="21"/>
        <v>91.441499999999991</v>
      </c>
      <c r="O135">
        <f t="shared" si="22"/>
        <v>93.861500000000007</v>
      </c>
      <c r="P135" t="str">
        <f t="shared" si="23"/>
        <v>OUTLIER</v>
      </c>
    </row>
    <row r="136" spans="1:16">
      <c r="A136" s="20" t="s">
        <v>25</v>
      </c>
      <c r="B136" s="20" t="s">
        <v>47</v>
      </c>
      <c r="C136" s="20" t="s">
        <v>48</v>
      </c>
      <c r="D136" s="21">
        <v>42005</v>
      </c>
      <c r="E136" s="20">
        <v>96.789000000000001</v>
      </c>
      <c r="F136" s="20" t="s">
        <v>121</v>
      </c>
      <c r="G136" s="20">
        <v>2.2999999999999998</v>
      </c>
      <c r="H136" s="20">
        <v>94.489000000000004</v>
      </c>
      <c r="I136">
        <f t="shared" si="16"/>
        <v>3.835</v>
      </c>
      <c r="J136">
        <f t="shared" si="17"/>
        <v>4.4400000000000004</v>
      </c>
      <c r="K136">
        <f t="shared" si="18"/>
        <v>92.349000000000004</v>
      </c>
      <c r="L136">
        <f t="shared" si="19"/>
        <v>92.954000000000008</v>
      </c>
      <c r="M136">
        <f t="shared" si="20"/>
        <v>0.60500000000000398</v>
      </c>
      <c r="N136">
        <f t="shared" si="21"/>
        <v>91.441499999999991</v>
      </c>
      <c r="O136">
        <f t="shared" si="22"/>
        <v>93.861500000000007</v>
      </c>
      <c r="P136" t="str">
        <f t="shared" si="23"/>
        <v>OUTLIER</v>
      </c>
    </row>
    <row r="137" spans="1:16">
      <c r="A137" s="20" t="s">
        <v>25</v>
      </c>
      <c r="B137" s="20" t="s">
        <v>47</v>
      </c>
      <c r="C137" s="20" t="s">
        <v>48</v>
      </c>
      <c r="D137" s="21">
        <v>42036</v>
      </c>
      <c r="E137" s="20">
        <v>96.789000000000001</v>
      </c>
      <c r="F137" s="20" t="s">
        <v>121</v>
      </c>
      <c r="G137" s="20">
        <v>2.42</v>
      </c>
      <c r="H137" s="20">
        <v>94.369</v>
      </c>
      <c r="I137">
        <f t="shared" si="16"/>
        <v>3.835</v>
      </c>
      <c r="J137">
        <f t="shared" si="17"/>
        <v>4.4400000000000004</v>
      </c>
      <c r="K137">
        <f t="shared" si="18"/>
        <v>92.349000000000004</v>
      </c>
      <c r="L137">
        <f t="shared" si="19"/>
        <v>92.954000000000008</v>
      </c>
      <c r="M137">
        <f t="shared" si="20"/>
        <v>0.60500000000000398</v>
      </c>
      <c r="N137">
        <f t="shared" si="21"/>
        <v>91.441499999999991</v>
      </c>
      <c r="O137">
        <f t="shared" si="22"/>
        <v>93.861500000000007</v>
      </c>
      <c r="P137" t="str">
        <f t="shared" si="23"/>
        <v>OUTLIER</v>
      </c>
    </row>
    <row r="138" spans="1:16">
      <c r="A138" s="20" t="s">
        <v>25</v>
      </c>
      <c r="B138" s="20" t="s">
        <v>47</v>
      </c>
      <c r="C138" s="20" t="s">
        <v>48</v>
      </c>
      <c r="D138" s="21">
        <v>42064</v>
      </c>
      <c r="E138" s="20">
        <v>96.789000000000001</v>
      </c>
      <c r="F138" s="20" t="s">
        <v>121</v>
      </c>
      <c r="G138" s="20">
        <v>2.62</v>
      </c>
      <c r="H138" s="20">
        <v>94.168999999999997</v>
      </c>
      <c r="I138">
        <f t="shared" si="16"/>
        <v>3.835</v>
      </c>
      <c r="J138">
        <f t="shared" si="17"/>
        <v>4.4400000000000004</v>
      </c>
      <c r="K138">
        <f t="shared" si="18"/>
        <v>92.349000000000004</v>
      </c>
      <c r="L138">
        <f t="shared" si="19"/>
        <v>92.954000000000008</v>
      </c>
      <c r="M138">
        <f t="shared" si="20"/>
        <v>0.60500000000000398</v>
      </c>
      <c r="N138">
        <f t="shared" si="21"/>
        <v>91.441499999999991</v>
      </c>
      <c r="O138">
        <f t="shared" si="22"/>
        <v>93.861500000000007</v>
      </c>
      <c r="P138" t="str">
        <f t="shared" si="23"/>
        <v>OUTLIER</v>
      </c>
    </row>
    <row r="139" spans="1:16">
      <c r="A139" s="20" t="s">
        <v>25</v>
      </c>
      <c r="B139" s="20" t="s">
        <v>47</v>
      </c>
      <c r="C139" s="20" t="s">
        <v>48</v>
      </c>
      <c r="D139" s="21">
        <v>42095</v>
      </c>
      <c r="E139" s="20">
        <v>96.789000000000001</v>
      </c>
      <c r="F139" s="20" t="s">
        <v>121</v>
      </c>
      <c r="G139" s="20">
        <v>3.92</v>
      </c>
      <c r="H139" s="20">
        <v>92.869</v>
      </c>
      <c r="I139">
        <f t="shared" si="16"/>
        <v>3.835</v>
      </c>
      <c r="J139">
        <f t="shared" si="17"/>
        <v>4.4400000000000004</v>
      </c>
      <c r="K139">
        <f t="shared" si="18"/>
        <v>92.349000000000004</v>
      </c>
      <c r="L139">
        <f t="shared" si="19"/>
        <v>92.954000000000008</v>
      </c>
      <c r="M139">
        <f t="shared" si="20"/>
        <v>0.60500000000000398</v>
      </c>
      <c r="N139">
        <f t="shared" si="21"/>
        <v>91.441499999999991</v>
      </c>
      <c r="O139">
        <f t="shared" si="22"/>
        <v>93.861500000000007</v>
      </c>
      <c r="P139" t="str">
        <f t="shared" si="23"/>
        <v/>
      </c>
    </row>
    <row r="140" spans="1:16">
      <c r="A140" s="20" t="s">
        <v>25</v>
      </c>
      <c r="B140" s="20" t="s">
        <v>47</v>
      </c>
      <c r="C140" s="20" t="s">
        <v>48</v>
      </c>
      <c r="D140" s="21">
        <v>42125</v>
      </c>
      <c r="E140" s="20">
        <v>96.789000000000001</v>
      </c>
      <c r="F140" s="20" t="s">
        <v>121</v>
      </c>
      <c r="G140" s="20">
        <v>3.99</v>
      </c>
      <c r="H140" s="20">
        <v>92.799000000000007</v>
      </c>
      <c r="I140">
        <f t="shared" si="16"/>
        <v>3.835</v>
      </c>
      <c r="J140">
        <f t="shared" si="17"/>
        <v>4.4400000000000004</v>
      </c>
      <c r="K140">
        <f t="shared" si="18"/>
        <v>92.349000000000004</v>
      </c>
      <c r="L140">
        <f t="shared" si="19"/>
        <v>92.954000000000008</v>
      </c>
      <c r="M140">
        <f t="shared" si="20"/>
        <v>0.60500000000000398</v>
      </c>
      <c r="N140">
        <f t="shared" si="21"/>
        <v>91.441499999999991</v>
      </c>
      <c r="O140">
        <f t="shared" si="22"/>
        <v>93.861500000000007</v>
      </c>
      <c r="P140" t="str">
        <f t="shared" si="23"/>
        <v/>
      </c>
    </row>
    <row r="141" spans="1:16">
      <c r="A141" s="20" t="s">
        <v>25</v>
      </c>
      <c r="B141" s="20" t="s">
        <v>47</v>
      </c>
      <c r="C141" s="20" t="s">
        <v>48</v>
      </c>
      <c r="D141" s="21">
        <v>42156</v>
      </c>
      <c r="E141" s="20">
        <v>96.789000000000001</v>
      </c>
      <c r="F141" s="20" t="s">
        <v>121</v>
      </c>
      <c r="G141" s="20">
        <v>3.79</v>
      </c>
      <c r="H141" s="20">
        <v>92.998999999999995</v>
      </c>
      <c r="I141">
        <f t="shared" si="16"/>
        <v>3.835</v>
      </c>
      <c r="J141">
        <f t="shared" si="17"/>
        <v>4.4400000000000004</v>
      </c>
      <c r="K141">
        <f t="shared" si="18"/>
        <v>92.349000000000004</v>
      </c>
      <c r="L141">
        <f t="shared" si="19"/>
        <v>92.954000000000008</v>
      </c>
      <c r="M141">
        <f t="shared" si="20"/>
        <v>0.60500000000000398</v>
      </c>
      <c r="N141">
        <f t="shared" si="21"/>
        <v>91.441499999999991</v>
      </c>
      <c r="O141">
        <f t="shared" si="22"/>
        <v>93.861500000000007</v>
      </c>
      <c r="P141" t="str">
        <f t="shared" si="23"/>
        <v/>
      </c>
    </row>
    <row r="142" spans="1:16">
      <c r="A142" s="20" t="s">
        <v>25</v>
      </c>
      <c r="B142" s="20" t="s">
        <v>47</v>
      </c>
      <c r="C142" s="20" t="s">
        <v>48</v>
      </c>
      <c r="D142" s="21">
        <v>42217</v>
      </c>
      <c r="E142" s="20">
        <v>96.789000000000001</v>
      </c>
      <c r="F142" s="20" t="s">
        <v>121</v>
      </c>
      <c r="G142" s="20">
        <v>3.94</v>
      </c>
      <c r="H142" s="20">
        <v>92.849000000000004</v>
      </c>
      <c r="I142">
        <f t="shared" si="16"/>
        <v>3.835</v>
      </c>
      <c r="J142">
        <f t="shared" si="17"/>
        <v>4.4400000000000004</v>
      </c>
      <c r="K142">
        <f t="shared" si="18"/>
        <v>92.349000000000004</v>
      </c>
      <c r="L142">
        <f t="shared" si="19"/>
        <v>92.954000000000008</v>
      </c>
      <c r="M142">
        <f t="shared" si="20"/>
        <v>0.60500000000000398</v>
      </c>
      <c r="N142">
        <f t="shared" si="21"/>
        <v>91.441499999999991</v>
      </c>
      <c r="O142">
        <f t="shared" si="22"/>
        <v>93.861500000000007</v>
      </c>
      <c r="P142" t="str">
        <f t="shared" si="23"/>
        <v/>
      </c>
    </row>
    <row r="143" spans="1:16">
      <c r="A143" s="20" t="s">
        <v>25</v>
      </c>
      <c r="B143" s="20" t="s">
        <v>47</v>
      </c>
      <c r="C143" s="20" t="s">
        <v>48</v>
      </c>
      <c r="D143" s="21">
        <v>42248</v>
      </c>
      <c r="E143" s="20">
        <v>96.789000000000001</v>
      </c>
      <c r="F143" s="20" t="s">
        <v>121</v>
      </c>
      <c r="G143" s="20">
        <v>3.78</v>
      </c>
      <c r="H143" s="20">
        <v>93.009</v>
      </c>
      <c r="I143">
        <f t="shared" si="16"/>
        <v>3.835</v>
      </c>
      <c r="J143">
        <f t="shared" si="17"/>
        <v>4.4400000000000004</v>
      </c>
      <c r="K143">
        <f t="shared" si="18"/>
        <v>92.349000000000004</v>
      </c>
      <c r="L143">
        <f t="shared" si="19"/>
        <v>92.954000000000008</v>
      </c>
      <c r="M143">
        <f t="shared" si="20"/>
        <v>0.60500000000000398</v>
      </c>
      <c r="N143">
        <f t="shared" si="21"/>
        <v>91.441499999999991</v>
      </c>
      <c r="O143">
        <f t="shared" si="22"/>
        <v>93.861500000000007</v>
      </c>
      <c r="P143" t="str">
        <f t="shared" si="23"/>
        <v/>
      </c>
    </row>
    <row r="144" spans="1:16">
      <c r="A144" s="20" t="s">
        <v>25</v>
      </c>
      <c r="B144" s="20" t="s">
        <v>47</v>
      </c>
      <c r="C144" s="20" t="s">
        <v>48</v>
      </c>
      <c r="D144" s="21">
        <v>42278</v>
      </c>
      <c r="E144" s="20">
        <v>96.789000000000001</v>
      </c>
      <c r="F144" s="20" t="s">
        <v>121</v>
      </c>
      <c r="G144" s="20">
        <v>3.17</v>
      </c>
      <c r="H144" s="20">
        <v>93.619</v>
      </c>
      <c r="I144">
        <f t="shared" si="16"/>
        <v>3.835</v>
      </c>
      <c r="J144">
        <f t="shared" si="17"/>
        <v>4.4400000000000004</v>
      </c>
      <c r="K144">
        <f t="shared" si="18"/>
        <v>92.349000000000004</v>
      </c>
      <c r="L144">
        <f t="shared" si="19"/>
        <v>92.954000000000008</v>
      </c>
      <c r="M144">
        <f t="shared" si="20"/>
        <v>0.60500000000000398</v>
      </c>
      <c r="N144">
        <f t="shared" si="21"/>
        <v>91.441499999999991</v>
      </c>
      <c r="O144">
        <f t="shared" si="22"/>
        <v>93.861500000000007</v>
      </c>
      <c r="P144" t="str">
        <f t="shared" si="23"/>
        <v/>
      </c>
    </row>
    <row r="145" spans="1:16">
      <c r="A145" s="20" t="s">
        <v>25</v>
      </c>
      <c r="B145" s="20" t="s">
        <v>47</v>
      </c>
      <c r="C145" s="20" t="s">
        <v>48</v>
      </c>
      <c r="D145" s="21">
        <v>42309</v>
      </c>
      <c r="E145" s="20">
        <v>96.789000000000001</v>
      </c>
      <c r="F145" s="20" t="s">
        <v>121</v>
      </c>
      <c r="G145" s="20">
        <v>3.28</v>
      </c>
      <c r="H145" s="20">
        <v>93.509</v>
      </c>
      <c r="I145">
        <f t="shared" si="16"/>
        <v>3.835</v>
      </c>
      <c r="J145">
        <f t="shared" si="17"/>
        <v>4.4400000000000004</v>
      </c>
      <c r="K145">
        <f t="shared" si="18"/>
        <v>92.349000000000004</v>
      </c>
      <c r="L145">
        <f t="shared" si="19"/>
        <v>92.954000000000008</v>
      </c>
      <c r="M145">
        <f t="shared" si="20"/>
        <v>0.60500000000000398</v>
      </c>
      <c r="N145">
        <f t="shared" si="21"/>
        <v>91.441499999999991</v>
      </c>
      <c r="O145">
        <f t="shared" si="22"/>
        <v>93.861500000000007</v>
      </c>
      <c r="P145" t="str">
        <f t="shared" si="23"/>
        <v/>
      </c>
    </row>
    <row r="146" spans="1:16">
      <c r="A146" s="20" t="s">
        <v>25</v>
      </c>
      <c r="B146" s="20" t="s">
        <v>47</v>
      </c>
      <c r="C146" s="20" t="s">
        <v>48</v>
      </c>
      <c r="D146" s="21">
        <v>42339</v>
      </c>
      <c r="E146" s="20">
        <v>96.789000000000001</v>
      </c>
      <c r="F146" s="20" t="s">
        <v>121</v>
      </c>
      <c r="G146" s="20">
        <v>3.9</v>
      </c>
      <c r="H146" s="20">
        <v>92.888999999999996</v>
      </c>
      <c r="I146">
        <f t="shared" si="16"/>
        <v>3.835</v>
      </c>
      <c r="J146">
        <f t="shared" si="17"/>
        <v>4.4400000000000004</v>
      </c>
      <c r="K146">
        <f t="shared" si="18"/>
        <v>92.349000000000004</v>
      </c>
      <c r="L146">
        <f t="shared" si="19"/>
        <v>92.954000000000008</v>
      </c>
      <c r="M146">
        <f t="shared" si="20"/>
        <v>0.60500000000000398</v>
      </c>
      <c r="N146">
        <f t="shared" si="21"/>
        <v>91.441499999999991</v>
      </c>
      <c r="O146">
        <f t="shared" si="22"/>
        <v>93.861500000000007</v>
      </c>
      <c r="P146" t="str">
        <f t="shared" si="23"/>
        <v/>
      </c>
    </row>
    <row r="147" spans="1:16">
      <c r="A147" s="20" t="s">
        <v>25</v>
      </c>
      <c r="B147" s="20" t="s">
        <v>47</v>
      </c>
      <c r="C147" s="20" t="s">
        <v>48</v>
      </c>
      <c r="D147" s="21">
        <v>42370</v>
      </c>
      <c r="E147" s="20">
        <v>96.789000000000001</v>
      </c>
      <c r="F147" s="20" t="s">
        <v>121</v>
      </c>
      <c r="G147" s="20">
        <v>3.86</v>
      </c>
      <c r="H147" s="20">
        <v>92.929000000000002</v>
      </c>
      <c r="I147">
        <f t="shared" si="16"/>
        <v>3.835</v>
      </c>
      <c r="J147">
        <f t="shared" si="17"/>
        <v>4.4400000000000004</v>
      </c>
      <c r="K147">
        <f t="shared" si="18"/>
        <v>92.349000000000004</v>
      </c>
      <c r="L147">
        <f t="shared" si="19"/>
        <v>92.954000000000008</v>
      </c>
      <c r="M147">
        <f t="shared" si="20"/>
        <v>0.60500000000000398</v>
      </c>
      <c r="N147">
        <f t="shared" si="21"/>
        <v>91.441499999999991</v>
      </c>
      <c r="O147">
        <f t="shared" si="22"/>
        <v>93.861500000000007</v>
      </c>
      <c r="P147" t="str">
        <f t="shared" si="23"/>
        <v/>
      </c>
    </row>
    <row r="148" spans="1:16">
      <c r="A148" s="20" t="s">
        <v>25</v>
      </c>
      <c r="B148" s="20" t="s">
        <v>47</v>
      </c>
      <c r="C148" s="20" t="s">
        <v>48</v>
      </c>
      <c r="D148" s="21">
        <v>42401</v>
      </c>
      <c r="E148" s="20">
        <v>96.789000000000001</v>
      </c>
      <c r="F148" s="20" t="s">
        <v>121</v>
      </c>
      <c r="G148" s="20">
        <v>3.9</v>
      </c>
      <c r="H148" s="20">
        <v>92.888999999999996</v>
      </c>
      <c r="I148">
        <f t="shared" si="16"/>
        <v>3.835</v>
      </c>
      <c r="J148">
        <f t="shared" si="17"/>
        <v>4.4400000000000004</v>
      </c>
      <c r="K148">
        <f t="shared" si="18"/>
        <v>92.349000000000004</v>
      </c>
      <c r="L148">
        <f t="shared" si="19"/>
        <v>92.954000000000008</v>
      </c>
      <c r="M148">
        <f t="shared" si="20"/>
        <v>0.60500000000000398</v>
      </c>
      <c r="N148">
        <f t="shared" si="21"/>
        <v>91.441499999999991</v>
      </c>
      <c r="O148">
        <f t="shared" si="22"/>
        <v>93.861500000000007</v>
      </c>
      <c r="P148" t="str">
        <f t="shared" si="23"/>
        <v/>
      </c>
    </row>
    <row r="149" spans="1:16">
      <c r="A149" s="20" t="s">
        <v>25</v>
      </c>
      <c r="B149" s="20" t="s">
        <v>47</v>
      </c>
      <c r="C149" s="20" t="s">
        <v>48</v>
      </c>
      <c r="D149" s="21">
        <v>42430</v>
      </c>
      <c r="E149" s="20">
        <v>96.789000000000001</v>
      </c>
      <c r="F149" s="20" t="s">
        <v>121</v>
      </c>
      <c r="G149" s="20">
        <v>3.84</v>
      </c>
      <c r="H149" s="20">
        <v>92.948999999999998</v>
      </c>
      <c r="I149">
        <f t="shared" si="16"/>
        <v>3.835</v>
      </c>
      <c r="J149">
        <f t="shared" si="17"/>
        <v>4.4400000000000004</v>
      </c>
      <c r="K149">
        <f t="shared" si="18"/>
        <v>92.349000000000004</v>
      </c>
      <c r="L149">
        <f t="shared" si="19"/>
        <v>92.954000000000008</v>
      </c>
      <c r="M149">
        <f t="shared" si="20"/>
        <v>0.60500000000000398</v>
      </c>
      <c r="N149">
        <f t="shared" si="21"/>
        <v>91.441499999999991</v>
      </c>
      <c r="O149">
        <f t="shared" si="22"/>
        <v>93.861500000000007</v>
      </c>
      <c r="P149" t="str">
        <f t="shared" si="23"/>
        <v/>
      </c>
    </row>
    <row r="150" spans="1:16">
      <c r="A150" s="20" t="s">
        <v>25</v>
      </c>
      <c r="B150" s="20" t="s">
        <v>47</v>
      </c>
      <c r="C150" s="20" t="s">
        <v>48</v>
      </c>
      <c r="D150" s="21">
        <v>42461</v>
      </c>
      <c r="E150" s="20">
        <v>96.789000000000001</v>
      </c>
      <c r="F150" s="20" t="s">
        <v>121</v>
      </c>
      <c r="G150" s="20">
        <v>3.9</v>
      </c>
      <c r="H150" s="20">
        <v>92.888999999999996</v>
      </c>
      <c r="I150">
        <f t="shared" si="16"/>
        <v>3.835</v>
      </c>
      <c r="J150">
        <f t="shared" si="17"/>
        <v>4.4400000000000004</v>
      </c>
      <c r="K150">
        <f t="shared" si="18"/>
        <v>92.349000000000004</v>
      </c>
      <c r="L150">
        <f t="shared" si="19"/>
        <v>92.954000000000008</v>
      </c>
      <c r="M150">
        <f t="shared" si="20"/>
        <v>0.60500000000000398</v>
      </c>
      <c r="N150">
        <f t="shared" si="21"/>
        <v>91.441499999999991</v>
      </c>
      <c r="O150">
        <f t="shared" si="22"/>
        <v>93.861500000000007</v>
      </c>
      <c r="P150" t="str">
        <f t="shared" si="23"/>
        <v/>
      </c>
    </row>
    <row r="151" spans="1:16">
      <c r="A151" s="20" t="s">
        <v>25</v>
      </c>
      <c r="B151" s="20" t="s">
        <v>47</v>
      </c>
      <c r="C151" s="20" t="s">
        <v>48</v>
      </c>
      <c r="D151" s="21">
        <v>42491</v>
      </c>
      <c r="E151" s="20">
        <v>96.789000000000001</v>
      </c>
      <c r="F151" s="20" t="s">
        <v>121</v>
      </c>
      <c r="G151" s="20">
        <v>3.93</v>
      </c>
      <c r="H151" s="20">
        <v>92.858999999999995</v>
      </c>
      <c r="I151">
        <f t="shared" si="16"/>
        <v>3.835</v>
      </c>
      <c r="J151">
        <f t="shared" si="17"/>
        <v>4.4400000000000004</v>
      </c>
      <c r="K151">
        <f t="shared" si="18"/>
        <v>92.349000000000004</v>
      </c>
      <c r="L151">
        <f t="shared" si="19"/>
        <v>92.954000000000008</v>
      </c>
      <c r="M151">
        <f t="shared" si="20"/>
        <v>0.60500000000000398</v>
      </c>
      <c r="N151">
        <f t="shared" si="21"/>
        <v>91.441499999999991</v>
      </c>
      <c r="O151">
        <f t="shared" si="22"/>
        <v>93.861500000000007</v>
      </c>
      <c r="P151" t="str">
        <f t="shared" si="23"/>
        <v/>
      </c>
    </row>
    <row r="152" spans="1:16">
      <c r="A152" s="20" t="s">
        <v>25</v>
      </c>
      <c r="B152" s="20" t="s">
        <v>47</v>
      </c>
      <c r="C152" s="20" t="s">
        <v>48</v>
      </c>
      <c r="D152" s="21">
        <v>42522</v>
      </c>
      <c r="E152" s="20">
        <v>96.789000000000001</v>
      </c>
      <c r="F152" s="20" t="s">
        <v>121</v>
      </c>
      <c r="G152" s="20">
        <v>3.96</v>
      </c>
      <c r="H152" s="20">
        <v>92.828999999999994</v>
      </c>
      <c r="I152">
        <f t="shared" si="16"/>
        <v>3.835</v>
      </c>
      <c r="J152">
        <f t="shared" si="17"/>
        <v>4.4400000000000004</v>
      </c>
      <c r="K152">
        <f t="shared" si="18"/>
        <v>92.349000000000004</v>
      </c>
      <c r="L152">
        <f t="shared" si="19"/>
        <v>92.954000000000008</v>
      </c>
      <c r="M152">
        <f t="shared" si="20"/>
        <v>0.60500000000000398</v>
      </c>
      <c r="N152">
        <f t="shared" si="21"/>
        <v>91.441499999999991</v>
      </c>
      <c r="O152">
        <f t="shared" si="22"/>
        <v>93.861500000000007</v>
      </c>
      <c r="P152" t="str">
        <f t="shared" si="23"/>
        <v/>
      </c>
    </row>
    <row r="153" spans="1:16">
      <c r="A153" s="20" t="s">
        <v>25</v>
      </c>
      <c r="B153" s="20" t="s">
        <v>47</v>
      </c>
      <c r="C153" s="20" t="s">
        <v>48</v>
      </c>
      <c r="D153" s="21">
        <v>42583</v>
      </c>
      <c r="E153" s="20">
        <v>96.789000000000001</v>
      </c>
      <c r="F153" s="20" t="s">
        <v>121</v>
      </c>
      <c r="G153" s="20">
        <v>3.81</v>
      </c>
      <c r="H153" s="20">
        <v>92.978999999999999</v>
      </c>
      <c r="I153">
        <f t="shared" si="16"/>
        <v>3.835</v>
      </c>
      <c r="J153">
        <f t="shared" si="17"/>
        <v>4.4400000000000004</v>
      </c>
      <c r="K153">
        <f t="shared" si="18"/>
        <v>92.349000000000004</v>
      </c>
      <c r="L153">
        <f t="shared" si="19"/>
        <v>92.954000000000008</v>
      </c>
      <c r="M153">
        <f t="shared" si="20"/>
        <v>0.60500000000000398</v>
      </c>
      <c r="N153">
        <f t="shared" si="21"/>
        <v>91.441499999999991</v>
      </c>
      <c r="O153">
        <f t="shared" si="22"/>
        <v>93.861500000000007</v>
      </c>
      <c r="P153" t="str">
        <f t="shared" si="23"/>
        <v/>
      </c>
    </row>
    <row r="154" spans="1:16">
      <c r="A154" s="20" t="s">
        <v>25</v>
      </c>
      <c r="B154" s="20" t="s">
        <v>47</v>
      </c>
      <c r="C154" s="20" t="s">
        <v>48</v>
      </c>
      <c r="D154" s="21">
        <v>42614</v>
      </c>
      <c r="E154" s="20">
        <v>96.789000000000001</v>
      </c>
      <c r="F154" s="20" t="s">
        <v>121</v>
      </c>
      <c r="G154" s="20">
        <v>3.83</v>
      </c>
      <c r="H154" s="20">
        <v>92.959000000000003</v>
      </c>
      <c r="I154">
        <f t="shared" si="16"/>
        <v>3.835</v>
      </c>
      <c r="J154">
        <f t="shared" si="17"/>
        <v>4.4400000000000004</v>
      </c>
      <c r="K154">
        <f t="shared" si="18"/>
        <v>92.349000000000004</v>
      </c>
      <c r="L154">
        <f t="shared" si="19"/>
        <v>92.954000000000008</v>
      </c>
      <c r="M154">
        <f t="shared" si="20"/>
        <v>0.60500000000000398</v>
      </c>
      <c r="N154">
        <f t="shared" si="21"/>
        <v>91.441499999999991</v>
      </c>
      <c r="O154">
        <f t="shared" si="22"/>
        <v>93.861500000000007</v>
      </c>
      <c r="P154" t="str">
        <f t="shared" si="23"/>
        <v/>
      </c>
    </row>
    <row r="155" spans="1:16">
      <c r="A155" s="20" t="s">
        <v>25</v>
      </c>
      <c r="B155" s="20" t="s">
        <v>47</v>
      </c>
      <c r="C155" s="20" t="s">
        <v>48</v>
      </c>
      <c r="D155" s="21">
        <v>42644</v>
      </c>
      <c r="E155" s="20">
        <v>96.789000000000001</v>
      </c>
      <c r="F155" s="20" t="s">
        <v>121</v>
      </c>
      <c r="G155" s="20">
        <v>3.88</v>
      </c>
      <c r="H155" s="20">
        <v>92.909000000000006</v>
      </c>
      <c r="I155">
        <f t="shared" si="16"/>
        <v>3.835</v>
      </c>
      <c r="J155">
        <f t="shared" si="17"/>
        <v>4.4400000000000004</v>
      </c>
      <c r="K155">
        <f t="shared" si="18"/>
        <v>92.349000000000004</v>
      </c>
      <c r="L155">
        <f t="shared" si="19"/>
        <v>92.954000000000008</v>
      </c>
      <c r="M155">
        <f t="shared" si="20"/>
        <v>0.60500000000000398</v>
      </c>
      <c r="N155">
        <f t="shared" si="21"/>
        <v>91.441499999999991</v>
      </c>
      <c r="O155">
        <f t="shared" si="22"/>
        <v>93.861500000000007</v>
      </c>
      <c r="P155" t="str">
        <f t="shared" si="23"/>
        <v/>
      </c>
    </row>
    <row r="156" spans="1:16">
      <c r="A156" s="20" t="s">
        <v>25</v>
      </c>
      <c r="B156" s="20" t="s">
        <v>47</v>
      </c>
      <c r="C156" s="20" t="s">
        <v>48</v>
      </c>
      <c r="D156" s="21">
        <v>42675</v>
      </c>
      <c r="E156" s="20">
        <v>96.789000000000001</v>
      </c>
      <c r="F156" s="20" t="s">
        <v>121</v>
      </c>
      <c r="G156" s="20">
        <v>3.92</v>
      </c>
      <c r="H156" s="20">
        <v>92.869</v>
      </c>
      <c r="I156">
        <f t="shared" si="16"/>
        <v>3.835</v>
      </c>
      <c r="J156">
        <f t="shared" si="17"/>
        <v>4.4400000000000004</v>
      </c>
      <c r="K156">
        <f t="shared" si="18"/>
        <v>92.349000000000004</v>
      </c>
      <c r="L156">
        <f t="shared" si="19"/>
        <v>92.954000000000008</v>
      </c>
      <c r="M156">
        <f t="shared" si="20"/>
        <v>0.60500000000000398</v>
      </c>
      <c r="N156">
        <f t="shared" si="21"/>
        <v>91.441499999999991</v>
      </c>
      <c r="O156">
        <f t="shared" si="22"/>
        <v>93.861500000000007</v>
      </c>
      <c r="P156" t="str">
        <f t="shared" si="23"/>
        <v/>
      </c>
    </row>
    <row r="157" spans="1:16">
      <c r="A157" s="20" t="s">
        <v>25</v>
      </c>
      <c r="B157" s="20" t="s">
        <v>47</v>
      </c>
      <c r="C157" s="20" t="s">
        <v>48</v>
      </c>
      <c r="D157" s="21">
        <v>42705</v>
      </c>
      <c r="E157" s="20">
        <v>96.789000000000001</v>
      </c>
      <c r="F157" s="20" t="s">
        <v>121</v>
      </c>
      <c r="G157" s="20">
        <v>3.64</v>
      </c>
      <c r="H157" s="20">
        <v>93.149000000000001</v>
      </c>
      <c r="I157">
        <f t="shared" si="16"/>
        <v>3.835</v>
      </c>
      <c r="J157">
        <f t="shared" si="17"/>
        <v>4.4400000000000004</v>
      </c>
      <c r="K157">
        <f t="shared" si="18"/>
        <v>92.349000000000004</v>
      </c>
      <c r="L157">
        <f t="shared" si="19"/>
        <v>92.954000000000008</v>
      </c>
      <c r="M157">
        <f t="shared" si="20"/>
        <v>0.60500000000000398</v>
      </c>
      <c r="N157">
        <f t="shared" si="21"/>
        <v>91.441499999999991</v>
      </c>
      <c r="O157">
        <f t="shared" si="22"/>
        <v>93.861500000000007</v>
      </c>
      <c r="P157" t="str">
        <f t="shared" si="23"/>
        <v/>
      </c>
    </row>
    <row r="158" spans="1:16">
      <c r="A158" s="20" t="s">
        <v>25</v>
      </c>
      <c r="B158" s="20" t="s">
        <v>47</v>
      </c>
      <c r="C158" s="20" t="s">
        <v>48</v>
      </c>
      <c r="D158" s="21">
        <v>42736</v>
      </c>
      <c r="E158" s="20">
        <v>96.789000000000001</v>
      </c>
      <c r="F158" s="20" t="s">
        <v>121</v>
      </c>
      <c r="G158" s="20">
        <v>3.71</v>
      </c>
      <c r="H158" s="20">
        <v>93.078999999999994</v>
      </c>
      <c r="I158">
        <f t="shared" si="16"/>
        <v>3.835</v>
      </c>
      <c r="J158">
        <f t="shared" si="17"/>
        <v>4.4400000000000004</v>
      </c>
      <c r="K158">
        <f t="shared" si="18"/>
        <v>92.349000000000004</v>
      </c>
      <c r="L158">
        <f t="shared" si="19"/>
        <v>92.954000000000008</v>
      </c>
      <c r="M158">
        <f t="shared" si="20"/>
        <v>0.60500000000000398</v>
      </c>
      <c r="N158">
        <f t="shared" si="21"/>
        <v>91.441499999999991</v>
      </c>
      <c r="O158">
        <f t="shared" si="22"/>
        <v>93.861500000000007</v>
      </c>
      <c r="P158" t="str">
        <f t="shared" si="23"/>
        <v/>
      </c>
    </row>
    <row r="159" spans="1:16">
      <c r="A159" s="20" t="s">
        <v>25</v>
      </c>
      <c r="B159" s="20" t="s">
        <v>47</v>
      </c>
      <c r="C159" s="20" t="s">
        <v>48</v>
      </c>
      <c r="D159" s="21">
        <v>42767</v>
      </c>
      <c r="E159" s="20">
        <v>96.789000000000001</v>
      </c>
      <c r="F159" s="20" t="s">
        <v>121</v>
      </c>
      <c r="G159" s="20">
        <v>3.88</v>
      </c>
      <c r="H159" s="20">
        <v>92.909000000000006</v>
      </c>
      <c r="I159">
        <f t="shared" si="16"/>
        <v>3.835</v>
      </c>
      <c r="J159">
        <f t="shared" si="17"/>
        <v>4.4400000000000004</v>
      </c>
      <c r="K159">
        <f t="shared" si="18"/>
        <v>92.349000000000004</v>
      </c>
      <c r="L159">
        <f t="shared" si="19"/>
        <v>92.954000000000008</v>
      </c>
      <c r="M159">
        <f t="shared" si="20"/>
        <v>0.60500000000000398</v>
      </c>
      <c r="N159">
        <f t="shared" si="21"/>
        <v>91.441499999999991</v>
      </c>
      <c r="O159">
        <f t="shared" si="22"/>
        <v>93.861500000000007</v>
      </c>
      <c r="P159" t="str">
        <f t="shared" si="23"/>
        <v/>
      </c>
    </row>
    <row r="160" spans="1:16">
      <c r="A160" s="20" t="s">
        <v>25</v>
      </c>
      <c r="B160" s="20" t="s">
        <v>47</v>
      </c>
      <c r="C160" s="20" t="s">
        <v>48</v>
      </c>
      <c r="D160" s="21">
        <v>42795</v>
      </c>
      <c r="E160" s="20">
        <v>96.789000000000001</v>
      </c>
      <c r="F160" s="20" t="s">
        <v>121</v>
      </c>
      <c r="G160" s="20">
        <v>3.98</v>
      </c>
      <c r="H160" s="20">
        <v>92.808999999999997</v>
      </c>
      <c r="I160">
        <f t="shared" si="16"/>
        <v>3.835</v>
      </c>
      <c r="J160">
        <f t="shared" si="17"/>
        <v>4.4400000000000004</v>
      </c>
      <c r="K160">
        <f t="shared" si="18"/>
        <v>92.349000000000004</v>
      </c>
      <c r="L160">
        <f t="shared" si="19"/>
        <v>92.954000000000008</v>
      </c>
      <c r="M160">
        <f t="shared" si="20"/>
        <v>0.60500000000000398</v>
      </c>
      <c r="N160">
        <f t="shared" si="21"/>
        <v>91.441499999999991</v>
      </c>
      <c r="O160">
        <f t="shared" si="22"/>
        <v>93.861500000000007</v>
      </c>
      <c r="P160" t="str">
        <f t="shared" si="23"/>
        <v/>
      </c>
    </row>
    <row r="161" spans="1:16">
      <c r="A161" s="20" t="s">
        <v>25</v>
      </c>
      <c r="B161" s="20" t="s">
        <v>47</v>
      </c>
      <c r="C161" s="20" t="s">
        <v>48</v>
      </c>
      <c r="D161" s="21">
        <v>42826</v>
      </c>
      <c r="E161" s="20">
        <v>96.789000000000001</v>
      </c>
      <c r="F161" s="20" t="s">
        <v>121</v>
      </c>
      <c r="G161" s="20">
        <v>4.18</v>
      </c>
      <c r="H161" s="20">
        <v>92.608999999999995</v>
      </c>
      <c r="I161">
        <f t="shared" si="16"/>
        <v>3.835</v>
      </c>
      <c r="J161">
        <f t="shared" si="17"/>
        <v>4.4400000000000004</v>
      </c>
      <c r="K161">
        <f t="shared" si="18"/>
        <v>92.349000000000004</v>
      </c>
      <c r="L161">
        <f t="shared" si="19"/>
        <v>92.954000000000008</v>
      </c>
      <c r="M161">
        <f t="shared" si="20"/>
        <v>0.60500000000000398</v>
      </c>
      <c r="N161">
        <f t="shared" si="21"/>
        <v>91.441499999999991</v>
      </c>
      <c r="O161">
        <f t="shared" si="22"/>
        <v>93.861500000000007</v>
      </c>
      <c r="P161" t="str">
        <f t="shared" si="23"/>
        <v/>
      </c>
    </row>
    <row r="162" spans="1:16">
      <c r="A162" s="20" t="s">
        <v>25</v>
      </c>
      <c r="B162" s="20" t="s">
        <v>47</v>
      </c>
      <c r="C162" s="20" t="s">
        <v>48</v>
      </c>
      <c r="D162" s="21">
        <v>42856</v>
      </c>
      <c r="E162" s="20">
        <v>96.789000000000001</v>
      </c>
      <c r="F162" s="20" t="s">
        <v>121</v>
      </c>
      <c r="G162" s="20">
        <v>4.08</v>
      </c>
      <c r="H162" s="20">
        <v>92.709000000000003</v>
      </c>
      <c r="I162">
        <f t="shared" si="16"/>
        <v>3.835</v>
      </c>
      <c r="J162">
        <f t="shared" si="17"/>
        <v>4.4400000000000004</v>
      </c>
      <c r="K162">
        <f t="shared" si="18"/>
        <v>92.349000000000004</v>
      </c>
      <c r="L162">
        <f t="shared" si="19"/>
        <v>92.954000000000008</v>
      </c>
      <c r="M162">
        <f t="shared" si="20"/>
        <v>0.60500000000000398</v>
      </c>
      <c r="N162">
        <f t="shared" si="21"/>
        <v>91.441499999999991</v>
      </c>
      <c r="O162">
        <f t="shared" si="22"/>
        <v>93.861500000000007</v>
      </c>
      <c r="P162" t="str">
        <f t="shared" si="23"/>
        <v/>
      </c>
    </row>
    <row r="163" spans="1:16">
      <c r="A163" s="20" t="s">
        <v>25</v>
      </c>
      <c r="B163" s="20" t="s">
        <v>47</v>
      </c>
      <c r="C163" s="20" t="s">
        <v>48</v>
      </c>
      <c r="D163" s="21">
        <v>42887</v>
      </c>
      <c r="E163" s="20">
        <v>96.789000000000001</v>
      </c>
      <c r="F163" s="20" t="s">
        <v>121</v>
      </c>
      <c r="G163" s="20">
        <v>3.98</v>
      </c>
      <c r="H163" s="20">
        <v>92.808999999999997</v>
      </c>
      <c r="I163">
        <f t="shared" si="16"/>
        <v>3.835</v>
      </c>
      <c r="J163">
        <f t="shared" si="17"/>
        <v>4.4400000000000004</v>
      </c>
      <c r="K163">
        <f t="shared" si="18"/>
        <v>92.349000000000004</v>
      </c>
      <c r="L163">
        <f t="shared" si="19"/>
        <v>92.954000000000008</v>
      </c>
      <c r="M163">
        <f t="shared" si="20"/>
        <v>0.60500000000000398</v>
      </c>
      <c r="N163">
        <f t="shared" si="21"/>
        <v>91.441499999999991</v>
      </c>
      <c r="O163">
        <f t="shared" si="22"/>
        <v>93.861500000000007</v>
      </c>
      <c r="P163" t="str">
        <f t="shared" si="23"/>
        <v/>
      </c>
    </row>
    <row r="164" spans="1:16">
      <c r="A164" s="20" t="s">
        <v>25</v>
      </c>
      <c r="B164" s="20" t="s">
        <v>47</v>
      </c>
      <c r="C164" s="20" t="s">
        <v>48</v>
      </c>
      <c r="D164" s="21">
        <v>42917</v>
      </c>
      <c r="E164" s="20">
        <v>96.789000000000001</v>
      </c>
      <c r="F164" s="20" t="s">
        <v>121</v>
      </c>
      <c r="G164" s="20">
        <v>3.99</v>
      </c>
      <c r="H164" s="20">
        <v>92.799000000000007</v>
      </c>
      <c r="I164">
        <f t="shared" si="16"/>
        <v>3.835</v>
      </c>
      <c r="J164">
        <f t="shared" si="17"/>
        <v>4.4400000000000004</v>
      </c>
      <c r="K164">
        <f t="shared" si="18"/>
        <v>92.349000000000004</v>
      </c>
      <c r="L164">
        <f t="shared" si="19"/>
        <v>92.954000000000008</v>
      </c>
      <c r="M164">
        <f t="shared" si="20"/>
        <v>0.60500000000000398</v>
      </c>
      <c r="N164">
        <f t="shared" si="21"/>
        <v>91.441499999999991</v>
      </c>
      <c r="O164">
        <f t="shared" si="22"/>
        <v>93.861500000000007</v>
      </c>
      <c r="P164" t="str">
        <f t="shared" si="23"/>
        <v/>
      </c>
    </row>
    <row r="165" spans="1:16">
      <c r="A165" s="20" t="s">
        <v>25</v>
      </c>
      <c r="B165" s="20" t="s">
        <v>47</v>
      </c>
      <c r="C165" s="20" t="s">
        <v>48</v>
      </c>
      <c r="D165" s="21">
        <v>42948</v>
      </c>
      <c r="E165" s="20">
        <v>96.789000000000001</v>
      </c>
      <c r="F165" s="20" t="s">
        <v>121</v>
      </c>
      <c r="G165" s="20">
        <v>4.2</v>
      </c>
      <c r="H165" s="20">
        <v>92.588999999999999</v>
      </c>
      <c r="I165">
        <f t="shared" si="16"/>
        <v>3.835</v>
      </c>
      <c r="J165">
        <f t="shared" si="17"/>
        <v>4.4400000000000004</v>
      </c>
      <c r="K165">
        <f t="shared" si="18"/>
        <v>92.349000000000004</v>
      </c>
      <c r="L165">
        <f t="shared" si="19"/>
        <v>92.954000000000008</v>
      </c>
      <c r="M165">
        <f t="shared" si="20"/>
        <v>0.60500000000000398</v>
      </c>
      <c r="N165">
        <f t="shared" si="21"/>
        <v>91.441499999999991</v>
      </c>
      <c r="O165">
        <f t="shared" si="22"/>
        <v>93.861500000000007</v>
      </c>
      <c r="P165" t="str">
        <f t="shared" si="23"/>
        <v/>
      </c>
    </row>
    <row r="166" spans="1:16">
      <c r="A166" s="20" t="s">
        <v>25</v>
      </c>
      <c r="B166" s="20" t="s">
        <v>47</v>
      </c>
      <c r="C166" s="20" t="s">
        <v>48</v>
      </c>
      <c r="D166" s="21">
        <v>42979</v>
      </c>
      <c r="E166" s="20">
        <v>96.789000000000001</v>
      </c>
      <c r="F166" s="20" t="s">
        <v>121</v>
      </c>
      <c r="G166" s="20">
        <v>4.21</v>
      </c>
      <c r="H166" s="20">
        <v>92.578999999999994</v>
      </c>
      <c r="I166">
        <f t="shared" si="16"/>
        <v>3.835</v>
      </c>
      <c r="J166">
        <f t="shared" si="17"/>
        <v>4.4400000000000004</v>
      </c>
      <c r="K166">
        <f t="shared" si="18"/>
        <v>92.349000000000004</v>
      </c>
      <c r="L166">
        <f t="shared" si="19"/>
        <v>92.954000000000008</v>
      </c>
      <c r="M166">
        <f t="shared" si="20"/>
        <v>0.60500000000000398</v>
      </c>
      <c r="N166">
        <f t="shared" si="21"/>
        <v>91.441499999999991</v>
      </c>
      <c r="O166">
        <f t="shared" si="22"/>
        <v>93.861500000000007</v>
      </c>
      <c r="P166" t="str">
        <f t="shared" si="23"/>
        <v/>
      </c>
    </row>
    <row r="167" spans="1:16">
      <c r="A167" s="20" t="s">
        <v>25</v>
      </c>
      <c r="B167" s="20" t="s">
        <v>47</v>
      </c>
      <c r="C167" s="20" t="s">
        <v>48</v>
      </c>
      <c r="D167" s="21">
        <v>43009</v>
      </c>
      <c r="E167" s="20">
        <v>96.789000000000001</v>
      </c>
      <c r="F167" s="20" t="s">
        <v>121</v>
      </c>
      <c r="G167" s="20">
        <v>4.34</v>
      </c>
      <c r="H167" s="20">
        <v>92.448999999999998</v>
      </c>
      <c r="I167">
        <f t="shared" si="16"/>
        <v>3.835</v>
      </c>
      <c r="J167">
        <f t="shared" si="17"/>
        <v>4.4400000000000004</v>
      </c>
      <c r="K167">
        <f t="shared" si="18"/>
        <v>92.349000000000004</v>
      </c>
      <c r="L167">
        <f t="shared" si="19"/>
        <v>92.954000000000008</v>
      </c>
      <c r="M167">
        <f t="shared" si="20"/>
        <v>0.60500000000000398</v>
      </c>
      <c r="N167">
        <f t="shared" si="21"/>
        <v>91.441499999999991</v>
      </c>
      <c r="O167">
        <f t="shared" si="22"/>
        <v>93.861500000000007</v>
      </c>
      <c r="P167" t="str">
        <f t="shared" si="23"/>
        <v/>
      </c>
    </row>
    <row r="168" spans="1:16">
      <c r="A168" s="20" t="s">
        <v>25</v>
      </c>
      <c r="B168" s="20" t="s">
        <v>47</v>
      </c>
      <c r="C168" s="20" t="s">
        <v>48</v>
      </c>
      <c r="D168" s="21">
        <v>43040</v>
      </c>
      <c r="E168" s="20">
        <v>96.789000000000001</v>
      </c>
      <c r="F168" s="20" t="s">
        <v>121</v>
      </c>
      <c r="G168" s="20">
        <v>4.4400000000000004</v>
      </c>
      <c r="H168" s="20">
        <v>92.349000000000004</v>
      </c>
      <c r="I168">
        <f t="shared" si="16"/>
        <v>3.835</v>
      </c>
      <c r="J168">
        <f t="shared" si="17"/>
        <v>4.4400000000000004</v>
      </c>
      <c r="K168">
        <f t="shared" si="18"/>
        <v>92.349000000000004</v>
      </c>
      <c r="L168">
        <f t="shared" si="19"/>
        <v>92.954000000000008</v>
      </c>
      <c r="M168">
        <f t="shared" si="20"/>
        <v>0.60500000000000398</v>
      </c>
      <c r="N168">
        <f t="shared" si="21"/>
        <v>91.441499999999991</v>
      </c>
      <c r="O168">
        <f t="shared" si="22"/>
        <v>93.861500000000007</v>
      </c>
      <c r="P168" t="str">
        <f t="shared" si="23"/>
        <v/>
      </c>
    </row>
    <row r="169" spans="1:16">
      <c r="A169" s="20" t="s">
        <v>25</v>
      </c>
      <c r="B169" s="20" t="s">
        <v>47</v>
      </c>
      <c r="C169" s="20" t="s">
        <v>48</v>
      </c>
      <c r="D169" s="21">
        <v>43070</v>
      </c>
      <c r="E169" s="20">
        <v>96.789000000000001</v>
      </c>
      <c r="F169" s="20" t="s">
        <v>121</v>
      </c>
      <c r="G169" s="20">
        <v>5.4</v>
      </c>
      <c r="H169" s="20">
        <v>91.388999999999996</v>
      </c>
      <c r="I169">
        <f t="shared" si="16"/>
        <v>3.835</v>
      </c>
      <c r="J169">
        <f t="shared" si="17"/>
        <v>4.4400000000000004</v>
      </c>
      <c r="K169">
        <f t="shared" si="18"/>
        <v>92.349000000000004</v>
      </c>
      <c r="L169">
        <f t="shared" si="19"/>
        <v>92.954000000000008</v>
      </c>
      <c r="M169">
        <f t="shared" si="20"/>
        <v>0.60500000000000398</v>
      </c>
      <c r="N169">
        <f t="shared" si="21"/>
        <v>91.441499999999991</v>
      </c>
      <c r="O169">
        <f t="shared" si="22"/>
        <v>93.861500000000007</v>
      </c>
      <c r="P169" t="str">
        <f t="shared" si="23"/>
        <v>OUTLIER</v>
      </c>
    </row>
    <row r="170" spans="1:16">
      <c r="A170" s="20" t="s">
        <v>25</v>
      </c>
      <c r="B170" s="20" t="s">
        <v>47</v>
      </c>
      <c r="C170" s="20" t="s">
        <v>48</v>
      </c>
      <c r="D170" s="21">
        <v>43101</v>
      </c>
      <c r="E170" s="20">
        <v>96.789000000000001</v>
      </c>
      <c r="F170" s="20" t="s">
        <v>121</v>
      </c>
      <c r="G170" s="20">
        <v>3.95</v>
      </c>
      <c r="H170" s="20">
        <v>92.838999999999999</v>
      </c>
      <c r="I170">
        <f t="shared" si="16"/>
        <v>3.835</v>
      </c>
      <c r="J170">
        <f t="shared" si="17"/>
        <v>4.4400000000000004</v>
      </c>
      <c r="K170">
        <f t="shared" si="18"/>
        <v>92.349000000000004</v>
      </c>
      <c r="L170">
        <f t="shared" si="19"/>
        <v>92.954000000000008</v>
      </c>
      <c r="M170">
        <f t="shared" si="20"/>
        <v>0.60500000000000398</v>
      </c>
      <c r="N170">
        <f t="shared" si="21"/>
        <v>91.441499999999991</v>
      </c>
      <c r="O170">
        <f t="shared" si="22"/>
        <v>93.861500000000007</v>
      </c>
      <c r="P170" t="str">
        <f t="shared" si="23"/>
        <v/>
      </c>
    </row>
    <row r="171" spans="1:16">
      <c r="A171" s="20" t="s">
        <v>25</v>
      </c>
      <c r="B171" s="20" t="s">
        <v>47</v>
      </c>
      <c r="C171" s="20" t="s">
        <v>48</v>
      </c>
      <c r="D171" s="21">
        <v>43132</v>
      </c>
      <c r="E171" s="20">
        <v>96.789000000000001</v>
      </c>
      <c r="F171" s="20" t="s">
        <v>121</v>
      </c>
      <c r="G171" s="20">
        <v>4.0599999999999996</v>
      </c>
      <c r="H171" s="20">
        <v>92.728999999999999</v>
      </c>
      <c r="I171">
        <f t="shared" si="16"/>
        <v>3.835</v>
      </c>
      <c r="J171">
        <f t="shared" si="17"/>
        <v>4.4400000000000004</v>
      </c>
      <c r="K171">
        <f t="shared" si="18"/>
        <v>92.349000000000004</v>
      </c>
      <c r="L171">
        <f t="shared" si="19"/>
        <v>92.954000000000008</v>
      </c>
      <c r="M171">
        <f t="shared" si="20"/>
        <v>0.60500000000000398</v>
      </c>
      <c r="N171">
        <f t="shared" si="21"/>
        <v>91.441499999999991</v>
      </c>
      <c r="O171">
        <f t="shared" si="22"/>
        <v>93.861500000000007</v>
      </c>
      <c r="P171" t="str">
        <f t="shared" si="23"/>
        <v/>
      </c>
    </row>
    <row r="172" spans="1:16">
      <c r="A172" s="20" t="s">
        <v>25</v>
      </c>
      <c r="B172" s="20" t="s">
        <v>47</v>
      </c>
      <c r="C172" s="20" t="s">
        <v>48</v>
      </c>
      <c r="D172" s="21">
        <v>43160</v>
      </c>
      <c r="E172" s="20">
        <v>96.789000000000001</v>
      </c>
      <c r="F172" s="20" t="s">
        <v>121</v>
      </c>
      <c r="G172" s="20">
        <v>4.28</v>
      </c>
      <c r="H172" s="20">
        <v>92.509</v>
      </c>
      <c r="I172">
        <f t="shared" si="16"/>
        <v>3.835</v>
      </c>
      <c r="J172">
        <f t="shared" si="17"/>
        <v>4.4400000000000004</v>
      </c>
      <c r="K172">
        <f t="shared" si="18"/>
        <v>92.349000000000004</v>
      </c>
      <c r="L172">
        <f t="shared" si="19"/>
        <v>92.954000000000008</v>
      </c>
      <c r="M172">
        <f t="shared" si="20"/>
        <v>0.60500000000000398</v>
      </c>
      <c r="N172">
        <f t="shared" si="21"/>
        <v>91.441499999999991</v>
      </c>
      <c r="O172">
        <f t="shared" si="22"/>
        <v>93.861500000000007</v>
      </c>
      <c r="P172" t="str">
        <f t="shared" si="23"/>
        <v/>
      </c>
    </row>
    <row r="173" spans="1:16">
      <c r="A173" s="20" t="s">
        <v>25</v>
      </c>
      <c r="B173" s="20" t="s">
        <v>47</v>
      </c>
      <c r="C173" s="20" t="s">
        <v>48</v>
      </c>
      <c r="D173" s="21">
        <v>43191</v>
      </c>
      <c r="E173" s="20">
        <v>96.789000000000001</v>
      </c>
      <c r="F173" s="20" t="s">
        <v>121</v>
      </c>
      <c r="G173" s="20">
        <v>4.0999999999999996</v>
      </c>
      <c r="H173" s="20">
        <v>92.688999999999993</v>
      </c>
      <c r="I173">
        <f t="shared" si="16"/>
        <v>3.835</v>
      </c>
      <c r="J173">
        <f t="shared" si="17"/>
        <v>4.4400000000000004</v>
      </c>
      <c r="K173">
        <f t="shared" si="18"/>
        <v>92.349000000000004</v>
      </c>
      <c r="L173">
        <f t="shared" si="19"/>
        <v>92.954000000000008</v>
      </c>
      <c r="M173">
        <f t="shared" si="20"/>
        <v>0.60500000000000398</v>
      </c>
      <c r="N173">
        <f t="shared" si="21"/>
        <v>91.441499999999991</v>
      </c>
      <c r="O173">
        <f t="shared" si="22"/>
        <v>93.861500000000007</v>
      </c>
      <c r="P173" t="str">
        <f t="shared" si="23"/>
        <v/>
      </c>
    </row>
    <row r="174" spans="1:16">
      <c r="A174" s="20" t="s">
        <v>25</v>
      </c>
      <c r="B174" s="20" t="s">
        <v>47</v>
      </c>
      <c r="C174" s="20" t="s">
        <v>48</v>
      </c>
      <c r="D174" s="21">
        <v>43221</v>
      </c>
      <c r="E174" s="20">
        <v>96.789000000000001</v>
      </c>
      <c r="F174" s="20" t="s">
        <v>121</v>
      </c>
      <c r="G174" s="20">
        <v>4.1399999999999997</v>
      </c>
      <c r="H174" s="20">
        <v>92.649000000000001</v>
      </c>
      <c r="I174">
        <f t="shared" si="16"/>
        <v>3.835</v>
      </c>
      <c r="J174">
        <f t="shared" si="17"/>
        <v>4.4400000000000004</v>
      </c>
      <c r="K174">
        <f t="shared" si="18"/>
        <v>92.349000000000004</v>
      </c>
      <c r="L174">
        <f t="shared" si="19"/>
        <v>92.954000000000008</v>
      </c>
      <c r="M174">
        <f t="shared" si="20"/>
        <v>0.60500000000000398</v>
      </c>
      <c r="N174">
        <f t="shared" si="21"/>
        <v>91.441499999999991</v>
      </c>
      <c r="O174">
        <f t="shared" si="22"/>
        <v>93.861500000000007</v>
      </c>
      <c r="P174" t="str">
        <f t="shared" si="23"/>
        <v/>
      </c>
    </row>
    <row r="175" spans="1:16">
      <c r="A175" s="20" t="s">
        <v>25</v>
      </c>
      <c r="B175" s="20" t="s">
        <v>47</v>
      </c>
      <c r="C175" s="20" t="s">
        <v>48</v>
      </c>
      <c r="D175" s="21">
        <v>43252</v>
      </c>
      <c r="E175" s="20">
        <v>96.789000000000001</v>
      </c>
      <c r="F175" s="20" t="s">
        <v>121</v>
      </c>
      <c r="G175" s="20">
        <v>3.95</v>
      </c>
      <c r="H175" s="20">
        <v>92.838999999999999</v>
      </c>
      <c r="I175">
        <f t="shared" si="16"/>
        <v>3.835</v>
      </c>
      <c r="J175">
        <f t="shared" si="17"/>
        <v>4.4400000000000004</v>
      </c>
      <c r="K175">
        <f t="shared" si="18"/>
        <v>92.349000000000004</v>
      </c>
      <c r="L175">
        <f t="shared" si="19"/>
        <v>92.954000000000008</v>
      </c>
      <c r="M175">
        <f t="shared" si="20"/>
        <v>0.60500000000000398</v>
      </c>
      <c r="N175">
        <f t="shared" si="21"/>
        <v>91.441499999999991</v>
      </c>
      <c r="O175">
        <f t="shared" si="22"/>
        <v>93.861500000000007</v>
      </c>
      <c r="P175" t="str">
        <f t="shared" si="23"/>
        <v/>
      </c>
    </row>
    <row r="176" spans="1:16">
      <c r="A176" s="20" t="s">
        <v>25</v>
      </c>
      <c r="B176" s="20" t="s">
        <v>47</v>
      </c>
      <c r="C176" s="20" t="s">
        <v>48</v>
      </c>
      <c r="D176" s="21">
        <v>43282</v>
      </c>
      <c r="E176" s="20">
        <v>96.789000000000001</v>
      </c>
      <c r="F176" s="20" t="s">
        <v>121</v>
      </c>
      <c r="G176" s="20">
        <v>3.9</v>
      </c>
      <c r="H176" s="20">
        <v>92.888999999999996</v>
      </c>
      <c r="I176">
        <f t="shared" si="16"/>
        <v>3.835</v>
      </c>
      <c r="J176">
        <f t="shared" si="17"/>
        <v>4.4400000000000004</v>
      </c>
      <c r="K176">
        <f t="shared" si="18"/>
        <v>92.349000000000004</v>
      </c>
      <c r="L176">
        <f t="shared" si="19"/>
        <v>92.954000000000008</v>
      </c>
      <c r="M176">
        <f t="shared" si="20"/>
        <v>0.60500000000000398</v>
      </c>
      <c r="N176">
        <f t="shared" si="21"/>
        <v>91.441499999999991</v>
      </c>
      <c r="O176">
        <f t="shared" si="22"/>
        <v>93.861500000000007</v>
      </c>
      <c r="P176" t="str">
        <f t="shared" si="23"/>
        <v/>
      </c>
    </row>
    <row r="177" spans="1:16">
      <c r="A177" s="20" t="s">
        <v>25</v>
      </c>
      <c r="B177" s="20" t="s">
        <v>47</v>
      </c>
      <c r="C177" s="20" t="s">
        <v>48</v>
      </c>
      <c r="D177" s="21">
        <v>43313</v>
      </c>
      <c r="E177" s="20">
        <v>96.789000000000001</v>
      </c>
      <c r="F177" s="20" t="s">
        <v>121</v>
      </c>
      <c r="G177" s="20">
        <v>3.97</v>
      </c>
      <c r="H177" s="20">
        <v>92.819000000000003</v>
      </c>
      <c r="I177">
        <f t="shared" si="16"/>
        <v>3.835</v>
      </c>
      <c r="J177">
        <f t="shared" si="17"/>
        <v>4.4400000000000004</v>
      </c>
      <c r="K177">
        <f t="shared" si="18"/>
        <v>92.349000000000004</v>
      </c>
      <c r="L177">
        <f t="shared" si="19"/>
        <v>92.954000000000008</v>
      </c>
      <c r="M177">
        <f t="shared" si="20"/>
        <v>0.60500000000000398</v>
      </c>
      <c r="N177">
        <f t="shared" si="21"/>
        <v>91.441499999999991</v>
      </c>
      <c r="O177">
        <f t="shared" si="22"/>
        <v>93.861500000000007</v>
      </c>
      <c r="P177" t="str">
        <f t="shared" si="23"/>
        <v/>
      </c>
    </row>
    <row r="178" spans="1:16">
      <c r="A178" s="20" t="s">
        <v>25</v>
      </c>
      <c r="B178" s="20" t="s">
        <v>47</v>
      </c>
      <c r="C178" s="20" t="s">
        <v>48</v>
      </c>
      <c r="D178" s="21">
        <v>43344</v>
      </c>
      <c r="E178" s="20">
        <v>96.789000000000001</v>
      </c>
      <c r="F178" s="20" t="s">
        <v>121</v>
      </c>
      <c r="G178" s="20">
        <v>3.93</v>
      </c>
      <c r="H178" s="20">
        <v>92.858999999999995</v>
      </c>
      <c r="I178">
        <f t="shared" si="16"/>
        <v>3.835</v>
      </c>
      <c r="J178">
        <f t="shared" si="17"/>
        <v>4.4400000000000004</v>
      </c>
      <c r="K178">
        <f t="shared" si="18"/>
        <v>92.349000000000004</v>
      </c>
      <c r="L178">
        <f t="shared" si="19"/>
        <v>92.954000000000008</v>
      </c>
      <c r="M178">
        <f t="shared" si="20"/>
        <v>0.60500000000000398</v>
      </c>
      <c r="N178">
        <f t="shared" si="21"/>
        <v>91.441499999999991</v>
      </c>
      <c r="O178">
        <f t="shared" si="22"/>
        <v>93.861500000000007</v>
      </c>
      <c r="P178" t="str">
        <f t="shared" si="23"/>
        <v/>
      </c>
    </row>
    <row r="179" spans="1:16">
      <c r="A179" s="20" t="s">
        <v>25</v>
      </c>
      <c r="B179" s="20" t="s">
        <v>47</v>
      </c>
      <c r="C179" s="20" t="s">
        <v>48</v>
      </c>
      <c r="D179" s="21">
        <v>43374</v>
      </c>
      <c r="E179" s="20">
        <v>96.789000000000001</v>
      </c>
      <c r="F179" s="20" t="s">
        <v>121</v>
      </c>
      <c r="G179" s="20">
        <v>4.0999999999999996</v>
      </c>
      <c r="H179" s="20">
        <v>92.688999999999993</v>
      </c>
      <c r="I179">
        <f t="shared" si="16"/>
        <v>3.835</v>
      </c>
      <c r="J179">
        <f t="shared" si="17"/>
        <v>4.4400000000000004</v>
      </c>
      <c r="K179">
        <f t="shared" si="18"/>
        <v>92.349000000000004</v>
      </c>
      <c r="L179">
        <f t="shared" si="19"/>
        <v>92.954000000000008</v>
      </c>
      <c r="M179">
        <f t="shared" si="20"/>
        <v>0.60500000000000398</v>
      </c>
      <c r="N179">
        <f t="shared" si="21"/>
        <v>91.441499999999991</v>
      </c>
      <c r="O179">
        <f t="shared" si="22"/>
        <v>93.861500000000007</v>
      </c>
      <c r="P179" t="str">
        <f t="shared" si="23"/>
        <v/>
      </c>
    </row>
    <row r="180" spans="1:16">
      <c r="A180" s="20" t="s">
        <v>25</v>
      </c>
      <c r="B180" s="20" t="s">
        <v>47</v>
      </c>
      <c r="C180" s="20" t="s">
        <v>48</v>
      </c>
      <c r="D180" s="21">
        <v>43405</v>
      </c>
      <c r="E180" s="20">
        <v>96.789000000000001</v>
      </c>
      <c r="F180" s="20" t="s">
        <v>121</v>
      </c>
      <c r="G180" s="20">
        <v>4.4800000000000004</v>
      </c>
      <c r="H180" s="20">
        <v>92.308999999999997</v>
      </c>
      <c r="I180">
        <f t="shared" si="16"/>
        <v>3.835</v>
      </c>
      <c r="J180">
        <f t="shared" si="17"/>
        <v>4.4400000000000004</v>
      </c>
      <c r="K180">
        <f t="shared" si="18"/>
        <v>92.349000000000004</v>
      </c>
      <c r="L180">
        <f t="shared" si="19"/>
        <v>92.954000000000008</v>
      </c>
      <c r="M180">
        <f t="shared" si="20"/>
        <v>0.60500000000000398</v>
      </c>
      <c r="N180">
        <f t="shared" si="21"/>
        <v>91.441499999999991</v>
      </c>
      <c r="O180">
        <f t="shared" si="22"/>
        <v>93.861500000000007</v>
      </c>
      <c r="P180" t="str">
        <f t="shared" si="23"/>
        <v/>
      </c>
    </row>
    <row r="181" spans="1:16">
      <c r="A181" s="20" t="s">
        <v>25</v>
      </c>
      <c r="B181" s="20" t="s">
        <v>47</v>
      </c>
      <c r="C181" s="20" t="s">
        <v>48</v>
      </c>
      <c r="D181" s="21">
        <v>43435</v>
      </c>
      <c r="E181" s="20">
        <v>96.789000000000001</v>
      </c>
      <c r="F181" s="20" t="s">
        <v>121</v>
      </c>
      <c r="G181" s="20">
        <v>4.59</v>
      </c>
      <c r="H181" s="20">
        <v>92.198999999999998</v>
      </c>
      <c r="I181">
        <f t="shared" si="16"/>
        <v>3.835</v>
      </c>
      <c r="J181">
        <f t="shared" si="17"/>
        <v>4.4400000000000004</v>
      </c>
      <c r="K181">
        <f t="shared" si="18"/>
        <v>92.349000000000004</v>
      </c>
      <c r="L181">
        <f t="shared" si="19"/>
        <v>92.954000000000008</v>
      </c>
      <c r="M181">
        <f t="shared" si="20"/>
        <v>0.60500000000000398</v>
      </c>
      <c r="N181">
        <f t="shared" si="21"/>
        <v>91.441499999999991</v>
      </c>
      <c r="O181">
        <f t="shared" si="22"/>
        <v>93.861500000000007</v>
      </c>
      <c r="P181" t="str">
        <f t="shared" si="23"/>
        <v/>
      </c>
    </row>
    <row r="182" spans="1:16">
      <c r="A182" s="20" t="s">
        <v>25</v>
      </c>
      <c r="B182" s="20" t="s">
        <v>50</v>
      </c>
      <c r="C182" s="20" t="s">
        <v>51</v>
      </c>
      <c r="D182" s="21">
        <v>39828</v>
      </c>
      <c r="E182" s="20">
        <v>142.84</v>
      </c>
      <c r="F182" s="20" t="s">
        <v>121</v>
      </c>
      <c r="G182" s="20">
        <v>6.36</v>
      </c>
      <c r="H182" s="20">
        <v>136.47999999999999</v>
      </c>
      <c r="I182">
        <f t="shared" si="16"/>
        <v>5.0650000000000004</v>
      </c>
      <c r="J182">
        <f t="shared" si="17"/>
        <v>5.9924999999999997</v>
      </c>
      <c r="K182">
        <f t="shared" si="18"/>
        <v>136.8475</v>
      </c>
      <c r="L182">
        <f t="shared" si="19"/>
        <v>137.77500000000001</v>
      </c>
      <c r="M182">
        <f t="shared" si="20"/>
        <v>0.92750000000000909</v>
      </c>
      <c r="N182">
        <f t="shared" si="21"/>
        <v>135.45624999999998</v>
      </c>
      <c r="O182">
        <f t="shared" si="22"/>
        <v>139.16625000000002</v>
      </c>
      <c r="P182" t="str">
        <f t="shared" si="23"/>
        <v/>
      </c>
    </row>
    <row r="183" spans="1:16">
      <c r="A183" s="20" t="s">
        <v>25</v>
      </c>
      <c r="B183" s="20" t="s">
        <v>50</v>
      </c>
      <c r="C183" s="20" t="s">
        <v>51</v>
      </c>
      <c r="D183" s="21">
        <v>39859</v>
      </c>
      <c r="E183" s="20">
        <v>142.84</v>
      </c>
      <c r="F183" s="20" t="s">
        <v>121</v>
      </c>
      <c r="G183" s="20">
        <v>5.62</v>
      </c>
      <c r="H183" s="20">
        <v>137.22</v>
      </c>
      <c r="I183">
        <f t="shared" si="16"/>
        <v>5.0650000000000004</v>
      </c>
      <c r="J183">
        <f t="shared" si="17"/>
        <v>5.9924999999999997</v>
      </c>
      <c r="K183">
        <f t="shared" si="18"/>
        <v>136.8475</v>
      </c>
      <c r="L183">
        <f t="shared" si="19"/>
        <v>137.77500000000001</v>
      </c>
      <c r="M183">
        <f t="shared" si="20"/>
        <v>0.92750000000000909</v>
      </c>
      <c r="N183">
        <f t="shared" si="21"/>
        <v>135.45624999999998</v>
      </c>
      <c r="O183">
        <f t="shared" si="22"/>
        <v>139.16625000000002</v>
      </c>
      <c r="P183" t="str">
        <f t="shared" si="23"/>
        <v/>
      </c>
    </row>
    <row r="184" spans="1:16">
      <c r="A184" s="20" t="s">
        <v>25</v>
      </c>
      <c r="B184" s="20" t="s">
        <v>50</v>
      </c>
      <c r="C184" s="20" t="s">
        <v>51</v>
      </c>
      <c r="D184" s="21">
        <v>39887</v>
      </c>
      <c r="E184" s="20">
        <v>142.84</v>
      </c>
      <c r="F184" s="20" t="s">
        <v>121</v>
      </c>
      <c r="G184" s="20">
        <v>5.67</v>
      </c>
      <c r="H184" s="20">
        <v>137.16999999999999</v>
      </c>
      <c r="I184">
        <f t="shared" si="16"/>
        <v>5.0650000000000004</v>
      </c>
      <c r="J184">
        <f t="shared" si="17"/>
        <v>5.9924999999999997</v>
      </c>
      <c r="K184">
        <f t="shared" si="18"/>
        <v>136.8475</v>
      </c>
      <c r="L184">
        <f t="shared" si="19"/>
        <v>137.77500000000001</v>
      </c>
      <c r="M184">
        <f t="shared" si="20"/>
        <v>0.92750000000000909</v>
      </c>
      <c r="N184">
        <f t="shared" si="21"/>
        <v>135.45624999999998</v>
      </c>
      <c r="O184">
        <f t="shared" si="22"/>
        <v>139.16625000000002</v>
      </c>
      <c r="P184" t="str">
        <f t="shared" si="23"/>
        <v/>
      </c>
    </row>
    <row r="185" spans="1:16">
      <c r="A185" s="20" t="s">
        <v>25</v>
      </c>
      <c r="B185" s="20" t="s">
        <v>50</v>
      </c>
      <c r="C185" s="20" t="s">
        <v>51</v>
      </c>
      <c r="D185" s="21">
        <v>39918</v>
      </c>
      <c r="E185" s="20">
        <v>142.84</v>
      </c>
      <c r="F185" s="20" t="s">
        <v>121</v>
      </c>
      <c r="G185" s="20">
        <v>5.86</v>
      </c>
      <c r="H185" s="20">
        <v>136.97999999999999</v>
      </c>
      <c r="I185">
        <f t="shared" si="16"/>
        <v>5.0650000000000004</v>
      </c>
      <c r="J185">
        <f t="shared" si="17"/>
        <v>5.9924999999999997</v>
      </c>
      <c r="K185">
        <f t="shared" si="18"/>
        <v>136.8475</v>
      </c>
      <c r="L185">
        <f t="shared" si="19"/>
        <v>137.77500000000001</v>
      </c>
      <c r="M185">
        <f t="shared" si="20"/>
        <v>0.92750000000000909</v>
      </c>
      <c r="N185">
        <f t="shared" si="21"/>
        <v>135.45624999999998</v>
      </c>
      <c r="O185">
        <f t="shared" si="22"/>
        <v>139.16625000000002</v>
      </c>
      <c r="P185" t="str">
        <f t="shared" si="23"/>
        <v/>
      </c>
    </row>
    <row r="186" spans="1:16">
      <c r="A186" s="20" t="s">
        <v>25</v>
      </c>
      <c r="B186" s="20" t="s">
        <v>50</v>
      </c>
      <c r="C186" s="20" t="s">
        <v>51</v>
      </c>
      <c r="D186" s="21">
        <v>39948</v>
      </c>
      <c r="E186" s="20">
        <v>142.84</v>
      </c>
      <c r="F186" s="20" t="s">
        <v>121</v>
      </c>
      <c r="G186" s="20">
        <v>5.88</v>
      </c>
      <c r="H186" s="20">
        <v>136.96</v>
      </c>
      <c r="I186">
        <f t="shared" si="16"/>
        <v>5.0650000000000004</v>
      </c>
      <c r="J186">
        <f t="shared" si="17"/>
        <v>5.9924999999999997</v>
      </c>
      <c r="K186">
        <f t="shared" si="18"/>
        <v>136.8475</v>
      </c>
      <c r="L186">
        <f t="shared" si="19"/>
        <v>137.77500000000001</v>
      </c>
      <c r="M186">
        <f t="shared" si="20"/>
        <v>0.92750000000000909</v>
      </c>
      <c r="N186">
        <f t="shared" si="21"/>
        <v>135.45624999999998</v>
      </c>
      <c r="O186">
        <f t="shared" si="22"/>
        <v>139.16625000000002</v>
      </c>
      <c r="P186" t="str">
        <f t="shared" si="23"/>
        <v/>
      </c>
    </row>
    <row r="187" spans="1:16">
      <c r="A187" s="20" t="s">
        <v>25</v>
      </c>
      <c r="B187" s="20" t="s">
        <v>50</v>
      </c>
      <c r="C187" s="20" t="s">
        <v>51</v>
      </c>
      <c r="D187" s="21">
        <v>39979</v>
      </c>
      <c r="E187" s="20">
        <v>142.84</v>
      </c>
      <c r="F187" s="20" t="s">
        <v>121</v>
      </c>
      <c r="G187" s="20">
        <v>5.29</v>
      </c>
      <c r="H187" s="20">
        <v>137.55000000000001</v>
      </c>
      <c r="I187">
        <f t="shared" si="16"/>
        <v>5.0650000000000004</v>
      </c>
      <c r="J187">
        <f t="shared" si="17"/>
        <v>5.9924999999999997</v>
      </c>
      <c r="K187">
        <f t="shared" si="18"/>
        <v>136.8475</v>
      </c>
      <c r="L187">
        <f t="shared" si="19"/>
        <v>137.77500000000001</v>
      </c>
      <c r="M187">
        <f t="shared" si="20"/>
        <v>0.92750000000000909</v>
      </c>
      <c r="N187">
        <f t="shared" si="21"/>
        <v>135.45624999999998</v>
      </c>
      <c r="O187">
        <f t="shared" si="22"/>
        <v>139.16625000000002</v>
      </c>
      <c r="P187" t="str">
        <f t="shared" si="23"/>
        <v/>
      </c>
    </row>
    <row r="188" spans="1:16">
      <c r="A188" s="20" t="s">
        <v>25</v>
      </c>
      <c r="B188" s="20" t="s">
        <v>50</v>
      </c>
      <c r="C188" s="20" t="s">
        <v>51</v>
      </c>
      <c r="D188" s="21">
        <v>40009</v>
      </c>
      <c r="E188" s="20">
        <v>142.84</v>
      </c>
      <c r="F188" s="20" t="s">
        <v>121</v>
      </c>
      <c r="G188" s="20">
        <v>5.09</v>
      </c>
      <c r="H188" s="20">
        <v>137.75</v>
      </c>
      <c r="I188">
        <f t="shared" si="16"/>
        <v>5.0650000000000004</v>
      </c>
      <c r="J188">
        <f t="shared" si="17"/>
        <v>5.9924999999999997</v>
      </c>
      <c r="K188">
        <f t="shared" si="18"/>
        <v>136.8475</v>
      </c>
      <c r="L188">
        <f t="shared" si="19"/>
        <v>137.77500000000001</v>
      </c>
      <c r="M188">
        <f t="shared" si="20"/>
        <v>0.92750000000000909</v>
      </c>
      <c r="N188">
        <f t="shared" si="21"/>
        <v>135.45624999999998</v>
      </c>
      <c r="O188">
        <f t="shared" si="22"/>
        <v>139.16625000000002</v>
      </c>
      <c r="P188" t="str">
        <f t="shared" si="23"/>
        <v/>
      </c>
    </row>
    <row r="189" spans="1:16">
      <c r="A189" s="20" t="s">
        <v>25</v>
      </c>
      <c r="B189" s="20" t="s">
        <v>50</v>
      </c>
      <c r="C189" s="20" t="s">
        <v>51</v>
      </c>
      <c r="D189" s="21">
        <v>40071</v>
      </c>
      <c r="E189" s="20">
        <v>142.84</v>
      </c>
      <c r="F189" s="20" t="s">
        <v>121</v>
      </c>
      <c r="G189" s="20">
        <v>5.12</v>
      </c>
      <c r="H189" s="20">
        <v>137.72</v>
      </c>
      <c r="I189">
        <f t="shared" si="16"/>
        <v>5.0650000000000004</v>
      </c>
      <c r="J189">
        <f t="shared" si="17"/>
        <v>5.9924999999999997</v>
      </c>
      <c r="K189">
        <f t="shared" si="18"/>
        <v>136.8475</v>
      </c>
      <c r="L189">
        <f t="shared" si="19"/>
        <v>137.77500000000001</v>
      </c>
      <c r="M189">
        <f t="shared" si="20"/>
        <v>0.92750000000000909</v>
      </c>
      <c r="N189">
        <f t="shared" si="21"/>
        <v>135.45624999999998</v>
      </c>
      <c r="O189">
        <f t="shared" si="22"/>
        <v>139.16625000000002</v>
      </c>
      <c r="P189" t="str">
        <f t="shared" si="23"/>
        <v/>
      </c>
    </row>
    <row r="190" spans="1:16">
      <c r="A190" s="20" t="s">
        <v>25</v>
      </c>
      <c r="B190" s="20" t="s">
        <v>50</v>
      </c>
      <c r="C190" s="20" t="s">
        <v>51</v>
      </c>
      <c r="D190" s="21">
        <v>40101</v>
      </c>
      <c r="E190" s="20">
        <v>142.84</v>
      </c>
      <c r="F190" s="20" t="s">
        <v>121</v>
      </c>
      <c r="G190" s="20">
        <v>5.31</v>
      </c>
      <c r="H190" s="20">
        <v>137.53</v>
      </c>
      <c r="I190">
        <f t="shared" si="16"/>
        <v>5.0650000000000004</v>
      </c>
      <c r="J190">
        <f t="shared" si="17"/>
        <v>5.9924999999999997</v>
      </c>
      <c r="K190">
        <f t="shared" si="18"/>
        <v>136.8475</v>
      </c>
      <c r="L190">
        <f t="shared" si="19"/>
        <v>137.77500000000001</v>
      </c>
      <c r="M190">
        <f t="shared" si="20"/>
        <v>0.92750000000000909</v>
      </c>
      <c r="N190">
        <f t="shared" si="21"/>
        <v>135.45624999999998</v>
      </c>
      <c r="O190">
        <f t="shared" si="22"/>
        <v>139.16625000000002</v>
      </c>
      <c r="P190" t="str">
        <f t="shared" si="23"/>
        <v/>
      </c>
    </row>
    <row r="191" spans="1:16">
      <c r="A191" s="20" t="s">
        <v>25</v>
      </c>
      <c r="B191" s="20" t="s">
        <v>50</v>
      </c>
      <c r="C191" s="20" t="s">
        <v>51</v>
      </c>
      <c r="D191" s="21">
        <v>40179</v>
      </c>
      <c r="E191" s="20">
        <v>142.84</v>
      </c>
      <c r="F191" s="20" t="s">
        <v>121</v>
      </c>
      <c r="G191" s="20">
        <v>5.13</v>
      </c>
      <c r="H191" s="20">
        <v>137.71</v>
      </c>
      <c r="I191">
        <f t="shared" si="16"/>
        <v>5.0650000000000004</v>
      </c>
      <c r="J191">
        <f t="shared" si="17"/>
        <v>5.9924999999999997</v>
      </c>
      <c r="K191">
        <f t="shared" si="18"/>
        <v>136.8475</v>
      </c>
      <c r="L191">
        <f t="shared" si="19"/>
        <v>137.77500000000001</v>
      </c>
      <c r="M191">
        <f t="shared" si="20"/>
        <v>0.92750000000000909</v>
      </c>
      <c r="N191">
        <f t="shared" si="21"/>
        <v>135.45624999999998</v>
      </c>
      <c r="O191">
        <f t="shared" si="22"/>
        <v>139.16625000000002</v>
      </c>
      <c r="P191" t="str">
        <f t="shared" si="23"/>
        <v/>
      </c>
    </row>
    <row r="192" spans="1:16">
      <c r="A192" s="20" t="s">
        <v>25</v>
      </c>
      <c r="B192" s="20" t="s">
        <v>50</v>
      </c>
      <c r="C192" s="20" t="s">
        <v>51</v>
      </c>
      <c r="D192" s="21">
        <v>40210</v>
      </c>
      <c r="E192" s="20">
        <v>142.84</v>
      </c>
      <c r="F192" s="20" t="s">
        <v>121</v>
      </c>
      <c r="G192" s="20">
        <v>4.9800000000000004</v>
      </c>
      <c r="H192" s="20">
        <v>137.86000000000001</v>
      </c>
      <c r="I192">
        <f t="shared" si="16"/>
        <v>5.0650000000000004</v>
      </c>
      <c r="J192">
        <f t="shared" si="17"/>
        <v>5.9924999999999997</v>
      </c>
      <c r="K192">
        <f t="shared" si="18"/>
        <v>136.8475</v>
      </c>
      <c r="L192">
        <f t="shared" si="19"/>
        <v>137.77500000000001</v>
      </c>
      <c r="M192">
        <f t="shared" si="20"/>
        <v>0.92750000000000909</v>
      </c>
      <c r="N192">
        <f t="shared" si="21"/>
        <v>135.45624999999998</v>
      </c>
      <c r="O192">
        <f t="shared" si="22"/>
        <v>139.16625000000002</v>
      </c>
      <c r="P192" t="str">
        <f t="shared" si="23"/>
        <v/>
      </c>
    </row>
    <row r="193" spans="1:16">
      <c r="A193" s="20" t="s">
        <v>25</v>
      </c>
      <c r="B193" s="20" t="s">
        <v>50</v>
      </c>
      <c r="C193" s="20" t="s">
        <v>51</v>
      </c>
      <c r="D193" s="21">
        <v>40269</v>
      </c>
      <c r="E193" s="20">
        <v>142.84</v>
      </c>
      <c r="F193" s="20" t="s">
        <v>121</v>
      </c>
      <c r="G193" s="20">
        <v>5.27</v>
      </c>
      <c r="H193" s="20">
        <v>137.57</v>
      </c>
      <c r="I193">
        <f t="shared" si="16"/>
        <v>5.0650000000000004</v>
      </c>
      <c r="J193">
        <f t="shared" si="17"/>
        <v>5.9924999999999997</v>
      </c>
      <c r="K193">
        <f t="shared" si="18"/>
        <v>136.8475</v>
      </c>
      <c r="L193">
        <f t="shared" si="19"/>
        <v>137.77500000000001</v>
      </c>
      <c r="M193">
        <f t="shared" si="20"/>
        <v>0.92750000000000909</v>
      </c>
      <c r="N193">
        <f t="shared" si="21"/>
        <v>135.45624999999998</v>
      </c>
      <c r="O193">
        <f t="shared" si="22"/>
        <v>139.16625000000002</v>
      </c>
      <c r="P193" t="str">
        <f t="shared" si="23"/>
        <v/>
      </c>
    </row>
    <row r="194" spans="1:16">
      <c r="A194" s="20" t="s">
        <v>25</v>
      </c>
      <c r="B194" s="20" t="s">
        <v>50</v>
      </c>
      <c r="C194" s="20" t="s">
        <v>51</v>
      </c>
      <c r="D194" s="21">
        <v>40299</v>
      </c>
      <c r="E194" s="20">
        <v>142.84</v>
      </c>
      <c r="F194" s="20" t="s">
        <v>121</v>
      </c>
      <c r="G194" s="20">
        <v>5.05</v>
      </c>
      <c r="H194" s="20">
        <v>137.79</v>
      </c>
      <c r="I194">
        <f t="shared" si="16"/>
        <v>5.0650000000000004</v>
      </c>
      <c r="J194">
        <f t="shared" si="17"/>
        <v>5.9924999999999997</v>
      </c>
      <c r="K194">
        <f t="shared" si="18"/>
        <v>136.8475</v>
      </c>
      <c r="L194">
        <f t="shared" si="19"/>
        <v>137.77500000000001</v>
      </c>
      <c r="M194">
        <f t="shared" si="20"/>
        <v>0.92750000000000909</v>
      </c>
      <c r="N194">
        <f t="shared" si="21"/>
        <v>135.45624999999998</v>
      </c>
      <c r="O194">
        <f t="shared" si="22"/>
        <v>139.16625000000002</v>
      </c>
      <c r="P194" t="str">
        <f t="shared" si="23"/>
        <v/>
      </c>
    </row>
    <row r="195" spans="1:16">
      <c r="A195" s="20" t="s">
        <v>25</v>
      </c>
      <c r="B195" s="20" t="s">
        <v>50</v>
      </c>
      <c r="C195" s="20" t="s">
        <v>51</v>
      </c>
      <c r="D195" s="21">
        <v>40330</v>
      </c>
      <c r="E195" s="20">
        <v>142.84</v>
      </c>
      <c r="F195" s="20" t="s">
        <v>121</v>
      </c>
      <c r="G195" s="20">
        <v>5.19</v>
      </c>
      <c r="H195" s="20">
        <v>137.65</v>
      </c>
      <c r="I195">
        <f t="shared" ref="I195:I258" si="24">VLOOKUP($C195,$T$1:$X$42,2,FALSE)</f>
        <v>5.0650000000000004</v>
      </c>
      <c r="J195">
        <f t="shared" ref="J195:J258" si="25">VLOOKUP($C195,$T$1:$X$42,3,FALSE)</f>
        <v>5.9924999999999997</v>
      </c>
      <c r="K195">
        <f t="shared" ref="K195:K258" si="26">VLOOKUP($C195,$T$1:$X$42,4,FALSE)</f>
        <v>136.8475</v>
      </c>
      <c r="L195">
        <f t="shared" ref="L195:L258" si="27">VLOOKUP($C195,$T$1:$X$42,5,FALSE)</f>
        <v>137.77500000000001</v>
      </c>
      <c r="M195">
        <f t="shared" ref="M195:M258" si="28">L195-K195</f>
        <v>0.92750000000000909</v>
      </c>
      <c r="N195">
        <f t="shared" ref="N195:N258" si="29">K195-M195*1.5</f>
        <v>135.45624999999998</v>
      </c>
      <c r="O195">
        <f t="shared" ref="O195:O258" si="30">L195+M195*1.5</f>
        <v>139.16625000000002</v>
      </c>
      <c r="P195" t="str">
        <f t="shared" ref="P195:P258" si="31">IF(OR(H195&lt;N195,H195&gt;O195), "OUTLIER", "")</f>
        <v/>
      </c>
    </row>
    <row r="196" spans="1:16">
      <c r="A196" s="20" t="s">
        <v>25</v>
      </c>
      <c r="B196" s="20" t="s">
        <v>50</v>
      </c>
      <c r="C196" s="20" t="s">
        <v>51</v>
      </c>
      <c r="D196" s="21">
        <v>40422</v>
      </c>
      <c r="E196" s="20">
        <v>142.84</v>
      </c>
      <c r="F196" s="20" t="s">
        <v>121</v>
      </c>
      <c r="G196" s="20">
        <v>5.03</v>
      </c>
      <c r="H196" s="20">
        <v>137.81</v>
      </c>
      <c r="I196">
        <f t="shared" si="24"/>
        <v>5.0650000000000004</v>
      </c>
      <c r="J196">
        <f t="shared" si="25"/>
        <v>5.9924999999999997</v>
      </c>
      <c r="K196">
        <f t="shared" si="26"/>
        <v>136.8475</v>
      </c>
      <c r="L196">
        <f t="shared" si="27"/>
        <v>137.77500000000001</v>
      </c>
      <c r="M196">
        <f t="shared" si="28"/>
        <v>0.92750000000000909</v>
      </c>
      <c r="N196">
        <f t="shared" si="29"/>
        <v>135.45624999999998</v>
      </c>
      <c r="O196">
        <f t="shared" si="30"/>
        <v>139.16625000000002</v>
      </c>
      <c r="P196" t="str">
        <f t="shared" si="31"/>
        <v/>
      </c>
    </row>
    <row r="197" spans="1:16">
      <c r="A197" s="20" t="s">
        <v>25</v>
      </c>
      <c r="B197" s="20" t="s">
        <v>50</v>
      </c>
      <c r="C197" s="20" t="s">
        <v>51</v>
      </c>
      <c r="D197" s="21">
        <v>40452</v>
      </c>
      <c r="E197" s="20">
        <v>142.84</v>
      </c>
      <c r="F197" s="20" t="s">
        <v>121</v>
      </c>
      <c r="G197" s="20">
        <v>4.2300000000000004</v>
      </c>
      <c r="H197" s="20">
        <v>138.61000000000001</v>
      </c>
      <c r="I197">
        <f t="shared" si="24"/>
        <v>5.0650000000000004</v>
      </c>
      <c r="J197">
        <f t="shared" si="25"/>
        <v>5.9924999999999997</v>
      </c>
      <c r="K197">
        <f t="shared" si="26"/>
        <v>136.8475</v>
      </c>
      <c r="L197">
        <f t="shared" si="27"/>
        <v>137.77500000000001</v>
      </c>
      <c r="M197">
        <f t="shared" si="28"/>
        <v>0.92750000000000909</v>
      </c>
      <c r="N197">
        <f t="shared" si="29"/>
        <v>135.45624999999998</v>
      </c>
      <c r="O197">
        <f t="shared" si="30"/>
        <v>139.16625000000002</v>
      </c>
      <c r="P197" t="str">
        <f t="shared" si="31"/>
        <v/>
      </c>
    </row>
    <row r="198" spans="1:16">
      <c r="A198" s="20" t="s">
        <v>25</v>
      </c>
      <c r="B198" s="20" t="s">
        <v>50</v>
      </c>
      <c r="C198" s="20" t="s">
        <v>51</v>
      </c>
      <c r="D198" s="21">
        <v>40483</v>
      </c>
      <c r="E198" s="20">
        <v>142.84</v>
      </c>
      <c r="F198" s="20" t="s">
        <v>121</v>
      </c>
      <c r="G198" s="20">
        <v>4.37</v>
      </c>
      <c r="H198" s="20">
        <v>138.47</v>
      </c>
      <c r="I198">
        <f t="shared" si="24"/>
        <v>5.0650000000000004</v>
      </c>
      <c r="J198">
        <f t="shared" si="25"/>
        <v>5.9924999999999997</v>
      </c>
      <c r="K198">
        <f t="shared" si="26"/>
        <v>136.8475</v>
      </c>
      <c r="L198">
        <f t="shared" si="27"/>
        <v>137.77500000000001</v>
      </c>
      <c r="M198">
        <f t="shared" si="28"/>
        <v>0.92750000000000909</v>
      </c>
      <c r="N198">
        <f t="shared" si="29"/>
        <v>135.45624999999998</v>
      </c>
      <c r="O198">
        <f t="shared" si="30"/>
        <v>139.16625000000002</v>
      </c>
      <c r="P198" t="str">
        <f t="shared" si="31"/>
        <v/>
      </c>
    </row>
    <row r="199" spans="1:16">
      <c r="A199" s="20" t="s">
        <v>25</v>
      </c>
      <c r="B199" s="20" t="s">
        <v>50</v>
      </c>
      <c r="C199" s="20" t="s">
        <v>51</v>
      </c>
      <c r="D199" s="21">
        <v>40513</v>
      </c>
      <c r="E199" s="20">
        <v>142.84</v>
      </c>
      <c r="F199" s="20" t="s">
        <v>121</v>
      </c>
      <c r="G199" s="20">
        <v>4.74</v>
      </c>
      <c r="H199" s="20">
        <v>138.1</v>
      </c>
      <c r="I199">
        <f t="shared" si="24"/>
        <v>5.0650000000000004</v>
      </c>
      <c r="J199">
        <f t="shared" si="25"/>
        <v>5.9924999999999997</v>
      </c>
      <c r="K199">
        <f t="shared" si="26"/>
        <v>136.8475</v>
      </c>
      <c r="L199">
        <f t="shared" si="27"/>
        <v>137.77500000000001</v>
      </c>
      <c r="M199">
        <f t="shared" si="28"/>
        <v>0.92750000000000909</v>
      </c>
      <c r="N199">
        <f t="shared" si="29"/>
        <v>135.45624999999998</v>
      </c>
      <c r="O199">
        <f t="shared" si="30"/>
        <v>139.16625000000002</v>
      </c>
      <c r="P199" t="str">
        <f t="shared" si="31"/>
        <v/>
      </c>
    </row>
    <row r="200" spans="1:16">
      <c r="A200" s="20" t="s">
        <v>25</v>
      </c>
      <c r="B200" s="20" t="s">
        <v>50</v>
      </c>
      <c r="C200" s="20" t="s">
        <v>51</v>
      </c>
      <c r="D200" s="21">
        <v>40544</v>
      </c>
      <c r="E200" s="20">
        <v>142.84</v>
      </c>
      <c r="F200" s="20" t="s">
        <v>121</v>
      </c>
      <c r="G200" s="20">
        <v>4.8600000000000003</v>
      </c>
      <c r="H200" s="20">
        <v>137.97999999999999</v>
      </c>
      <c r="I200">
        <f t="shared" si="24"/>
        <v>5.0650000000000004</v>
      </c>
      <c r="J200">
        <f t="shared" si="25"/>
        <v>5.9924999999999997</v>
      </c>
      <c r="K200">
        <f t="shared" si="26"/>
        <v>136.8475</v>
      </c>
      <c r="L200">
        <f t="shared" si="27"/>
        <v>137.77500000000001</v>
      </c>
      <c r="M200">
        <f t="shared" si="28"/>
        <v>0.92750000000000909</v>
      </c>
      <c r="N200">
        <f t="shared" si="29"/>
        <v>135.45624999999998</v>
      </c>
      <c r="O200">
        <f t="shared" si="30"/>
        <v>139.16625000000002</v>
      </c>
      <c r="P200" t="str">
        <f t="shared" si="31"/>
        <v/>
      </c>
    </row>
    <row r="201" spans="1:16">
      <c r="A201" s="20" t="s">
        <v>25</v>
      </c>
      <c r="B201" s="20" t="s">
        <v>50</v>
      </c>
      <c r="C201" s="20" t="s">
        <v>51</v>
      </c>
      <c r="D201" s="21">
        <v>40575</v>
      </c>
      <c r="E201" s="20">
        <v>142.84</v>
      </c>
      <c r="F201" s="20" t="s">
        <v>121</v>
      </c>
      <c r="G201" s="20">
        <v>4.8899999999999997</v>
      </c>
      <c r="H201" s="20">
        <v>137.94999999999999</v>
      </c>
      <c r="I201">
        <f t="shared" si="24"/>
        <v>5.0650000000000004</v>
      </c>
      <c r="J201">
        <f t="shared" si="25"/>
        <v>5.9924999999999997</v>
      </c>
      <c r="K201">
        <f t="shared" si="26"/>
        <v>136.8475</v>
      </c>
      <c r="L201">
        <f t="shared" si="27"/>
        <v>137.77500000000001</v>
      </c>
      <c r="M201">
        <f t="shared" si="28"/>
        <v>0.92750000000000909</v>
      </c>
      <c r="N201">
        <f t="shared" si="29"/>
        <v>135.45624999999998</v>
      </c>
      <c r="O201">
        <f t="shared" si="30"/>
        <v>139.16625000000002</v>
      </c>
      <c r="P201" t="str">
        <f t="shared" si="31"/>
        <v/>
      </c>
    </row>
    <row r="202" spans="1:16">
      <c r="A202" s="20" t="s">
        <v>25</v>
      </c>
      <c r="B202" s="20" t="s">
        <v>50</v>
      </c>
      <c r="C202" s="20" t="s">
        <v>51</v>
      </c>
      <c r="D202" s="21">
        <v>40603</v>
      </c>
      <c r="E202" s="20">
        <v>142.84</v>
      </c>
      <c r="F202" s="20" t="s">
        <v>121</v>
      </c>
      <c r="G202" s="20">
        <v>5.3</v>
      </c>
      <c r="H202" s="20">
        <v>137.54</v>
      </c>
      <c r="I202">
        <f t="shared" si="24"/>
        <v>5.0650000000000004</v>
      </c>
      <c r="J202">
        <f t="shared" si="25"/>
        <v>5.9924999999999997</v>
      </c>
      <c r="K202">
        <f t="shared" si="26"/>
        <v>136.8475</v>
      </c>
      <c r="L202">
        <f t="shared" si="27"/>
        <v>137.77500000000001</v>
      </c>
      <c r="M202">
        <f t="shared" si="28"/>
        <v>0.92750000000000909</v>
      </c>
      <c r="N202">
        <f t="shared" si="29"/>
        <v>135.45624999999998</v>
      </c>
      <c r="O202">
        <f t="shared" si="30"/>
        <v>139.16625000000002</v>
      </c>
      <c r="P202" t="str">
        <f t="shared" si="31"/>
        <v/>
      </c>
    </row>
    <row r="203" spans="1:16">
      <c r="A203" s="20" t="s">
        <v>25</v>
      </c>
      <c r="B203" s="20" t="s">
        <v>50</v>
      </c>
      <c r="C203" s="20" t="s">
        <v>51</v>
      </c>
      <c r="D203" s="21">
        <v>40634</v>
      </c>
      <c r="E203" s="20">
        <v>142.84</v>
      </c>
      <c r="F203" s="20" t="s">
        <v>121</v>
      </c>
      <c r="G203" s="20">
        <v>5.24</v>
      </c>
      <c r="H203" s="20">
        <v>137.6</v>
      </c>
      <c r="I203">
        <f t="shared" si="24"/>
        <v>5.0650000000000004</v>
      </c>
      <c r="J203">
        <f t="shared" si="25"/>
        <v>5.9924999999999997</v>
      </c>
      <c r="K203">
        <f t="shared" si="26"/>
        <v>136.8475</v>
      </c>
      <c r="L203">
        <f t="shared" si="27"/>
        <v>137.77500000000001</v>
      </c>
      <c r="M203">
        <f t="shared" si="28"/>
        <v>0.92750000000000909</v>
      </c>
      <c r="N203">
        <f t="shared" si="29"/>
        <v>135.45624999999998</v>
      </c>
      <c r="O203">
        <f t="shared" si="30"/>
        <v>139.16625000000002</v>
      </c>
      <c r="P203" t="str">
        <f t="shared" si="31"/>
        <v/>
      </c>
    </row>
    <row r="204" spans="1:16">
      <c r="A204" s="20" t="s">
        <v>25</v>
      </c>
      <c r="B204" s="20" t="s">
        <v>50</v>
      </c>
      <c r="C204" s="20" t="s">
        <v>51</v>
      </c>
      <c r="D204" s="21">
        <v>40664</v>
      </c>
      <c r="E204" s="20">
        <v>142.84</v>
      </c>
      <c r="F204" s="20" t="s">
        <v>121</v>
      </c>
      <c r="G204" s="20">
        <v>5.33</v>
      </c>
      <c r="H204" s="20">
        <v>137.51</v>
      </c>
      <c r="I204">
        <f t="shared" si="24"/>
        <v>5.0650000000000004</v>
      </c>
      <c r="J204">
        <f t="shared" si="25"/>
        <v>5.9924999999999997</v>
      </c>
      <c r="K204">
        <f t="shared" si="26"/>
        <v>136.8475</v>
      </c>
      <c r="L204">
        <f t="shared" si="27"/>
        <v>137.77500000000001</v>
      </c>
      <c r="M204">
        <f t="shared" si="28"/>
        <v>0.92750000000000909</v>
      </c>
      <c r="N204">
        <f t="shared" si="29"/>
        <v>135.45624999999998</v>
      </c>
      <c r="O204">
        <f t="shared" si="30"/>
        <v>139.16625000000002</v>
      </c>
      <c r="P204" t="str">
        <f t="shared" si="31"/>
        <v/>
      </c>
    </row>
    <row r="205" spans="1:16">
      <c r="A205" s="20" t="s">
        <v>25</v>
      </c>
      <c r="B205" s="20" t="s">
        <v>50</v>
      </c>
      <c r="C205" s="20" t="s">
        <v>51</v>
      </c>
      <c r="D205" s="21">
        <v>40695</v>
      </c>
      <c r="E205" s="20">
        <v>142.84</v>
      </c>
      <c r="F205" s="20" t="s">
        <v>121</v>
      </c>
      <c r="G205" s="20">
        <v>5.42</v>
      </c>
      <c r="H205" s="20">
        <v>137.41999999999999</v>
      </c>
      <c r="I205">
        <f t="shared" si="24"/>
        <v>5.0650000000000004</v>
      </c>
      <c r="J205">
        <f t="shared" si="25"/>
        <v>5.9924999999999997</v>
      </c>
      <c r="K205">
        <f t="shared" si="26"/>
        <v>136.8475</v>
      </c>
      <c r="L205">
        <f t="shared" si="27"/>
        <v>137.77500000000001</v>
      </c>
      <c r="M205">
        <f t="shared" si="28"/>
        <v>0.92750000000000909</v>
      </c>
      <c r="N205">
        <f t="shared" si="29"/>
        <v>135.45624999999998</v>
      </c>
      <c r="O205">
        <f t="shared" si="30"/>
        <v>139.16625000000002</v>
      </c>
      <c r="P205" t="str">
        <f t="shared" si="31"/>
        <v/>
      </c>
    </row>
    <row r="206" spans="1:16">
      <c r="A206" s="20" t="s">
        <v>25</v>
      </c>
      <c r="B206" s="20" t="s">
        <v>50</v>
      </c>
      <c r="C206" s="20" t="s">
        <v>51</v>
      </c>
      <c r="D206" s="21">
        <v>40725</v>
      </c>
      <c r="E206" s="20">
        <v>142.84</v>
      </c>
      <c r="F206" s="20" t="s">
        <v>121</v>
      </c>
      <c r="G206" s="20">
        <v>5.23</v>
      </c>
      <c r="H206" s="20">
        <v>137.61000000000001</v>
      </c>
      <c r="I206">
        <f t="shared" si="24"/>
        <v>5.0650000000000004</v>
      </c>
      <c r="J206">
        <f t="shared" si="25"/>
        <v>5.9924999999999997</v>
      </c>
      <c r="K206">
        <f t="shared" si="26"/>
        <v>136.8475</v>
      </c>
      <c r="L206">
        <f t="shared" si="27"/>
        <v>137.77500000000001</v>
      </c>
      <c r="M206">
        <f t="shared" si="28"/>
        <v>0.92750000000000909</v>
      </c>
      <c r="N206">
        <f t="shared" si="29"/>
        <v>135.45624999999998</v>
      </c>
      <c r="O206">
        <f t="shared" si="30"/>
        <v>139.16625000000002</v>
      </c>
      <c r="P206" t="str">
        <f t="shared" si="31"/>
        <v/>
      </c>
    </row>
    <row r="207" spans="1:16">
      <c r="A207" s="20" t="s">
        <v>25</v>
      </c>
      <c r="B207" s="20" t="s">
        <v>50</v>
      </c>
      <c r="C207" s="20" t="s">
        <v>51</v>
      </c>
      <c r="D207" s="21">
        <v>40787</v>
      </c>
      <c r="E207" s="20">
        <v>142.84</v>
      </c>
      <c r="F207" s="20" t="s">
        <v>121</v>
      </c>
      <c r="G207" s="20">
        <v>5.18</v>
      </c>
      <c r="H207" s="20">
        <v>137.66</v>
      </c>
      <c r="I207">
        <f t="shared" si="24"/>
        <v>5.0650000000000004</v>
      </c>
      <c r="J207">
        <f t="shared" si="25"/>
        <v>5.9924999999999997</v>
      </c>
      <c r="K207">
        <f t="shared" si="26"/>
        <v>136.8475</v>
      </c>
      <c r="L207">
        <f t="shared" si="27"/>
        <v>137.77500000000001</v>
      </c>
      <c r="M207">
        <f t="shared" si="28"/>
        <v>0.92750000000000909</v>
      </c>
      <c r="N207">
        <f t="shared" si="29"/>
        <v>135.45624999999998</v>
      </c>
      <c r="O207">
        <f t="shared" si="30"/>
        <v>139.16625000000002</v>
      </c>
      <c r="P207" t="str">
        <f t="shared" si="31"/>
        <v/>
      </c>
    </row>
    <row r="208" spans="1:16">
      <c r="A208" s="20" t="s">
        <v>25</v>
      </c>
      <c r="B208" s="20" t="s">
        <v>50</v>
      </c>
      <c r="C208" s="20" t="s">
        <v>51</v>
      </c>
      <c r="D208" s="21">
        <v>40817</v>
      </c>
      <c r="E208" s="20">
        <v>142.84</v>
      </c>
      <c r="F208" s="20" t="s">
        <v>121</v>
      </c>
      <c r="G208" s="20">
        <v>5.33</v>
      </c>
      <c r="H208" s="20">
        <v>137.51</v>
      </c>
      <c r="I208">
        <f t="shared" si="24"/>
        <v>5.0650000000000004</v>
      </c>
      <c r="J208">
        <f t="shared" si="25"/>
        <v>5.9924999999999997</v>
      </c>
      <c r="K208">
        <f t="shared" si="26"/>
        <v>136.8475</v>
      </c>
      <c r="L208">
        <f t="shared" si="27"/>
        <v>137.77500000000001</v>
      </c>
      <c r="M208">
        <f t="shared" si="28"/>
        <v>0.92750000000000909</v>
      </c>
      <c r="N208">
        <f t="shared" si="29"/>
        <v>135.45624999999998</v>
      </c>
      <c r="O208">
        <f t="shared" si="30"/>
        <v>139.16625000000002</v>
      </c>
      <c r="P208" t="str">
        <f t="shared" si="31"/>
        <v/>
      </c>
    </row>
    <row r="209" spans="1:16">
      <c r="A209" s="20" t="s">
        <v>25</v>
      </c>
      <c r="B209" s="20" t="s">
        <v>50</v>
      </c>
      <c r="C209" s="20" t="s">
        <v>51</v>
      </c>
      <c r="D209" s="21">
        <v>40848</v>
      </c>
      <c r="E209" s="20">
        <v>142.84</v>
      </c>
      <c r="F209" s="20" t="s">
        <v>121</v>
      </c>
      <c r="G209" s="20">
        <v>5.38</v>
      </c>
      <c r="H209" s="20">
        <v>137.46</v>
      </c>
      <c r="I209">
        <f t="shared" si="24"/>
        <v>5.0650000000000004</v>
      </c>
      <c r="J209">
        <f t="shared" si="25"/>
        <v>5.9924999999999997</v>
      </c>
      <c r="K209">
        <f t="shared" si="26"/>
        <v>136.8475</v>
      </c>
      <c r="L209">
        <f t="shared" si="27"/>
        <v>137.77500000000001</v>
      </c>
      <c r="M209">
        <f t="shared" si="28"/>
        <v>0.92750000000000909</v>
      </c>
      <c r="N209">
        <f t="shared" si="29"/>
        <v>135.45624999999998</v>
      </c>
      <c r="O209">
        <f t="shared" si="30"/>
        <v>139.16625000000002</v>
      </c>
      <c r="P209" t="str">
        <f t="shared" si="31"/>
        <v/>
      </c>
    </row>
    <row r="210" spans="1:16">
      <c r="A210" s="20" t="s">
        <v>25</v>
      </c>
      <c r="B210" s="20" t="s">
        <v>50</v>
      </c>
      <c r="C210" s="20" t="s">
        <v>51</v>
      </c>
      <c r="D210" s="21">
        <v>40985</v>
      </c>
      <c r="E210" s="20">
        <v>142.84</v>
      </c>
      <c r="F210" s="20" t="s">
        <v>121</v>
      </c>
      <c r="G210" s="20">
        <v>6.58</v>
      </c>
      <c r="H210" s="20">
        <v>136.26</v>
      </c>
      <c r="I210">
        <f t="shared" si="24"/>
        <v>5.0650000000000004</v>
      </c>
      <c r="J210">
        <f t="shared" si="25"/>
        <v>5.9924999999999997</v>
      </c>
      <c r="K210">
        <f t="shared" si="26"/>
        <v>136.8475</v>
      </c>
      <c r="L210">
        <f t="shared" si="27"/>
        <v>137.77500000000001</v>
      </c>
      <c r="M210">
        <f t="shared" si="28"/>
        <v>0.92750000000000909</v>
      </c>
      <c r="N210">
        <f t="shared" si="29"/>
        <v>135.45624999999998</v>
      </c>
      <c r="O210">
        <f t="shared" si="30"/>
        <v>139.16625000000002</v>
      </c>
      <c r="P210" t="str">
        <f t="shared" si="31"/>
        <v/>
      </c>
    </row>
    <row r="211" spans="1:16">
      <c r="A211" s="20" t="s">
        <v>25</v>
      </c>
      <c r="B211" s="20" t="s">
        <v>50</v>
      </c>
      <c r="C211" s="20" t="s">
        <v>51</v>
      </c>
      <c r="D211" s="21">
        <v>41016</v>
      </c>
      <c r="E211" s="20">
        <v>142.84</v>
      </c>
      <c r="F211" s="20" t="s">
        <v>121</v>
      </c>
      <c r="G211" s="20">
        <v>6.38</v>
      </c>
      <c r="H211" s="20">
        <v>136.46</v>
      </c>
      <c r="I211">
        <f t="shared" si="24"/>
        <v>5.0650000000000004</v>
      </c>
      <c r="J211">
        <f t="shared" si="25"/>
        <v>5.9924999999999997</v>
      </c>
      <c r="K211">
        <f t="shared" si="26"/>
        <v>136.8475</v>
      </c>
      <c r="L211">
        <f t="shared" si="27"/>
        <v>137.77500000000001</v>
      </c>
      <c r="M211">
        <f t="shared" si="28"/>
        <v>0.92750000000000909</v>
      </c>
      <c r="N211">
        <f t="shared" si="29"/>
        <v>135.45624999999998</v>
      </c>
      <c r="O211">
        <f t="shared" si="30"/>
        <v>139.16625000000002</v>
      </c>
      <c r="P211" t="str">
        <f t="shared" si="31"/>
        <v/>
      </c>
    </row>
    <row r="212" spans="1:16">
      <c r="A212" s="20" t="s">
        <v>25</v>
      </c>
      <c r="B212" s="20" t="s">
        <v>50</v>
      </c>
      <c r="C212" s="20" t="s">
        <v>51</v>
      </c>
      <c r="D212" s="21">
        <v>41046</v>
      </c>
      <c r="E212" s="20">
        <v>142.84</v>
      </c>
      <c r="F212" s="20" t="s">
        <v>121</v>
      </c>
      <c r="G212" s="20">
        <v>6.44</v>
      </c>
      <c r="H212" s="20">
        <v>136.4</v>
      </c>
      <c r="I212">
        <f t="shared" si="24"/>
        <v>5.0650000000000004</v>
      </c>
      <c r="J212">
        <f t="shared" si="25"/>
        <v>5.9924999999999997</v>
      </c>
      <c r="K212">
        <f t="shared" si="26"/>
        <v>136.8475</v>
      </c>
      <c r="L212">
        <f t="shared" si="27"/>
        <v>137.77500000000001</v>
      </c>
      <c r="M212">
        <f t="shared" si="28"/>
        <v>0.92750000000000909</v>
      </c>
      <c r="N212">
        <f t="shared" si="29"/>
        <v>135.45624999999998</v>
      </c>
      <c r="O212">
        <f t="shared" si="30"/>
        <v>139.16625000000002</v>
      </c>
      <c r="P212" t="str">
        <f t="shared" si="31"/>
        <v/>
      </c>
    </row>
    <row r="213" spans="1:16">
      <c r="A213" s="20" t="s">
        <v>25</v>
      </c>
      <c r="B213" s="20" t="s">
        <v>50</v>
      </c>
      <c r="C213" s="20" t="s">
        <v>51</v>
      </c>
      <c r="D213" s="21">
        <v>41077</v>
      </c>
      <c r="E213" s="20">
        <v>142.84</v>
      </c>
      <c r="F213" s="20" t="s">
        <v>121</v>
      </c>
      <c r="G213" s="20">
        <v>6.49</v>
      </c>
      <c r="H213" s="20">
        <v>136.35</v>
      </c>
      <c r="I213">
        <f t="shared" si="24"/>
        <v>5.0650000000000004</v>
      </c>
      <c r="J213">
        <f t="shared" si="25"/>
        <v>5.9924999999999997</v>
      </c>
      <c r="K213">
        <f t="shared" si="26"/>
        <v>136.8475</v>
      </c>
      <c r="L213">
        <f t="shared" si="27"/>
        <v>137.77500000000001</v>
      </c>
      <c r="M213">
        <f t="shared" si="28"/>
        <v>0.92750000000000909</v>
      </c>
      <c r="N213">
        <f t="shared" si="29"/>
        <v>135.45624999999998</v>
      </c>
      <c r="O213">
        <f t="shared" si="30"/>
        <v>139.16625000000002</v>
      </c>
      <c r="P213" t="str">
        <f t="shared" si="31"/>
        <v/>
      </c>
    </row>
    <row r="214" spans="1:16">
      <c r="A214" s="20" t="s">
        <v>25</v>
      </c>
      <c r="B214" s="20" t="s">
        <v>50</v>
      </c>
      <c r="C214" s="20" t="s">
        <v>51</v>
      </c>
      <c r="D214" s="21">
        <v>41107</v>
      </c>
      <c r="E214" s="20">
        <v>142.84</v>
      </c>
      <c r="F214" s="20" t="s">
        <v>121</v>
      </c>
      <c r="G214" s="20">
        <v>5.92</v>
      </c>
      <c r="H214" s="20">
        <v>136.91999999999999</v>
      </c>
      <c r="I214">
        <f t="shared" si="24"/>
        <v>5.0650000000000004</v>
      </c>
      <c r="J214">
        <f t="shared" si="25"/>
        <v>5.9924999999999997</v>
      </c>
      <c r="K214">
        <f t="shared" si="26"/>
        <v>136.8475</v>
      </c>
      <c r="L214">
        <f t="shared" si="27"/>
        <v>137.77500000000001</v>
      </c>
      <c r="M214">
        <f t="shared" si="28"/>
        <v>0.92750000000000909</v>
      </c>
      <c r="N214">
        <f t="shared" si="29"/>
        <v>135.45624999999998</v>
      </c>
      <c r="O214">
        <f t="shared" si="30"/>
        <v>139.16625000000002</v>
      </c>
      <c r="P214" t="str">
        <f t="shared" si="31"/>
        <v/>
      </c>
    </row>
    <row r="215" spans="1:16">
      <c r="A215" s="20" t="s">
        <v>25</v>
      </c>
      <c r="B215" s="20" t="s">
        <v>50</v>
      </c>
      <c r="C215" s="20" t="s">
        <v>51</v>
      </c>
      <c r="D215" s="21">
        <v>41131</v>
      </c>
      <c r="E215" s="20">
        <v>142.84</v>
      </c>
      <c r="F215" s="20" t="s">
        <v>121</v>
      </c>
      <c r="G215" s="20">
        <v>5.99</v>
      </c>
      <c r="H215" s="20">
        <v>136.85</v>
      </c>
      <c r="I215">
        <f t="shared" si="24"/>
        <v>5.0650000000000004</v>
      </c>
      <c r="J215">
        <f t="shared" si="25"/>
        <v>5.9924999999999997</v>
      </c>
      <c r="K215">
        <f t="shared" si="26"/>
        <v>136.8475</v>
      </c>
      <c r="L215">
        <f t="shared" si="27"/>
        <v>137.77500000000001</v>
      </c>
      <c r="M215">
        <f t="shared" si="28"/>
        <v>0.92750000000000909</v>
      </c>
      <c r="N215">
        <f t="shared" si="29"/>
        <v>135.45624999999998</v>
      </c>
      <c r="O215">
        <f t="shared" si="30"/>
        <v>139.16625000000002</v>
      </c>
      <c r="P215" t="str">
        <f t="shared" si="31"/>
        <v/>
      </c>
    </row>
    <row r="216" spans="1:16">
      <c r="A216" s="20" t="s">
        <v>25</v>
      </c>
      <c r="B216" s="20" t="s">
        <v>50</v>
      </c>
      <c r="C216" s="20" t="s">
        <v>51</v>
      </c>
      <c r="D216" s="21">
        <v>41182</v>
      </c>
      <c r="E216" s="20">
        <v>142.84</v>
      </c>
      <c r="F216" s="20" t="s">
        <v>121</v>
      </c>
      <c r="G216" s="20">
        <v>6.32</v>
      </c>
      <c r="H216" s="20">
        <v>136.52000000000001</v>
      </c>
      <c r="I216">
        <f t="shared" si="24"/>
        <v>5.0650000000000004</v>
      </c>
      <c r="J216">
        <f t="shared" si="25"/>
        <v>5.9924999999999997</v>
      </c>
      <c r="K216">
        <f t="shared" si="26"/>
        <v>136.8475</v>
      </c>
      <c r="L216">
        <f t="shared" si="27"/>
        <v>137.77500000000001</v>
      </c>
      <c r="M216">
        <f t="shared" si="28"/>
        <v>0.92750000000000909</v>
      </c>
      <c r="N216">
        <f t="shared" si="29"/>
        <v>135.45624999999998</v>
      </c>
      <c r="O216">
        <f t="shared" si="30"/>
        <v>139.16625000000002</v>
      </c>
      <c r="P216" t="str">
        <f t="shared" si="31"/>
        <v/>
      </c>
    </row>
    <row r="217" spans="1:16">
      <c r="A217" s="20" t="s">
        <v>25</v>
      </c>
      <c r="B217" s="20" t="s">
        <v>50</v>
      </c>
      <c r="C217" s="20" t="s">
        <v>51</v>
      </c>
      <c r="D217" s="21">
        <v>41213</v>
      </c>
      <c r="E217" s="20">
        <v>142.84</v>
      </c>
      <c r="F217" s="20" t="s">
        <v>121</v>
      </c>
      <c r="G217" s="20">
        <v>5.63</v>
      </c>
      <c r="H217" s="20">
        <v>137.21</v>
      </c>
      <c r="I217">
        <f t="shared" si="24"/>
        <v>5.0650000000000004</v>
      </c>
      <c r="J217">
        <f t="shared" si="25"/>
        <v>5.9924999999999997</v>
      </c>
      <c r="K217">
        <f t="shared" si="26"/>
        <v>136.8475</v>
      </c>
      <c r="L217">
        <f t="shared" si="27"/>
        <v>137.77500000000001</v>
      </c>
      <c r="M217">
        <f t="shared" si="28"/>
        <v>0.92750000000000909</v>
      </c>
      <c r="N217">
        <f t="shared" si="29"/>
        <v>135.45624999999998</v>
      </c>
      <c r="O217">
        <f t="shared" si="30"/>
        <v>139.16625000000002</v>
      </c>
      <c r="P217" t="str">
        <f t="shared" si="31"/>
        <v/>
      </c>
    </row>
    <row r="218" spans="1:16">
      <c r="A218" s="20" t="s">
        <v>25</v>
      </c>
      <c r="B218" s="20" t="s">
        <v>50</v>
      </c>
      <c r="C218" s="20" t="s">
        <v>51</v>
      </c>
      <c r="D218" s="21">
        <v>41243</v>
      </c>
      <c r="E218" s="20">
        <v>142.84</v>
      </c>
      <c r="F218" s="20" t="s">
        <v>121</v>
      </c>
      <c r="G218" s="20">
        <v>5.78</v>
      </c>
      <c r="H218" s="20">
        <v>137.06</v>
      </c>
      <c r="I218">
        <f t="shared" si="24"/>
        <v>5.0650000000000004</v>
      </c>
      <c r="J218">
        <f t="shared" si="25"/>
        <v>5.9924999999999997</v>
      </c>
      <c r="K218">
        <f t="shared" si="26"/>
        <v>136.8475</v>
      </c>
      <c r="L218">
        <f t="shared" si="27"/>
        <v>137.77500000000001</v>
      </c>
      <c r="M218">
        <f t="shared" si="28"/>
        <v>0.92750000000000909</v>
      </c>
      <c r="N218">
        <f t="shared" si="29"/>
        <v>135.45624999999998</v>
      </c>
      <c r="O218">
        <f t="shared" si="30"/>
        <v>139.16625000000002</v>
      </c>
      <c r="P218" t="str">
        <f t="shared" si="31"/>
        <v/>
      </c>
    </row>
    <row r="219" spans="1:16">
      <c r="A219" s="20" t="s">
        <v>25</v>
      </c>
      <c r="B219" s="20" t="s">
        <v>50</v>
      </c>
      <c r="C219" s="20" t="s">
        <v>51</v>
      </c>
      <c r="D219" s="21">
        <v>41274</v>
      </c>
      <c r="E219" s="20">
        <v>142.84</v>
      </c>
      <c r="F219" s="20" t="s">
        <v>121</v>
      </c>
      <c r="G219" s="20">
        <v>5.98</v>
      </c>
      <c r="H219" s="20">
        <v>136.86000000000001</v>
      </c>
      <c r="I219">
        <f t="shared" si="24"/>
        <v>5.0650000000000004</v>
      </c>
      <c r="J219">
        <f t="shared" si="25"/>
        <v>5.9924999999999997</v>
      </c>
      <c r="K219">
        <f t="shared" si="26"/>
        <v>136.8475</v>
      </c>
      <c r="L219">
        <f t="shared" si="27"/>
        <v>137.77500000000001</v>
      </c>
      <c r="M219">
        <f t="shared" si="28"/>
        <v>0.92750000000000909</v>
      </c>
      <c r="N219">
        <f t="shared" si="29"/>
        <v>135.45624999999998</v>
      </c>
      <c r="O219">
        <f t="shared" si="30"/>
        <v>139.16625000000002</v>
      </c>
      <c r="P219" t="str">
        <f t="shared" si="31"/>
        <v/>
      </c>
    </row>
    <row r="220" spans="1:16">
      <c r="A220" s="20" t="s">
        <v>25</v>
      </c>
      <c r="B220" s="20" t="s">
        <v>50</v>
      </c>
      <c r="C220" s="20" t="s">
        <v>51</v>
      </c>
      <c r="D220" s="21">
        <v>41278</v>
      </c>
      <c r="E220" s="20">
        <v>142.84</v>
      </c>
      <c r="F220" s="20" t="s">
        <v>121</v>
      </c>
      <c r="G220" s="20">
        <v>5.9</v>
      </c>
      <c r="H220" s="20">
        <v>136.94</v>
      </c>
      <c r="I220">
        <f t="shared" si="24"/>
        <v>5.0650000000000004</v>
      </c>
      <c r="J220">
        <f t="shared" si="25"/>
        <v>5.9924999999999997</v>
      </c>
      <c r="K220">
        <f t="shared" si="26"/>
        <v>136.8475</v>
      </c>
      <c r="L220">
        <f t="shared" si="27"/>
        <v>137.77500000000001</v>
      </c>
      <c r="M220">
        <f t="shared" si="28"/>
        <v>0.92750000000000909</v>
      </c>
      <c r="N220">
        <f t="shared" si="29"/>
        <v>135.45624999999998</v>
      </c>
      <c r="O220">
        <f t="shared" si="30"/>
        <v>139.16625000000002</v>
      </c>
      <c r="P220" t="str">
        <f t="shared" si="31"/>
        <v/>
      </c>
    </row>
    <row r="221" spans="1:16">
      <c r="A221" s="20" t="s">
        <v>25</v>
      </c>
      <c r="B221" s="20" t="s">
        <v>50</v>
      </c>
      <c r="C221" s="20" t="s">
        <v>51</v>
      </c>
      <c r="D221" s="21">
        <v>41323</v>
      </c>
      <c r="E221" s="20">
        <v>142.84</v>
      </c>
      <c r="F221" s="20" t="s">
        <v>121</v>
      </c>
      <c r="G221" s="20">
        <v>6</v>
      </c>
      <c r="H221" s="20">
        <v>136.84</v>
      </c>
      <c r="I221">
        <f t="shared" si="24"/>
        <v>5.0650000000000004</v>
      </c>
      <c r="J221">
        <f t="shared" si="25"/>
        <v>5.9924999999999997</v>
      </c>
      <c r="K221">
        <f t="shared" si="26"/>
        <v>136.8475</v>
      </c>
      <c r="L221">
        <f t="shared" si="27"/>
        <v>137.77500000000001</v>
      </c>
      <c r="M221">
        <f t="shared" si="28"/>
        <v>0.92750000000000909</v>
      </c>
      <c r="N221">
        <f t="shared" si="29"/>
        <v>135.45624999999998</v>
      </c>
      <c r="O221">
        <f t="shared" si="30"/>
        <v>139.16625000000002</v>
      </c>
      <c r="P221" t="str">
        <f t="shared" si="31"/>
        <v/>
      </c>
    </row>
    <row r="222" spans="1:16">
      <c r="A222" s="20" t="s">
        <v>25</v>
      </c>
      <c r="B222" s="20" t="s">
        <v>50</v>
      </c>
      <c r="C222" s="20" t="s">
        <v>51</v>
      </c>
      <c r="D222" s="21">
        <v>41340</v>
      </c>
      <c r="E222" s="20">
        <v>142.84</v>
      </c>
      <c r="F222" s="20" t="s">
        <v>121</v>
      </c>
      <c r="G222" s="20">
        <v>6.13</v>
      </c>
      <c r="H222" s="20">
        <v>136.71</v>
      </c>
      <c r="I222">
        <f t="shared" si="24"/>
        <v>5.0650000000000004</v>
      </c>
      <c r="J222">
        <f t="shared" si="25"/>
        <v>5.9924999999999997</v>
      </c>
      <c r="K222">
        <f t="shared" si="26"/>
        <v>136.8475</v>
      </c>
      <c r="L222">
        <f t="shared" si="27"/>
        <v>137.77500000000001</v>
      </c>
      <c r="M222">
        <f t="shared" si="28"/>
        <v>0.92750000000000909</v>
      </c>
      <c r="N222">
        <f t="shared" si="29"/>
        <v>135.45624999999998</v>
      </c>
      <c r="O222">
        <f t="shared" si="30"/>
        <v>139.16625000000002</v>
      </c>
      <c r="P222" t="str">
        <f t="shared" si="31"/>
        <v/>
      </c>
    </row>
    <row r="223" spans="1:16">
      <c r="A223" s="20" t="s">
        <v>25</v>
      </c>
      <c r="B223" s="20" t="s">
        <v>50</v>
      </c>
      <c r="C223" s="20" t="s">
        <v>51</v>
      </c>
      <c r="D223" s="21">
        <v>41382</v>
      </c>
      <c r="E223" s="20">
        <v>142.84</v>
      </c>
      <c r="F223" s="20" t="s">
        <v>121</v>
      </c>
      <c r="G223" s="20">
        <v>6.06</v>
      </c>
      <c r="H223" s="20">
        <v>136.78</v>
      </c>
      <c r="I223">
        <f t="shared" si="24"/>
        <v>5.0650000000000004</v>
      </c>
      <c r="J223">
        <f t="shared" si="25"/>
        <v>5.9924999999999997</v>
      </c>
      <c r="K223">
        <f t="shared" si="26"/>
        <v>136.8475</v>
      </c>
      <c r="L223">
        <f t="shared" si="27"/>
        <v>137.77500000000001</v>
      </c>
      <c r="M223">
        <f t="shared" si="28"/>
        <v>0.92750000000000909</v>
      </c>
      <c r="N223">
        <f t="shared" si="29"/>
        <v>135.45624999999998</v>
      </c>
      <c r="O223">
        <f t="shared" si="30"/>
        <v>139.16625000000002</v>
      </c>
      <c r="P223" t="str">
        <f t="shared" si="31"/>
        <v/>
      </c>
    </row>
    <row r="224" spans="1:16">
      <c r="A224" s="20" t="s">
        <v>25</v>
      </c>
      <c r="B224" s="20" t="s">
        <v>50</v>
      </c>
      <c r="C224" s="20" t="s">
        <v>51</v>
      </c>
      <c r="D224" s="21">
        <v>41408</v>
      </c>
      <c r="E224" s="20">
        <v>142.84</v>
      </c>
      <c r="F224" s="20" t="s">
        <v>121</v>
      </c>
      <c r="G224" s="20">
        <v>6.01</v>
      </c>
      <c r="H224" s="20">
        <v>136.83000000000001</v>
      </c>
      <c r="I224">
        <f t="shared" si="24"/>
        <v>5.0650000000000004</v>
      </c>
      <c r="J224">
        <f t="shared" si="25"/>
        <v>5.9924999999999997</v>
      </c>
      <c r="K224">
        <f t="shared" si="26"/>
        <v>136.8475</v>
      </c>
      <c r="L224">
        <f t="shared" si="27"/>
        <v>137.77500000000001</v>
      </c>
      <c r="M224">
        <f t="shared" si="28"/>
        <v>0.92750000000000909</v>
      </c>
      <c r="N224">
        <f t="shared" si="29"/>
        <v>135.45624999999998</v>
      </c>
      <c r="O224">
        <f t="shared" si="30"/>
        <v>139.16625000000002</v>
      </c>
      <c r="P224" t="str">
        <f t="shared" si="31"/>
        <v/>
      </c>
    </row>
    <row r="225" spans="1:16">
      <c r="A225" s="20" t="s">
        <v>25</v>
      </c>
      <c r="B225" s="20" t="s">
        <v>50</v>
      </c>
      <c r="C225" s="20" t="s">
        <v>51</v>
      </c>
      <c r="D225" s="21">
        <v>41444</v>
      </c>
      <c r="E225" s="20">
        <v>142.84</v>
      </c>
      <c r="F225" s="20" t="s">
        <v>121</v>
      </c>
      <c r="G225" s="20">
        <v>6</v>
      </c>
      <c r="H225" s="20">
        <v>136.84</v>
      </c>
      <c r="I225">
        <f t="shared" si="24"/>
        <v>5.0650000000000004</v>
      </c>
      <c r="J225">
        <f t="shared" si="25"/>
        <v>5.9924999999999997</v>
      </c>
      <c r="K225">
        <f t="shared" si="26"/>
        <v>136.8475</v>
      </c>
      <c r="L225">
        <f t="shared" si="27"/>
        <v>137.77500000000001</v>
      </c>
      <c r="M225">
        <f t="shared" si="28"/>
        <v>0.92750000000000909</v>
      </c>
      <c r="N225">
        <f t="shared" si="29"/>
        <v>135.45624999999998</v>
      </c>
      <c r="O225">
        <f t="shared" si="30"/>
        <v>139.16625000000002</v>
      </c>
      <c r="P225" t="str">
        <f t="shared" si="31"/>
        <v/>
      </c>
    </row>
    <row r="226" spans="1:16">
      <c r="A226" s="20" t="s">
        <v>25</v>
      </c>
      <c r="B226" s="20" t="s">
        <v>50</v>
      </c>
      <c r="C226" s="20" t="s">
        <v>51</v>
      </c>
      <c r="D226" s="21">
        <v>41518</v>
      </c>
      <c r="E226" s="20">
        <v>142.84</v>
      </c>
      <c r="F226" s="20" t="s">
        <v>121</v>
      </c>
      <c r="G226" s="20">
        <v>4.42</v>
      </c>
      <c r="H226" s="20">
        <v>138.41999999999999</v>
      </c>
      <c r="I226">
        <f t="shared" si="24"/>
        <v>5.0650000000000004</v>
      </c>
      <c r="J226">
        <f t="shared" si="25"/>
        <v>5.9924999999999997</v>
      </c>
      <c r="K226">
        <f t="shared" si="26"/>
        <v>136.8475</v>
      </c>
      <c r="L226">
        <f t="shared" si="27"/>
        <v>137.77500000000001</v>
      </c>
      <c r="M226">
        <f t="shared" si="28"/>
        <v>0.92750000000000909</v>
      </c>
      <c r="N226">
        <f t="shared" si="29"/>
        <v>135.45624999999998</v>
      </c>
      <c r="O226">
        <f t="shared" si="30"/>
        <v>139.16625000000002</v>
      </c>
      <c r="P226" t="str">
        <f t="shared" si="31"/>
        <v/>
      </c>
    </row>
    <row r="227" spans="1:16">
      <c r="A227" s="20" t="s">
        <v>25</v>
      </c>
      <c r="B227" s="20" t="s">
        <v>50</v>
      </c>
      <c r="C227" s="20" t="s">
        <v>51</v>
      </c>
      <c r="D227" s="21">
        <v>41548</v>
      </c>
      <c r="E227" s="20">
        <v>142.84</v>
      </c>
      <c r="F227" s="20" t="s">
        <v>121</v>
      </c>
      <c r="G227" s="20">
        <v>4.66</v>
      </c>
      <c r="H227" s="20">
        <v>138.18</v>
      </c>
      <c r="I227">
        <f t="shared" si="24"/>
        <v>5.0650000000000004</v>
      </c>
      <c r="J227">
        <f t="shared" si="25"/>
        <v>5.9924999999999997</v>
      </c>
      <c r="K227">
        <f t="shared" si="26"/>
        <v>136.8475</v>
      </c>
      <c r="L227">
        <f t="shared" si="27"/>
        <v>137.77500000000001</v>
      </c>
      <c r="M227">
        <f t="shared" si="28"/>
        <v>0.92750000000000909</v>
      </c>
      <c r="N227">
        <f t="shared" si="29"/>
        <v>135.45624999999998</v>
      </c>
      <c r="O227">
        <f t="shared" si="30"/>
        <v>139.16625000000002</v>
      </c>
      <c r="P227" t="str">
        <f t="shared" si="31"/>
        <v/>
      </c>
    </row>
    <row r="228" spans="1:16">
      <c r="A228" s="20" t="s">
        <v>25</v>
      </c>
      <c r="B228" s="20" t="s">
        <v>50</v>
      </c>
      <c r="C228" s="20" t="s">
        <v>51</v>
      </c>
      <c r="D228" s="21">
        <v>41579</v>
      </c>
      <c r="E228" s="20">
        <v>142.84</v>
      </c>
      <c r="F228" s="20" t="s">
        <v>121</v>
      </c>
      <c r="G228" s="20">
        <v>5.7</v>
      </c>
      <c r="H228" s="20">
        <v>137.13999999999999</v>
      </c>
      <c r="I228">
        <f t="shared" si="24"/>
        <v>5.0650000000000004</v>
      </c>
      <c r="J228">
        <f t="shared" si="25"/>
        <v>5.9924999999999997</v>
      </c>
      <c r="K228">
        <f t="shared" si="26"/>
        <v>136.8475</v>
      </c>
      <c r="L228">
        <f t="shared" si="27"/>
        <v>137.77500000000001</v>
      </c>
      <c r="M228">
        <f t="shared" si="28"/>
        <v>0.92750000000000909</v>
      </c>
      <c r="N228">
        <f t="shared" si="29"/>
        <v>135.45624999999998</v>
      </c>
      <c r="O228">
        <f t="shared" si="30"/>
        <v>139.16625000000002</v>
      </c>
      <c r="P228" t="str">
        <f t="shared" si="31"/>
        <v/>
      </c>
    </row>
    <row r="229" spans="1:16">
      <c r="A229" s="20" t="s">
        <v>25</v>
      </c>
      <c r="B229" s="20" t="s">
        <v>50</v>
      </c>
      <c r="C229" s="20" t="s">
        <v>51</v>
      </c>
      <c r="D229" s="21">
        <v>41628</v>
      </c>
      <c r="E229" s="20">
        <v>142.84</v>
      </c>
      <c r="F229" s="20" t="s">
        <v>121</v>
      </c>
      <c r="G229" s="20">
        <v>5.96</v>
      </c>
      <c r="H229" s="20">
        <v>136.88</v>
      </c>
      <c r="I229">
        <f t="shared" si="24"/>
        <v>5.0650000000000004</v>
      </c>
      <c r="J229">
        <f t="shared" si="25"/>
        <v>5.9924999999999997</v>
      </c>
      <c r="K229">
        <f t="shared" si="26"/>
        <v>136.8475</v>
      </c>
      <c r="L229">
        <f t="shared" si="27"/>
        <v>137.77500000000001</v>
      </c>
      <c r="M229">
        <f t="shared" si="28"/>
        <v>0.92750000000000909</v>
      </c>
      <c r="N229">
        <f t="shared" si="29"/>
        <v>135.45624999999998</v>
      </c>
      <c r="O229">
        <f t="shared" si="30"/>
        <v>139.16625000000002</v>
      </c>
      <c r="P229" t="str">
        <f t="shared" si="31"/>
        <v/>
      </c>
    </row>
    <row r="230" spans="1:16">
      <c r="A230" s="20" t="s">
        <v>25</v>
      </c>
      <c r="B230" s="20" t="s">
        <v>50</v>
      </c>
      <c r="C230" s="20" t="s">
        <v>51</v>
      </c>
      <c r="D230" s="21">
        <v>41654</v>
      </c>
      <c r="E230" s="20">
        <v>142.84</v>
      </c>
      <c r="F230" s="20" t="s">
        <v>121</v>
      </c>
      <c r="G230" s="20">
        <v>5.74</v>
      </c>
      <c r="H230" s="20">
        <v>137.1</v>
      </c>
      <c r="I230">
        <f t="shared" si="24"/>
        <v>5.0650000000000004</v>
      </c>
      <c r="J230">
        <f t="shared" si="25"/>
        <v>5.9924999999999997</v>
      </c>
      <c r="K230">
        <f t="shared" si="26"/>
        <v>136.8475</v>
      </c>
      <c r="L230">
        <f t="shared" si="27"/>
        <v>137.77500000000001</v>
      </c>
      <c r="M230">
        <f t="shared" si="28"/>
        <v>0.92750000000000909</v>
      </c>
      <c r="N230">
        <f t="shared" si="29"/>
        <v>135.45624999999998</v>
      </c>
      <c r="O230">
        <f t="shared" si="30"/>
        <v>139.16625000000002</v>
      </c>
      <c r="P230" t="str">
        <f t="shared" si="31"/>
        <v/>
      </c>
    </row>
    <row r="231" spans="1:16">
      <c r="A231" s="20" t="s">
        <v>25</v>
      </c>
      <c r="B231" s="20" t="s">
        <v>50</v>
      </c>
      <c r="C231" s="20" t="s">
        <v>51</v>
      </c>
      <c r="D231" s="21">
        <v>41685</v>
      </c>
      <c r="E231" s="20">
        <v>142.84</v>
      </c>
      <c r="F231" s="20" t="s">
        <v>121</v>
      </c>
      <c r="G231" s="20">
        <v>5.29</v>
      </c>
      <c r="H231" s="20">
        <v>137.55000000000001</v>
      </c>
      <c r="I231">
        <f t="shared" si="24"/>
        <v>5.0650000000000004</v>
      </c>
      <c r="J231">
        <f t="shared" si="25"/>
        <v>5.9924999999999997</v>
      </c>
      <c r="K231">
        <f t="shared" si="26"/>
        <v>136.8475</v>
      </c>
      <c r="L231">
        <f t="shared" si="27"/>
        <v>137.77500000000001</v>
      </c>
      <c r="M231">
        <f t="shared" si="28"/>
        <v>0.92750000000000909</v>
      </c>
      <c r="N231">
        <f t="shared" si="29"/>
        <v>135.45624999999998</v>
      </c>
      <c r="O231">
        <f t="shared" si="30"/>
        <v>139.16625000000002</v>
      </c>
      <c r="P231" t="str">
        <f t="shared" si="31"/>
        <v/>
      </c>
    </row>
    <row r="232" spans="1:16">
      <c r="A232" s="20" t="s">
        <v>25</v>
      </c>
      <c r="B232" s="20" t="s">
        <v>50</v>
      </c>
      <c r="C232" s="20" t="s">
        <v>51</v>
      </c>
      <c r="D232" s="21">
        <v>41713</v>
      </c>
      <c r="E232" s="20">
        <v>142.84</v>
      </c>
      <c r="F232" s="20" t="s">
        <v>121</v>
      </c>
      <c r="G232" s="20">
        <v>5.8</v>
      </c>
      <c r="H232" s="20">
        <v>137.04</v>
      </c>
      <c r="I232">
        <f t="shared" si="24"/>
        <v>5.0650000000000004</v>
      </c>
      <c r="J232">
        <f t="shared" si="25"/>
        <v>5.9924999999999997</v>
      </c>
      <c r="K232">
        <f t="shared" si="26"/>
        <v>136.8475</v>
      </c>
      <c r="L232">
        <f t="shared" si="27"/>
        <v>137.77500000000001</v>
      </c>
      <c r="M232">
        <f t="shared" si="28"/>
        <v>0.92750000000000909</v>
      </c>
      <c r="N232">
        <f t="shared" si="29"/>
        <v>135.45624999999998</v>
      </c>
      <c r="O232">
        <f t="shared" si="30"/>
        <v>139.16625000000002</v>
      </c>
      <c r="P232" t="str">
        <f t="shared" si="31"/>
        <v/>
      </c>
    </row>
    <row r="233" spans="1:16">
      <c r="A233" s="20" t="s">
        <v>25</v>
      </c>
      <c r="B233" s="20" t="s">
        <v>50</v>
      </c>
      <c r="C233" s="20" t="s">
        <v>51</v>
      </c>
      <c r="D233" s="21">
        <v>41744</v>
      </c>
      <c r="E233" s="20">
        <v>142.84</v>
      </c>
      <c r="F233" s="20" t="s">
        <v>121</v>
      </c>
      <c r="G233" s="20">
        <v>5.99</v>
      </c>
      <c r="H233" s="20">
        <v>136.85</v>
      </c>
      <c r="I233">
        <f t="shared" si="24"/>
        <v>5.0650000000000004</v>
      </c>
      <c r="J233">
        <f t="shared" si="25"/>
        <v>5.9924999999999997</v>
      </c>
      <c r="K233">
        <f t="shared" si="26"/>
        <v>136.8475</v>
      </c>
      <c r="L233">
        <f t="shared" si="27"/>
        <v>137.77500000000001</v>
      </c>
      <c r="M233">
        <f t="shared" si="28"/>
        <v>0.92750000000000909</v>
      </c>
      <c r="N233">
        <f t="shared" si="29"/>
        <v>135.45624999999998</v>
      </c>
      <c r="O233">
        <f t="shared" si="30"/>
        <v>139.16625000000002</v>
      </c>
      <c r="P233" t="str">
        <f t="shared" si="31"/>
        <v/>
      </c>
    </row>
    <row r="234" spans="1:16">
      <c r="A234" s="20" t="s">
        <v>25</v>
      </c>
      <c r="B234" s="20" t="s">
        <v>50</v>
      </c>
      <c r="C234" s="20" t="s">
        <v>51</v>
      </c>
      <c r="D234" s="21">
        <v>41774</v>
      </c>
      <c r="E234" s="20">
        <v>142.84</v>
      </c>
      <c r="F234" s="20" t="s">
        <v>121</v>
      </c>
      <c r="G234" s="20">
        <v>5.08</v>
      </c>
      <c r="H234" s="20">
        <v>137.76</v>
      </c>
      <c r="I234">
        <f t="shared" si="24"/>
        <v>5.0650000000000004</v>
      </c>
      <c r="J234">
        <f t="shared" si="25"/>
        <v>5.9924999999999997</v>
      </c>
      <c r="K234">
        <f t="shared" si="26"/>
        <v>136.8475</v>
      </c>
      <c r="L234">
        <f t="shared" si="27"/>
        <v>137.77500000000001</v>
      </c>
      <c r="M234">
        <f t="shared" si="28"/>
        <v>0.92750000000000909</v>
      </c>
      <c r="N234">
        <f t="shared" si="29"/>
        <v>135.45624999999998</v>
      </c>
      <c r="O234">
        <f t="shared" si="30"/>
        <v>139.16625000000002</v>
      </c>
      <c r="P234" t="str">
        <f t="shared" si="31"/>
        <v/>
      </c>
    </row>
    <row r="235" spans="1:16">
      <c r="A235" s="20" t="s">
        <v>25</v>
      </c>
      <c r="B235" s="20" t="s">
        <v>50</v>
      </c>
      <c r="C235" s="20" t="s">
        <v>51</v>
      </c>
      <c r="D235" s="21">
        <v>41805</v>
      </c>
      <c r="E235" s="20">
        <v>142.84</v>
      </c>
      <c r="F235" s="20" t="s">
        <v>121</v>
      </c>
      <c r="G235" s="20">
        <v>5.1100000000000003</v>
      </c>
      <c r="H235" s="20">
        <v>137.72999999999999</v>
      </c>
      <c r="I235">
        <f t="shared" si="24"/>
        <v>5.0650000000000004</v>
      </c>
      <c r="J235">
        <f t="shared" si="25"/>
        <v>5.9924999999999997</v>
      </c>
      <c r="K235">
        <f t="shared" si="26"/>
        <v>136.8475</v>
      </c>
      <c r="L235">
        <f t="shared" si="27"/>
        <v>137.77500000000001</v>
      </c>
      <c r="M235">
        <f t="shared" si="28"/>
        <v>0.92750000000000909</v>
      </c>
      <c r="N235">
        <f t="shared" si="29"/>
        <v>135.45624999999998</v>
      </c>
      <c r="O235">
        <f t="shared" si="30"/>
        <v>139.16625000000002</v>
      </c>
      <c r="P235" t="str">
        <f t="shared" si="31"/>
        <v/>
      </c>
    </row>
    <row r="236" spans="1:16">
      <c r="A236" s="20" t="s">
        <v>25</v>
      </c>
      <c r="B236" s="20" t="s">
        <v>50</v>
      </c>
      <c r="C236" s="20" t="s">
        <v>51</v>
      </c>
      <c r="D236" s="21">
        <v>41821</v>
      </c>
      <c r="E236" s="20">
        <v>142.84</v>
      </c>
      <c r="F236" s="20" t="s">
        <v>121</v>
      </c>
      <c r="G236" s="20">
        <v>4.6900000000000004</v>
      </c>
      <c r="H236" s="20">
        <v>138.15</v>
      </c>
      <c r="I236">
        <f t="shared" si="24"/>
        <v>5.0650000000000004</v>
      </c>
      <c r="J236">
        <f t="shared" si="25"/>
        <v>5.9924999999999997</v>
      </c>
      <c r="K236">
        <f t="shared" si="26"/>
        <v>136.8475</v>
      </c>
      <c r="L236">
        <f t="shared" si="27"/>
        <v>137.77500000000001</v>
      </c>
      <c r="M236">
        <f t="shared" si="28"/>
        <v>0.92750000000000909</v>
      </c>
      <c r="N236">
        <f t="shared" si="29"/>
        <v>135.45624999999998</v>
      </c>
      <c r="O236">
        <f t="shared" si="30"/>
        <v>139.16625000000002</v>
      </c>
      <c r="P236" t="str">
        <f t="shared" si="31"/>
        <v/>
      </c>
    </row>
    <row r="237" spans="1:16">
      <c r="A237" s="20" t="s">
        <v>25</v>
      </c>
      <c r="B237" s="20" t="s">
        <v>50</v>
      </c>
      <c r="C237" s="20" t="s">
        <v>51</v>
      </c>
      <c r="D237" s="21">
        <v>41883</v>
      </c>
      <c r="E237" s="20">
        <v>142.84</v>
      </c>
      <c r="F237" s="20" t="s">
        <v>121</v>
      </c>
      <c r="G237" s="20">
        <v>4.3499999999999996</v>
      </c>
      <c r="H237" s="20">
        <v>138.49</v>
      </c>
      <c r="I237">
        <f t="shared" si="24"/>
        <v>5.0650000000000004</v>
      </c>
      <c r="J237">
        <f t="shared" si="25"/>
        <v>5.9924999999999997</v>
      </c>
      <c r="K237">
        <f t="shared" si="26"/>
        <v>136.8475</v>
      </c>
      <c r="L237">
        <f t="shared" si="27"/>
        <v>137.77500000000001</v>
      </c>
      <c r="M237">
        <f t="shared" si="28"/>
        <v>0.92750000000000909</v>
      </c>
      <c r="N237">
        <f t="shared" si="29"/>
        <v>135.45624999999998</v>
      </c>
      <c r="O237">
        <f t="shared" si="30"/>
        <v>139.16625000000002</v>
      </c>
      <c r="P237" t="str">
        <f t="shared" si="31"/>
        <v/>
      </c>
    </row>
    <row r="238" spans="1:16">
      <c r="A238" s="20" t="s">
        <v>25</v>
      </c>
      <c r="B238" s="20" t="s">
        <v>50</v>
      </c>
      <c r="C238" s="20" t="s">
        <v>51</v>
      </c>
      <c r="D238" s="21">
        <v>41913</v>
      </c>
      <c r="E238" s="20">
        <v>142.84</v>
      </c>
      <c r="F238" s="20" t="s">
        <v>121</v>
      </c>
      <c r="G238" s="20">
        <v>4.4800000000000004</v>
      </c>
      <c r="H238" s="20">
        <v>138.36000000000001</v>
      </c>
      <c r="I238">
        <f t="shared" si="24"/>
        <v>5.0650000000000004</v>
      </c>
      <c r="J238">
        <f t="shared" si="25"/>
        <v>5.9924999999999997</v>
      </c>
      <c r="K238">
        <f t="shared" si="26"/>
        <v>136.8475</v>
      </c>
      <c r="L238">
        <f t="shared" si="27"/>
        <v>137.77500000000001</v>
      </c>
      <c r="M238">
        <f t="shared" si="28"/>
        <v>0.92750000000000909</v>
      </c>
      <c r="N238">
        <f t="shared" si="29"/>
        <v>135.45624999999998</v>
      </c>
      <c r="O238">
        <f t="shared" si="30"/>
        <v>139.16625000000002</v>
      </c>
      <c r="P238" t="str">
        <f t="shared" si="31"/>
        <v/>
      </c>
    </row>
    <row r="239" spans="1:16">
      <c r="A239" s="20" t="s">
        <v>25</v>
      </c>
      <c r="B239" s="20" t="s">
        <v>50</v>
      </c>
      <c r="C239" s="20" t="s">
        <v>51</v>
      </c>
      <c r="D239" s="21">
        <v>41944</v>
      </c>
      <c r="E239" s="20">
        <v>142.84</v>
      </c>
      <c r="F239" s="20" t="s">
        <v>121</v>
      </c>
      <c r="G239" s="20">
        <v>3.28</v>
      </c>
      <c r="H239" s="20">
        <v>139.56</v>
      </c>
      <c r="I239">
        <f t="shared" si="24"/>
        <v>5.0650000000000004</v>
      </c>
      <c r="J239">
        <f t="shared" si="25"/>
        <v>5.9924999999999997</v>
      </c>
      <c r="K239">
        <f t="shared" si="26"/>
        <v>136.8475</v>
      </c>
      <c r="L239">
        <f t="shared" si="27"/>
        <v>137.77500000000001</v>
      </c>
      <c r="M239">
        <f t="shared" si="28"/>
        <v>0.92750000000000909</v>
      </c>
      <c r="N239">
        <f t="shared" si="29"/>
        <v>135.45624999999998</v>
      </c>
      <c r="O239">
        <f t="shared" si="30"/>
        <v>139.16625000000002</v>
      </c>
      <c r="P239" t="str">
        <f t="shared" si="31"/>
        <v>OUTLIER</v>
      </c>
    </row>
    <row r="240" spans="1:16">
      <c r="A240" s="20" t="s">
        <v>25</v>
      </c>
      <c r="B240" s="20" t="s">
        <v>50</v>
      </c>
      <c r="C240" s="20" t="s">
        <v>51</v>
      </c>
      <c r="D240" s="21">
        <v>41974</v>
      </c>
      <c r="E240" s="20">
        <v>142.84</v>
      </c>
      <c r="F240" s="20" t="s">
        <v>121</v>
      </c>
      <c r="G240" s="20">
        <v>4.72</v>
      </c>
      <c r="H240" s="20">
        <v>138.12</v>
      </c>
      <c r="I240">
        <f t="shared" si="24"/>
        <v>5.0650000000000004</v>
      </c>
      <c r="J240">
        <f t="shared" si="25"/>
        <v>5.9924999999999997</v>
      </c>
      <c r="K240">
        <f t="shared" si="26"/>
        <v>136.8475</v>
      </c>
      <c r="L240">
        <f t="shared" si="27"/>
        <v>137.77500000000001</v>
      </c>
      <c r="M240">
        <f t="shared" si="28"/>
        <v>0.92750000000000909</v>
      </c>
      <c r="N240">
        <f t="shared" si="29"/>
        <v>135.45624999999998</v>
      </c>
      <c r="O240">
        <f t="shared" si="30"/>
        <v>139.16625000000002</v>
      </c>
      <c r="P240" t="str">
        <f t="shared" si="31"/>
        <v/>
      </c>
    </row>
    <row r="241" spans="1:16">
      <c r="A241" s="20" t="s">
        <v>25</v>
      </c>
      <c r="B241" s="20" t="s">
        <v>50</v>
      </c>
      <c r="C241" s="20" t="s">
        <v>51</v>
      </c>
      <c r="D241" s="21">
        <v>42005</v>
      </c>
      <c r="E241" s="20">
        <v>142.84</v>
      </c>
      <c r="F241" s="20" t="s">
        <v>121</v>
      </c>
      <c r="G241" s="20">
        <v>5.12</v>
      </c>
      <c r="H241" s="20">
        <v>137.72</v>
      </c>
      <c r="I241">
        <f t="shared" si="24"/>
        <v>5.0650000000000004</v>
      </c>
      <c r="J241">
        <f t="shared" si="25"/>
        <v>5.9924999999999997</v>
      </c>
      <c r="K241">
        <f t="shared" si="26"/>
        <v>136.8475</v>
      </c>
      <c r="L241">
        <f t="shared" si="27"/>
        <v>137.77500000000001</v>
      </c>
      <c r="M241">
        <f t="shared" si="28"/>
        <v>0.92750000000000909</v>
      </c>
      <c r="N241">
        <f t="shared" si="29"/>
        <v>135.45624999999998</v>
      </c>
      <c r="O241">
        <f t="shared" si="30"/>
        <v>139.16625000000002</v>
      </c>
      <c r="P241" t="str">
        <f t="shared" si="31"/>
        <v/>
      </c>
    </row>
    <row r="242" spans="1:16">
      <c r="A242" s="20" t="s">
        <v>25</v>
      </c>
      <c r="B242" s="20" t="s">
        <v>50</v>
      </c>
      <c r="C242" s="20" t="s">
        <v>51</v>
      </c>
      <c r="D242" s="21">
        <v>42036</v>
      </c>
      <c r="E242" s="20">
        <v>142.84</v>
      </c>
      <c r="F242" s="20" t="s">
        <v>121</v>
      </c>
      <c r="G242" s="20">
        <v>5.26</v>
      </c>
      <c r="H242" s="20">
        <v>137.58000000000001</v>
      </c>
      <c r="I242">
        <f t="shared" si="24"/>
        <v>5.0650000000000004</v>
      </c>
      <c r="J242">
        <f t="shared" si="25"/>
        <v>5.9924999999999997</v>
      </c>
      <c r="K242">
        <f t="shared" si="26"/>
        <v>136.8475</v>
      </c>
      <c r="L242">
        <f t="shared" si="27"/>
        <v>137.77500000000001</v>
      </c>
      <c r="M242">
        <f t="shared" si="28"/>
        <v>0.92750000000000909</v>
      </c>
      <c r="N242">
        <f t="shared" si="29"/>
        <v>135.45624999999998</v>
      </c>
      <c r="O242">
        <f t="shared" si="30"/>
        <v>139.16625000000002</v>
      </c>
      <c r="P242" t="str">
        <f t="shared" si="31"/>
        <v/>
      </c>
    </row>
    <row r="243" spans="1:16">
      <c r="A243" s="20" t="s">
        <v>25</v>
      </c>
      <c r="B243" s="20" t="s">
        <v>50</v>
      </c>
      <c r="C243" s="20" t="s">
        <v>51</v>
      </c>
      <c r="D243" s="21">
        <v>42064</v>
      </c>
      <c r="E243" s="20">
        <v>142.84</v>
      </c>
      <c r="F243" s="20" t="s">
        <v>121</v>
      </c>
      <c r="G243" s="20">
        <v>5.24</v>
      </c>
      <c r="H243" s="20">
        <v>137.6</v>
      </c>
      <c r="I243">
        <f t="shared" si="24"/>
        <v>5.0650000000000004</v>
      </c>
      <c r="J243">
        <f t="shared" si="25"/>
        <v>5.9924999999999997</v>
      </c>
      <c r="K243">
        <f t="shared" si="26"/>
        <v>136.8475</v>
      </c>
      <c r="L243">
        <f t="shared" si="27"/>
        <v>137.77500000000001</v>
      </c>
      <c r="M243">
        <f t="shared" si="28"/>
        <v>0.92750000000000909</v>
      </c>
      <c r="N243">
        <f t="shared" si="29"/>
        <v>135.45624999999998</v>
      </c>
      <c r="O243">
        <f t="shared" si="30"/>
        <v>139.16625000000002</v>
      </c>
      <c r="P243" t="str">
        <f t="shared" si="31"/>
        <v/>
      </c>
    </row>
    <row r="244" spans="1:16">
      <c r="A244" s="20" t="s">
        <v>25</v>
      </c>
      <c r="B244" s="20" t="s">
        <v>50</v>
      </c>
      <c r="C244" s="20" t="s">
        <v>51</v>
      </c>
      <c r="D244" s="21">
        <v>42095</v>
      </c>
      <c r="E244" s="20">
        <v>142.84</v>
      </c>
      <c r="F244" s="20" t="s">
        <v>121</v>
      </c>
      <c r="G244" s="20">
        <v>5.4</v>
      </c>
      <c r="H244" s="20">
        <v>137.44</v>
      </c>
      <c r="I244">
        <f t="shared" si="24"/>
        <v>5.0650000000000004</v>
      </c>
      <c r="J244">
        <f t="shared" si="25"/>
        <v>5.9924999999999997</v>
      </c>
      <c r="K244">
        <f t="shared" si="26"/>
        <v>136.8475</v>
      </c>
      <c r="L244">
        <f t="shared" si="27"/>
        <v>137.77500000000001</v>
      </c>
      <c r="M244">
        <f t="shared" si="28"/>
        <v>0.92750000000000909</v>
      </c>
      <c r="N244">
        <f t="shared" si="29"/>
        <v>135.45624999999998</v>
      </c>
      <c r="O244">
        <f t="shared" si="30"/>
        <v>139.16625000000002</v>
      </c>
      <c r="P244" t="str">
        <f t="shared" si="31"/>
        <v/>
      </c>
    </row>
    <row r="245" spans="1:16">
      <c r="A245" s="20" t="s">
        <v>25</v>
      </c>
      <c r="B245" s="20" t="s">
        <v>50</v>
      </c>
      <c r="C245" s="20" t="s">
        <v>51</v>
      </c>
      <c r="D245" s="21">
        <v>42125</v>
      </c>
      <c r="E245" s="20">
        <v>142.84</v>
      </c>
      <c r="F245" s="20" t="s">
        <v>121</v>
      </c>
      <c r="G245" s="20">
        <v>5.45</v>
      </c>
      <c r="H245" s="20">
        <v>137.38999999999999</v>
      </c>
      <c r="I245">
        <f t="shared" si="24"/>
        <v>5.0650000000000004</v>
      </c>
      <c r="J245">
        <f t="shared" si="25"/>
        <v>5.9924999999999997</v>
      </c>
      <c r="K245">
        <f t="shared" si="26"/>
        <v>136.8475</v>
      </c>
      <c r="L245">
        <f t="shared" si="27"/>
        <v>137.77500000000001</v>
      </c>
      <c r="M245">
        <f t="shared" si="28"/>
        <v>0.92750000000000909</v>
      </c>
      <c r="N245">
        <f t="shared" si="29"/>
        <v>135.45624999999998</v>
      </c>
      <c r="O245">
        <f t="shared" si="30"/>
        <v>139.16625000000002</v>
      </c>
      <c r="P245" t="str">
        <f t="shared" si="31"/>
        <v/>
      </c>
    </row>
    <row r="246" spans="1:16">
      <c r="A246" s="20" t="s">
        <v>25</v>
      </c>
      <c r="B246" s="20" t="s">
        <v>50</v>
      </c>
      <c r="C246" s="20" t="s">
        <v>51</v>
      </c>
      <c r="D246" s="21">
        <v>42156</v>
      </c>
      <c r="E246" s="20">
        <v>142.84</v>
      </c>
      <c r="F246" s="20" t="s">
        <v>121</v>
      </c>
      <c r="G246" s="20">
        <v>4.32</v>
      </c>
      <c r="H246" s="20">
        <v>138.52000000000001</v>
      </c>
      <c r="I246">
        <f t="shared" si="24"/>
        <v>5.0650000000000004</v>
      </c>
      <c r="J246">
        <f t="shared" si="25"/>
        <v>5.9924999999999997</v>
      </c>
      <c r="K246">
        <f t="shared" si="26"/>
        <v>136.8475</v>
      </c>
      <c r="L246">
        <f t="shared" si="27"/>
        <v>137.77500000000001</v>
      </c>
      <c r="M246">
        <f t="shared" si="28"/>
        <v>0.92750000000000909</v>
      </c>
      <c r="N246">
        <f t="shared" si="29"/>
        <v>135.45624999999998</v>
      </c>
      <c r="O246">
        <f t="shared" si="30"/>
        <v>139.16625000000002</v>
      </c>
      <c r="P246" t="str">
        <f t="shared" si="31"/>
        <v/>
      </c>
    </row>
    <row r="247" spans="1:16">
      <c r="A247" s="20" t="s">
        <v>25</v>
      </c>
      <c r="B247" s="20" t="s">
        <v>50</v>
      </c>
      <c r="C247" s="20" t="s">
        <v>51</v>
      </c>
      <c r="D247" s="21">
        <v>42217</v>
      </c>
      <c r="E247" s="20">
        <v>142.84</v>
      </c>
      <c r="F247" s="20" t="s">
        <v>121</v>
      </c>
      <c r="G247" s="20">
        <v>4.12</v>
      </c>
      <c r="H247" s="20">
        <v>138.72</v>
      </c>
      <c r="I247">
        <f t="shared" si="24"/>
        <v>5.0650000000000004</v>
      </c>
      <c r="J247">
        <f t="shared" si="25"/>
        <v>5.9924999999999997</v>
      </c>
      <c r="K247">
        <f t="shared" si="26"/>
        <v>136.8475</v>
      </c>
      <c r="L247">
        <f t="shared" si="27"/>
        <v>137.77500000000001</v>
      </c>
      <c r="M247">
        <f t="shared" si="28"/>
        <v>0.92750000000000909</v>
      </c>
      <c r="N247">
        <f t="shared" si="29"/>
        <v>135.45624999999998</v>
      </c>
      <c r="O247">
        <f t="shared" si="30"/>
        <v>139.16625000000002</v>
      </c>
      <c r="P247" t="str">
        <f t="shared" si="31"/>
        <v/>
      </c>
    </row>
    <row r="248" spans="1:16">
      <c r="A248" s="20" t="s">
        <v>25</v>
      </c>
      <c r="B248" s="20" t="s">
        <v>50</v>
      </c>
      <c r="C248" s="20" t="s">
        <v>51</v>
      </c>
      <c r="D248" s="21">
        <v>42248</v>
      </c>
      <c r="E248" s="20">
        <v>142.84</v>
      </c>
      <c r="F248" s="20" t="s">
        <v>121</v>
      </c>
      <c r="G248" s="20">
        <v>4.5999999999999996</v>
      </c>
      <c r="H248" s="20">
        <v>138.24</v>
      </c>
      <c r="I248">
        <f t="shared" si="24"/>
        <v>5.0650000000000004</v>
      </c>
      <c r="J248">
        <f t="shared" si="25"/>
        <v>5.9924999999999997</v>
      </c>
      <c r="K248">
        <f t="shared" si="26"/>
        <v>136.8475</v>
      </c>
      <c r="L248">
        <f t="shared" si="27"/>
        <v>137.77500000000001</v>
      </c>
      <c r="M248">
        <f t="shared" si="28"/>
        <v>0.92750000000000909</v>
      </c>
      <c r="N248">
        <f t="shared" si="29"/>
        <v>135.45624999999998</v>
      </c>
      <c r="O248">
        <f t="shared" si="30"/>
        <v>139.16625000000002</v>
      </c>
      <c r="P248" t="str">
        <f t="shared" si="31"/>
        <v/>
      </c>
    </row>
    <row r="249" spans="1:16">
      <c r="A249" s="20" t="s">
        <v>25</v>
      </c>
      <c r="B249" s="20" t="s">
        <v>50</v>
      </c>
      <c r="C249" s="20" t="s">
        <v>51</v>
      </c>
      <c r="D249" s="21">
        <v>42278</v>
      </c>
      <c r="E249" s="20">
        <v>142.84</v>
      </c>
      <c r="F249" s="20" t="s">
        <v>121</v>
      </c>
      <c r="G249" s="20">
        <v>5.14</v>
      </c>
      <c r="H249" s="20">
        <v>137.69999999999999</v>
      </c>
      <c r="I249">
        <f t="shared" si="24"/>
        <v>5.0650000000000004</v>
      </c>
      <c r="J249">
        <f t="shared" si="25"/>
        <v>5.9924999999999997</v>
      </c>
      <c r="K249">
        <f t="shared" si="26"/>
        <v>136.8475</v>
      </c>
      <c r="L249">
        <f t="shared" si="27"/>
        <v>137.77500000000001</v>
      </c>
      <c r="M249">
        <f t="shared" si="28"/>
        <v>0.92750000000000909</v>
      </c>
      <c r="N249">
        <f t="shared" si="29"/>
        <v>135.45624999999998</v>
      </c>
      <c r="O249">
        <f t="shared" si="30"/>
        <v>139.16625000000002</v>
      </c>
      <c r="P249" t="str">
        <f t="shared" si="31"/>
        <v/>
      </c>
    </row>
    <row r="250" spans="1:16">
      <c r="A250" s="20" t="s">
        <v>25</v>
      </c>
      <c r="B250" s="20" t="s">
        <v>50</v>
      </c>
      <c r="C250" s="20" t="s">
        <v>51</v>
      </c>
      <c r="D250" s="21">
        <v>42309</v>
      </c>
      <c r="E250" s="20">
        <v>142.84</v>
      </c>
      <c r="F250" s="20" t="s">
        <v>121</v>
      </c>
      <c r="G250" s="20">
        <v>5.31</v>
      </c>
      <c r="H250" s="20">
        <v>137.53</v>
      </c>
      <c r="I250">
        <f t="shared" si="24"/>
        <v>5.0650000000000004</v>
      </c>
      <c r="J250">
        <f t="shared" si="25"/>
        <v>5.9924999999999997</v>
      </c>
      <c r="K250">
        <f t="shared" si="26"/>
        <v>136.8475</v>
      </c>
      <c r="L250">
        <f t="shared" si="27"/>
        <v>137.77500000000001</v>
      </c>
      <c r="M250">
        <f t="shared" si="28"/>
        <v>0.92750000000000909</v>
      </c>
      <c r="N250">
        <f t="shared" si="29"/>
        <v>135.45624999999998</v>
      </c>
      <c r="O250">
        <f t="shared" si="30"/>
        <v>139.16625000000002</v>
      </c>
      <c r="P250" t="str">
        <f t="shared" si="31"/>
        <v/>
      </c>
    </row>
    <row r="251" spans="1:16">
      <c r="A251" s="20" t="s">
        <v>25</v>
      </c>
      <c r="B251" s="20" t="s">
        <v>50</v>
      </c>
      <c r="C251" s="20" t="s">
        <v>51</v>
      </c>
      <c r="D251" s="21">
        <v>42339</v>
      </c>
      <c r="E251" s="20">
        <v>142.84</v>
      </c>
      <c r="F251" s="20" t="s">
        <v>121</v>
      </c>
      <c r="G251" s="20">
        <v>5.07</v>
      </c>
      <c r="H251" s="20">
        <v>137.77000000000001</v>
      </c>
      <c r="I251">
        <f t="shared" si="24"/>
        <v>5.0650000000000004</v>
      </c>
      <c r="J251">
        <f t="shared" si="25"/>
        <v>5.9924999999999997</v>
      </c>
      <c r="K251">
        <f t="shared" si="26"/>
        <v>136.8475</v>
      </c>
      <c r="L251">
        <f t="shared" si="27"/>
        <v>137.77500000000001</v>
      </c>
      <c r="M251">
        <f t="shared" si="28"/>
        <v>0.92750000000000909</v>
      </c>
      <c r="N251">
        <f t="shared" si="29"/>
        <v>135.45624999999998</v>
      </c>
      <c r="O251">
        <f t="shared" si="30"/>
        <v>139.16625000000002</v>
      </c>
      <c r="P251" t="str">
        <f t="shared" si="31"/>
        <v/>
      </c>
    </row>
    <row r="252" spans="1:16">
      <c r="A252" s="20" t="s">
        <v>25</v>
      </c>
      <c r="B252" s="20" t="s">
        <v>50</v>
      </c>
      <c r="C252" s="20" t="s">
        <v>51</v>
      </c>
      <c r="D252" s="21">
        <v>42370</v>
      </c>
      <c r="E252" s="20">
        <v>142.84</v>
      </c>
      <c r="F252" s="20" t="s">
        <v>121</v>
      </c>
      <c r="G252" s="20">
        <v>5.84</v>
      </c>
      <c r="H252" s="20">
        <v>137</v>
      </c>
      <c r="I252">
        <f t="shared" si="24"/>
        <v>5.0650000000000004</v>
      </c>
      <c r="J252">
        <f t="shared" si="25"/>
        <v>5.9924999999999997</v>
      </c>
      <c r="K252">
        <f t="shared" si="26"/>
        <v>136.8475</v>
      </c>
      <c r="L252">
        <f t="shared" si="27"/>
        <v>137.77500000000001</v>
      </c>
      <c r="M252">
        <f t="shared" si="28"/>
        <v>0.92750000000000909</v>
      </c>
      <c r="N252">
        <f t="shared" si="29"/>
        <v>135.45624999999998</v>
      </c>
      <c r="O252">
        <f t="shared" si="30"/>
        <v>139.16625000000002</v>
      </c>
      <c r="P252" t="str">
        <f t="shared" si="31"/>
        <v/>
      </c>
    </row>
    <row r="253" spans="1:16">
      <c r="A253" s="20" t="s">
        <v>25</v>
      </c>
      <c r="B253" s="20" t="s">
        <v>50</v>
      </c>
      <c r="C253" s="20" t="s">
        <v>51</v>
      </c>
      <c r="D253" s="21">
        <v>42401</v>
      </c>
      <c r="E253" s="20">
        <v>142.84</v>
      </c>
      <c r="F253" s="20" t="s">
        <v>121</v>
      </c>
      <c r="G253" s="20">
        <v>5.99</v>
      </c>
      <c r="H253" s="20">
        <v>136.85</v>
      </c>
      <c r="I253">
        <f t="shared" si="24"/>
        <v>5.0650000000000004</v>
      </c>
      <c r="J253">
        <f t="shared" si="25"/>
        <v>5.9924999999999997</v>
      </c>
      <c r="K253">
        <f t="shared" si="26"/>
        <v>136.8475</v>
      </c>
      <c r="L253">
        <f t="shared" si="27"/>
        <v>137.77500000000001</v>
      </c>
      <c r="M253">
        <f t="shared" si="28"/>
        <v>0.92750000000000909</v>
      </c>
      <c r="N253">
        <f t="shared" si="29"/>
        <v>135.45624999999998</v>
      </c>
      <c r="O253">
        <f t="shared" si="30"/>
        <v>139.16625000000002</v>
      </c>
      <c r="P253" t="str">
        <f t="shared" si="31"/>
        <v/>
      </c>
    </row>
    <row r="254" spans="1:16">
      <c r="A254" s="20" t="s">
        <v>25</v>
      </c>
      <c r="B254" s="20" t="s">
        <v>50</v>
      </c>
      <c r="C254" s="20" t="s">
        <v>51</v>
      </c>
      <c r="D254" s="21">
        <v>42430</v>
      </c>
      <c r="E254" s="20">
        <v>142.84</v>
      </c>
      <c r="F254" s="20" t="s">
        <v>121</v>
      </c>
      <c r="G254" s="20">
        <v>5.48</v>
      </c>
      <c r="H254" s="20">
        <v>137.36000000000001</v>
      </c>
      <c r="I254">
        <f t="shared" si="24"/>
        <v>5.0650000000000004</v>
      </c>
      <c r="J254">
        <f t="shared" si="25"/>
        <v>5.9924999999999997</v>
      </c>
      <c r="K254">
        <f t="shared" si="26"/>
        <v>136.8475</v>
      </c>
      <c r="L254">
        <f t="shared" si="27"/>
        <v>137.77500000000001</v>
      </c>
      <c r="M254">
        <f t="shared" si="28"/>
        <v>0.92750000000000909</v>
      </c>
      <c r="N254">
        <f t="shared" si="29"/>
        <v>135.45624999999998</v>
      </c>
      <c r="O254">
        <f t="shared" si="30"/>
        <v>139.16625000000002</v>
      </c>
      <c r="P254" t="str">
        <f t="shared" si="31"/>
        <v/>
      </c>
    </row>
    <row r="255" spans="1:16">
      <c r="A255" s="20" t="s">
        <v>25</v>
      </c>
      <c r="B255" s="20" t="s">
        <v>50</v>
      </c>
      <c r="C255" s="20" t="s">
        <v>51</v>
      </c>
      <c r="D255" s="21">
        <v>42461</v>
      </c>
      <c r="E255" s="20">
        <v>142.84</v>
      </c>
      <c r="F255" s="20" t="s">
        <v>121</v>
      </c>
      <c r="G255" s="20">
        <v>5.3</v>
      </c>
      <c r="H255" s="20">
        <v>137.54</v>
      </c>
      <c r="I255">
        <f t="shared" si="24"/>
        <v>5.0650000000000004</v>
      </c>
      <c r="J255">
        <f t="shared" si="25"/>
        <v>5.9924999999999997</v>
      </c>
      <c r="K255">
        <f t="shared" si="26"/>
        <v>136.8475</v>
      </c>
      <c r="L255">
        <f t="shared" si="27"/>
        <v>137.77500000000001</v>
      </c>
      <c r="M255">
        <f t="shared" si="28"/>
        <v>0.92750000000000909</v>
      </c>
      <c r="N255">
        <f t="shared" si="29"/>
        <v>135.45624999999998</v>
      </c>
      <c r="O255">
        <f t="shared" si="30"/>
        <v>139.16625000000002</v>
      </c>
      <c r="P255" t="str">
        <f t="shared" si="31"/>
        <v/>
      </c>
    </row>
    <row r="256" spans="1:16">
      <c r="A256" s="20" t="s">
        <v>25</v>
      </c>
      <c r="B256" s="20" t="s">
        <v>50</v>
      </c>
      <c r="C256" s="20" t="s">
        <v>51</v>
      </c>
      <c r="D256" s="21">
        <v>42491</v>
      </c>
      <c r="E256" s="20">
        <v>142.84</v>
      </c>
      <c r="F256" s="20" t="s">
        <v>121</v>
      </c>
      <c r="G256" s="20">
        <v>4.83</v>
      </c>
      <c r="H256" s="20">
        <v>138.01</v>
      </c>
      <c r="I256">
        <f t="shared" si="24"/>
        <v>5.0650000000000004</v>
      </c>
      <c r="J256">
        <f t="shared" si="25"/>
        <v>5.9924999999999997</v>
      </c>
      <c r="K256">
        <f t="shared" si="26"/>
        <v>136.8475</v>
      </c>
      <c r="L256">
        <f t="shared" si="27"/>
        <v>137.77500000000001</v>
      </c>
      <c r="M256">
        <f t="shared" si="28"/>
        <v>0.92750000000000909</v>
      </c>
      <c r="N256">
        <f t="shared" si="29"/>
        <v>135.45624999999998</v>
      </c>
      <c r="O256">
        <f t="shared" si="30"/>
        <v>139.16625000000002</v>
      </c>
      <c r="P256" t="str">
        <f t="shared" si="31"/>
        <v/>
      </c>
    </row>
    <row r="257" spans="1:16">
      <c r="A257" s="20" t="s">
        <v>25</v>
      </c>
      <c r="B257" s="20" t="s">
        <v>50</v>
      </c>
      <c r="C257" s="20" t="s">
        <v>51</v>
      </c>
      <c r="D257" s="21">
        <v>42522</v>
      </c>
      <c r="E257" s="20">
        <v>142.84</v>
      </c>
      <c r="F257" s="20" t="s">
        <v>121</v>
      </c>
      <c r="G257" s="20">
        <v>4.38</v>
      </c>
      <c r="H257" s="20">
        <v>138.46</v>
      </c>
      <c r="I257">
        <f t="shared" si="24"/>
        <v>5.0650000000000004</v>
      </c>
      <c r="J257">
        <f t="shared" si="25"/>
        <v>5.9924999999999997</v>
      </c>
      <c r="K257">
        <f t="shared" si="26"/>
        <v>136.8475</v>
      </c>
      <c r="L257">
        <f t="shared" si="27"/>
        <v>137.77500000000001</v>
      </c>
      <c r="M257">
        <f t="shared" si="28"/>
        <v>0.92750000000000909</v>
      </c>
      <c r="N257">
        <f t="shared" si="29"/>
        <v>135.45624999999998</v>
      </c>
      <c r="O257">
        <f t="shared" si="30"/>
        <v>139.16625000000002</v>
      </c>
      <c r="P257" t="str">
        <f t="shared" si="31"/>
        <v/>
      </c>
    </row>
    <row r="258" spans="1:16">
      <c r="A258" s="20" t="s">
        <v>25</v>
      </c>
      <c r="B258" s="20" t="s">
        <v>50</v>
      </c>
      <c r="C258" s="20" t="s">
        <v>51</v>
      </c>
      <c r="D258" s="21">
        <v>42583</v>
      </c>
      <c r="E258" s="20">
        <v>142.84</v>
      </c>
      <c r="F258" s="20" t="s">
        <v>121</v>
      </c>
      <c r="G258" s="20">
        <v>4.09</v>
      </c>
      <c r="H258" s="20">
        <v>138.75</v>
      </c>
      <c r="I258">
        <f t="shared" si="24"/>
        <v>5.0650000000000004</v>
      </c>
      <c r="J258">
        <f t="shared" si="25"/>
        <v>5.9924999999999997</v>
      </c>
      <c r="K258">
        <f t="shared" si="26"/>
        <v>136.8475</v>
      </c>
      <c r="L258">
        <f t="shared" si="27"/>
        <v>137.77500000000001</v>
      </c>
      <c r="M258">
        <f t="shared" si="28"/>
        <v>0.92750000000000909</v>
      </c>
      <c r="N258">
        <f t="shared" si="29"/>
        <v>135.45624999999998</v>
      </c>
      <c r="O258">
        <f t="shared" si="30"/>
        <v>139.16625000000002</v>
      </c>
      <c r="P258" t="str">
        <f t="shared" si="31"/>
        <v/>
      </c>
    </row>
    <row r="259" spans="1:16">
      <c r="A259" s="20" t="s">
        <v>25</v>
      </c>
      <c r="B259" s="20" t="s">
        <v>50</v>
      </c>
      <c r="C259" s="20" t="s">
        <v>51</v>
      </c>
      <c r="D259" s="21">
        <v>42644</v>
      </c>
      <c r="E259" s="20">
        <v>142.84</v>
      </c>
      <c r="F259" s="20" t="s">
        <v>121</v>
      </c>
      <c r="G259" s="20">
        <v>5.3</v>
      </c>
      <c r="H259" s="20">
        <v>137.54</v>
      </c>
      <c r="I259">
        <f t="shared" ref="I259:I322" si="32">VLOOKUP($C259,$T$1:$X$42,2,FALSE)</f>
        <v>5.0650000000000004</v>
      </c>
      <c r="J259">
        <f t="shared" ref="J259:J322" si="33">VLOOKUP($C259,$T$1:$X$42,3,FALSE)</f>
        <v>5.9924999999999997</v>
      </c>
      <c r="K259">
        <f t="shared" ref="K259:K322" si="34">VLOOKUP($C259,$T$1:$X$42,4,FALSE)</f>
        <v>136.8475</v>
      </c>
      <c r="L259">
        <f t="shared" ref="L259:L322" si="35">VLOOKUP($C259,$T$1:$X$42,5,FALSE)</f>
        <v>137.77500000000001</v>
      </c>
      <c r="M259">
        <f t="shared" ref="M259:M322" si="36">L259-K259</f>
        <v>0.92750000000000909</v>
      </c>
      <c r="N259">
        <f t="shared" ref="N259:N322" si="37">K259-M259*1.5</f>
        <v>135.45624999999998</v>
      </c>
      <c r="O259">
        <f t="shared" ref="O259:O322" si="38">L259+M259*1.5</f>
        <v>139.16625000000002</v>
      </c>
      <c r="P259" t="str">
        <f t="shared" ref="P259:P322" si="39">IF(OR(H259&lt;N259,H259&gt;O259), "OUTLIER", "")</f>
        <v/>
      </c>
    </row>
    <row r="260" spans="1:16">
      <c r="A260" s="20" t="s">
        <v>25</v>
      </c>
      <c r="B260" s="20" t="s">
        <v>50</v>
      </c>
      <c r="C260" s="20" t="s">
        <v>51</v>
      </c>
      <c r="D260" s="21">
        <v>42675</v>
      </c>
      <c r="E260" s="20">
        <v>142.84</v>
      </c>
      <c r="F260" s="20" t="s">
        <v>121</v>
      </c>
      <c r="G260" s="20">
        <v>5.35</v>
      </c>
      <c r="H260" s="20">
        <v>137.49</v>
      </c>
      <c r="I260">
        <f t="shared" si="32"/>
        <v>5.0650000000000004</v>
      </c>
      <c r="J260">
        <f t="shared" si="33"/>
        <v>5.9924999999999997</v>
      </c>
      <c r="K260">
        <f t="shared" si="34"/>
        <v>136.8475</v>
      </c>
      <c r="L260">
        <f t="shared" si="35"/>
        <v>137.77500000000001</v>
      </c>
      <c r="M260">
        <f t="shared" si="36"/>
        <v>0.92750000000000909</v>
      </c>
      <c r="N260">
        <f t="shared" si="37"/>
        <v>135.45624999999998</v>
      </c>
      <c r="O260">
        <f t="shared" si="38"/>
        <v>139.16625000000002</v>
      </c>
      <c r="P260" t="str">
        <f t="shared" si="39"/>
        <v/>
      </c>
    </row>
    <row r="261" spans="1:16">
      <c r="A261" s="20" t="s">
        <v>25</v>
      </c>
      <c r="B261" s="20" t="s">
        <v>50</v>
      </c>
      <c r="C261" s="20" t="s">
        <v>51</v>
      </c>
      <c r="D261" s="21">
        <v>42705</v>
      </c>
      <c r="E261" s="20">
        <v>142.84</v>
      </c>
      <c r="F261" s="20" t="s">
        <v>121</v>
      </c>
      <c r="G261" s="20">
        <v>4.22</v>
      </c>
      <c r="H261" s="20">
        <v>138.62</v>
      </c>
      <c r="I261">
        <f t="shared" si="32"/>
        <v>5.0650000000000004</v>
      </c>
      <c r="J261">
        <f t="shared" si="33"/>
        <v>5.9924999999999997</v>
      </c>
      <c r="K261">
        <f t="shared" si="34"/>
        <v>136.8475</v>
      </c>
      <c r="L261">
        <f t="shared" si="35"/>
        <v>137.77500000000001</v>
      </c>
      <c r="M261">
        <f t="shared" si="36"/>
        <v>0.92750000000000909</v>
      </c>
      <c r="N261">
        <f t="shared" si="37"/>
        <v>135.45624999999998</v>
      </c>
      <c r="O261">
        <f t="shared" si="38"/>
        <v>139.16625000000002</v>
      </c>
      <c r="P261" t="str">
        <f t="shared" si="39"/>
        <v/>
      </c>
    </row>
    <row r="262" spans="1:16">
      <c r="A262" s="20" t="s">
        <v>25</v>
      </c>
      <c r="B262" s="20" t="s">
        <v>50</v>
      </c>
      <c r="C262" s="20" t="s">
        <v>51</v>
      </c>
      <c r="D262" s="21">
        <v>42736</v>
      </c>
      <c r="E262" s="20">
        <v>142.84</v>
      </c>
      <c r="F262" s="20" t="s">
        <v>121</v>
      </c>
      <c r="G262" s="20">
        <v>5.99</v>
      </c>
      <c r="H262" s="20">
        <v>136.85</v>
      </c>
      <c r="I262">
        <f t="shared" si="32"/>
        <v>5.0650000000000004</v>
      </c>
      <c r="J262">
        <f t="shared" si="33"/>
        <v>5.9924999999999997</v>
      </c>
      <c r="K262">
        <f t="shared" si="34"/>
        <v>136.8475</v>
      </c>
      <c r="L262">
        <f t="shared" si="35"/>
        <v>137.77500000000001</v>
      </c>
      <c r="M262">
        <f t="shared" si="36"/>
        <v>0.92750000000000909</v>
      </c>
      <c r="N262">
        <f t="shared" si="37"/>
        <v>135.45624999999998</v>
      </c>
      <c r="O262">
        <f t="shared" si="38"/>
        <v>139.16625000000002</v>
      </c>
      <c r="P262" t="str">
        <f t="shared" si="39"/>
        <v/>
      </c>
    </row>
    <row r="263" spans="1:16">
      <c r="A263" s="20" t="s">
        <v>25</v>
      </c>
      <c r="B263" s="20" t="s">
        <v>50</v>
      </c>
      <c r="C263" s="20" t="s">
        <v>51</v>
      </c>
      <c r="D263" s="21">
        <v>42767</v>
      </c>
      <c r="E263" s="20">
        <v>142.84</v>
      </c>
      <c r="F263" s="20" t="s">
        <v>121</v>
      </c>
      <c r="G263" s="20">
        <v>4.7300000000000004</v>
      </c>
      <c r="H263" s="20">
        <v>138.11000000000001</v>
      </c>
      <c r="I263">
        <f t="shared" si="32"/>
        <v>5.0650000000000004</v>
      </c>
      <c r="J263">
        <f t="shared" si="33"/>
        <v>5.9924999999999997</v>
      </c>
      <c r="K263">
        <f t="shared" si="34"/>
        <v>136.8475</v>
      </c>
      <c r="L263">
        <f t="shared" si="35"/>
        <v>137.77500000000001</v>
      </c>
      <c r="M263">
        <f t="shared" si="36"/>
        <v>0.92750000000000909</v>
      </c>
      <c r="N263">
        <f t="shared" si="37"/>
        <v>135.45624999999998</v>
      </c>
      <c r="O263">
        <f t="shared" si="38"/>
        <v>139.16625000000002</v>
      </c>
      <c r="P263" t="str">
        <f t="shared" si="39"/>
        <v/>
      </c>
    </row>
    <row r="264" spans="1:16">
      <c r="A264" s="20" t="s">
        <v>25</v>
      </c>
      <c r="B264" s="20" t="s">
        <v>50</v>
      </c>
      <c r="C264" s="20" t="s">
        <v>51</v>
      </c>
      <c r="D264" s="21">
        <v>42795</v>
      </c>
      <c r="E264" s="20">
        <v>142.84</v>
      </c>
      <c r="F264" s="20" t="s">
        <v>121</v>
      </c>
      <c r="G264" s="20">
        <v>6.25</v>
      </c>
      <c r="H264" s="20">
        <v>136.59</v>
      </c>
      <c r="I264">
        <f t="shared" si="32"/>
        <v>5.0650000000000004</v>
      </c>
      <c r="J264">
        <f t="shared" si="33"/>
        <v>5.9924999999999997</v>
      </c>
      <c r="K264">
        <f t="shared" si="34"/>
        <v>136.8475</v>
      </c>
      <c r="L264">
        <f t="shared" si="35"/>
        <v>137.77500000000001</v>
      </c>
      <c r="M264">
        <f t="shared" si="36"/>
        <v>0.92750000000000909</v>
      </c>
      <c r="N264">
        <f t="shared" si="37"/>
        <v>135.45624999999998</v>
      </c>
      <c r="O264">
        <f t="shared" si="38"/>
        <v>139.16625000000002</v>
      </c>
      <c r="P264" t="str">
        <f t="shared" si="39"/>
        <v/>
      </c>
    </row>
    <row r="265" spans="1:16">
      <c r="A265" s="20" t="s">
        <v>25</v>
      </c>
      <c r="B265" s="20" t="s">
        <v>50</v>
      </c>
      <c r="C265" s="20" t="s">
        <v>51</v>
      </c>
      <c r="D265" s="21">
        <v>42826</v>
      </c>
      <c r="E265" s="20">
        <v>142.84</v>
      </c>
      <c r="F265" s="20" t="s">
        <v>121</v>
      </c>
      <c r="G265" s="20">
        <v>6.42</v>
      </c>
      <c r="H265" s="20">
        <v>136.41999999999999</v>
      </c>
      <c r="I265">
        <f t="shared" si="32"/>
        <v>5.0650000000000004</v>
      </c>
      <c r="J265">
        <f t="shared" si="33"/>
        <v>5.9924999999999997</v>
      </c>
      <c r="K265">
        <f t="shared" si="34"/>
        <v>136.8475</v>
      </c>
      <c r="L265">
        <f t="shared" si="35"/>
        <v>137.77500000000001</v>
      </c>
      <c r="M265">
        <f t="shared" si="36"/>
        <v>0.92750000000000909</v>
      </c>
      <c r="N265">
        <f t="shared" si="37"/>
        <v>135.45624999999998</v>
      </c>
      <c r="O265">
        <f t="shared" si="38"/>
        <v>139.16625000000002</v>
      </c>
      <c r="P265" t="str">
        <f t="shared" si="39"/>
        <v/>
      </c>
    </row>
    <row r="266" spans="1:16">
      <c r="A266" s="20" t="s">
        <v>25</v>
      </c>
      <c r="B266" s="20" t="s">
        <v>50</v>
      </c>
      <c r="C266" s="20" t="s">
        <v>51</v>
      </c>
      <c r="D266" s="21">
        <v>42856</v>
      </c>
      <c r="E266" s="20">
        <v>142.84</v>
      </c>
      <c r="F266" s="20" t="s">
        <v>121</v>
      </c>
      <c r="G266" s="20">
        <v>5.95</v>
      </c>
      <c r="H266" s="20">
        <v>136.88999999999999</v>
      </c>
      <c r="I266">
        <f t="shared" si="32"/>
        <v>5.0650000000000004</v>
      </c>
      <c r="J266">
        <f t="shared" si="33"/>
        <v>5.9924999999999997</v>
      </c>
      <c r="K266">
        <f t="shared" si="34"/>
        <v>136.8475</v>
      </c>
      <c r="L266">
        <f t="shared" si="35"/>
        <v>137.77500000000001</v>
      </c>
      <c r="M266">
        <f t="shared" si="36"/>
        <v>0.92750000000000909</v>
      </c>
      <c r="N266">
        <f t="shared" si="37"/>
        <v>135.45624999999998</v>
      </c>
      <c r="O266">
        <f t="shared" si="38"/>
        <v>139.16625000000002</v>
      </c>
      <c r="P266" t="str">
        <f t="shared" si="39"/>
        <v/>
      </c>
    </row>
    <row r="267" spans="1:16">
      <c r="A267" s="20" t="s">
        <v>25</v>
      </c>
      <c r="B267" s="20" t="s">
        <v>50</v>
      </c>
      <c r="C267" s="20" t="s">
        <v>51</v>
      </c>
      <c r="D267" s="21">
        <v>42887</v>
      </c>
      <c r="E267" s="20">
        <v>142.84</v>
      </c>
      <c r="F267" s="20" t="s">
        <v>121</v>
      </c>
      <c r="G267" s="20">
        <v>5.42</v>
      </c>
      <c r="H267" s="20">
        <v>137.41999999999999</v>
      </c>
      <c r="I267">
        <f t="shared" si="32"/>
        <v>5.0650000000000004</v>
      </c>
      <c r="J267">
        <f t="shared" si="33"/>
        <v>5.9924999999999997</v>
      </c>
      <c r="K267">
        <f t="shared" si="34"/>
        <v>136.8475</v>
      </c>
      <c r="L267">
        <f t="shared" si="35"/>
        <v>137.77500000000001</v>
      </c>
      <c r="M267">
        <f t="shared" si="36"/>
        <v>0.92750000000000909</v>
      </c>
      <c r="N267">
        <f t="shared" si="37"/>
        <v>135.45624999999998</v>
      </c>
      <c r="O267">
        <f t="shared" si="38"/>
        <v>139.16625000000002</v>
      </c>
      <c r="P267" t="str">
        <f t="shared" si="39"/>
        <v/>
      </c>
    </row>
    <row r="268" spans="1:16">
      <c r="A268" s="20" t="s">
        <v>25</v>
      </c>
      <c r="B268" s="20" t="s">
        <v>50</v>
      </c>
      <c r="C268" s="20" t="s">
        <v>51</v>
      </c>
      <c r="D268" s="21">
        <v>42917</v>
      </c>
      <c r="E268" s="20">
        <v>142.84</v>
      </c>
      <c r="F268" s="20" t="s">
        <v>121</v>
      </c>
      <c r="G268" s="20">
        <v>4.13</v>
      </c>
      <c r="H268" s="20">
        <v>138.71</v>
      </c>
      <c r="I268">
        <f t="shared" si="32"/>
        <v>5.0650000000000004</v>
      </c>
      <c r="J268">
        <f t="shared" si="33"/>
        <v>5.9924999999999997</v>
      </c>
      <c r="K268">
        <f t="shared" si="34"/>
        <v>136.8475</v>
      </c>
      <c r="L268">
        <f t="shared" si="35"/>
        <v>137.77500000000001</v>
      </c>
      <c r="M268">
        <f t="shared" si="36"/>
        <v>0.92750000000000909</v>
      </c>
      <c r="N268">
        <f t="shared" si="37"/>
        <v>135.45624999999998</v>
      </c>
      <c r="O268">
        <f t="shared" si="38"/>
        <v>139.16625000000002</v>
      </c>
      <c r="P268" t="str">
        <f t="shared" si="39"/>
        <v/>
      </c>
    </row>
    <row r="269" spans="1:16">
      <c r="A269" s="20" t="s">
        <v>25</v>
      </c>
      <c r="B269" s="20" t="s">
        <v>50</v>
      </c>
      <c r="C269" s="20" t="s">
        <v>51</v>
      </c>
      <c r="D269" s="21">
        <v>42948</v>
      </c>
      <c r="E269" s="20">
        <v>142.84</v>
      </c>
      <c r="F269" s="20" t="s">
        <v>121</v>
      </c>
      <c r="G269" s="20">
        <v>4.47</v>
      </c>
      <c r="H269" s="20">
        <v>138.37</v>
      </c>
      <c r="I269">
        <f t="shared" si="32"/>
        <v>5.0650000000000004</v>
      </c>
      <c r="J269">
        <f t="shared" si="33"/>
        <v>5.9924999999999997</v>
      </c>
      <c r="K269">
        <f t="shared" si="34"/>
        <v>136.8475</v>
      </c>
      <c r="L269">
        <f t="shared" si="35"/>
        <v>137.77500000000001</v>
      </c>
      <c r="M269">
        <f t="shared" si="36"/>
        <v>0.92750000000000909</v>
      </c>
      <c r="N269">
        <f t="shared" si="37"/>
        <v>135.45624999999998</v>
      </c>
      <c r="O269">
        <f t="shared" si="38"/>
        <v>139.16625000000002</v>
      </c>
      <c r="P269" t="str">
        <f t="shared" si="39"/>
        <v/>
      </c>
    </row>
    <row r="270" spans="1:16">
      <c r="A270" s="20" t="s">
        <v>25</v>
      </c>
      <c r="B270" s="20" t="s">
        <v>50</v>
      </c>
      <c r="C270" s="20" t="s">
        <v>51</v>
      </c>
      <c r="D270" s="21">
        <v>42979</v>
      </c>
      <c r="E270" s="20">
        <v>142.84</v>
      </c>
      <c r="F270" s="20" t="s">
        <v>121</v>
      </c>
      <c r="G270" s="20">
        <v>4.46</v>
      </c>
      <c r="H270" s="20">
        <v>138.38</v>
      </c>
      <c r="I270">
        <f t="shared" si="32"/>
        <v>5.0650000000000004</v>
      </c>
      <c r="J270">
        <f t="shared" si="33"/>
        <v>5.9924999999999997</v>
      </c>
      <c r="K270">
        <f t="shared" si="34"/>
        <v>136.8475</v>
      </c>
      <c r="L270">
        <f t="shared" si="35"/>
        <v>137.77500000000001</v>
      </c>
      <c r="M270">
        <f t="shared" si="36"/>
        <v>0.92750000000000909</v>
      </c>
      <c r="N270">
        <f t="shared" si="37"/>
        <v>135.45624999999998</v>
      </c>
      <c r="O270">
        <f t="shared" si="38"/>
        <v>139.16625000000002</v>
      </c>
      <c r="P270" t="str">
        <f t="shared" si="39"/>
        <v/>
      </c>
    </row>
    <row r="271" spans="1:16">
      <c r="A271" s="20" t="s">
        <v>25</v>
      </c>
      <c r="B271" s="20" t="s">
        <v>50</v>
      </c>
      <c r="C271" s="20" t="s">
        <v>51</v>
      </c>
      <c r="D271" s="21">
        <v>43009</v>
      </c>
      <c r="E271" s="20">
        <v>142.84</v>
      </c>
      <c r="F271" s="20" t="s">
        <v>121</v>
      </c>
      <c r="G271" s="20">
        <v>5.33</v>
      </c>
      <c r="H271" s="20">
        <v>137.51</v>
      </c>
      <c r="I271">
        <f t="shared" si="32"/>
        <v>5.0650000000000004</v>
      </c>
      <c r="J271">
        <f t="shared" si="33"/>
        <v>5.9924999999999997</v>
      </c>
      <c r="K271">
        <f t="shared" si="34"/>
        <v>136.8475</v>
      </c>
      <c r="L271">
        <f t="shared" si="35"/>
        <v>137.77500000000001</v>
      </c>
      <c r="M271">
        <f t="shared" si="36"/>
        <v>0.92750000000000909</v>
      </c>
      <c r="N271">
        <f t="shared" si="37"/>
        <v>135.45624999999998</v>
      </c>
      <c r="O271">
        <f t="shared" si="38"/>
        <v>139.16625000000002</v>
      </c>
      <c r="P271" t="str">
        <f t="shared" si="39"/>
        <v/>
      </c>
    </row>
    <row r="272" spans="1:16">
      <c r="A272" s="20" t="s">
        <v>25</v>
      </c>
      <c r="B272" s="20" t="s">
        <v>50</v>
      </c>
      <c r="C272" s="20" t="s">
        <v>51</v>
      </c>
      <c r="D272" s="21">
        <v>43040</v>
      </c>
      <c r="E272" s="20">
        <v>142.84</v>
      </c>
      <c r="F272" s="20" t="s">
        <v>121</v>
      </c>
      <c r="G272" s="20">
        <v>5.82</v>
      </c>
      <c r="H272" s="20">
        <v>137.02000000000001</v>
      </c>
      <c r="I272">
        <f t="shared" si="32"/>
        <v>5.0650000000000004</v>
      </c>
      <c r="J272">
        <f t="shared" si="33"/>
        <v>5.9924999999999997</v>
      </c>
      <c r="K272">
        <f t="shared" si="34"/>
        <v>136.8475</v>
      </c>
      <c r="L272">
        <f t="shared" si="35"/>
        <v>137.77500000000001</v>
      </c>
      <c r="M272">
        <f t="shared" si="36"/>
        <v>0.92750000000000909</v>
      </c>
      <c r="N272">
        <f t="shared" si="37"/>
        <v>135.45624999999998</v>
      </c>
      <c r="O272">
        <f t="shared" si="38"/>
        <v>139.16625000000002</v>
      </c>
      <c r="P272" t="str">
        <f t="shared" si="39"/>
        <v/>
      </c>
    </row>
    <row r="273" spans="1:16">
      <c r="A273" s="20" t="s">
        <v>25</v>
      </c>
      <c r="B273" s="20" t="s">
        <v>50</v>
      </c>
      <c r="C273" s="20" t="s">
        <v>51</v>
      </c>
      <c r="D273" s="21">
        <v>43070</v>
      </c>
      <c r="E273" s="20">
        <v>142.84</v>
      </c>
      <c r="F273" s="20" t="s">
        <v>121</v>
      </c>
      <c r="G273" s="20">
        <v>6.2</v>
      </c>
      <c r="H273" s="20">
        <v>136.63999999999999</v>
      </c>
      <c r="I273">
        <f t="shared" si="32"/>
        <v>5.0650000000000004</v>
      </c>
      <c r="J273">
        <f t="shared" si="33"/>
        <v>5.9924999999999997</v>
      </c>
      <c r="K273">
        <f t="shared" si="34"/>
        <v>136.8475</v>
      </c>
      <c r="L273">
        <f t="shared" si="35"/>
        <v>137.77500000000001</v>
      </c>
      <c r="M273">
        <f t="shared" si="36"/>
        <v>0.92750000000000909</v>
      </c>
      <c r="N273">
        <f t="shared" si="37"/>
        <v>135.45624999999998</v>
      </c>
      <c r="O273">
        <f t="shared" si="38"/>
        <v>139.16625000000002</v>
      </c>
      <c r="P273" t="str">
        <f t="shared" si="39"/>
        <v/>
      </c>
    </row>
    <row r="274" spans="1:16">
      <c r="A274" s="20" t="s">
        <v>25</v>
      </c>
      <c r="B274" s="20" t="s">
        <v>50</v>
      </c>
      <c r="C274" s="20" t="s">
        <v>51</v>
      </c>
      <c r="D274" s="21">
        <v>43101</v>
      </c>
      <c r="E274" s="20">
        <v>142.84</v>
      </c>
      <c r="F274" s="20" t="s">
        <v>121</v>
      </c>
      <c r="G274" s="20">
        <v>6.25</v>
      </c>
      <c r="H274" s="20">
        <v>136.59</v>
      </c>
      <c r="I274">
        <f t="shared" si="32"/>
        <v>5.0650000000000004</v>
      </c>
      <c r="J274">
        <f t="shared" si="33"/>
        <v>5.9924999999999997</v>
      </c>
      <c r="K274">
        <f t="shared" si="34"/>
        <v>136.8475</v>
      </c>
      <c r="L274">
        <f t="shared" si="35"/>
        <v>137.77500000000001</v>
      </c>
      <c r="M274">
        <f t="shared" si="36"/>
        <v>0.92750000000000909</v>
      </c>
      <c r="N274">
        <f t="shared" si="37"/>
        <v>135.45624999999998</v>
      </c>
      <c r="O274">
        <f t="shared" si="38"/>
        <v>139.16625000000002</v>
      </c>
      <c r="P274" t="str">
        <f t="shared" si="39"/>
        <v/>
      </c>
    </row>
    <row r="275" spans="1:16">
      <c r="A275" s="20" t="s">
        <v>25</v>
      </c>
      <c r="B275" s="20" t="s">
        <v>50</v>
      </c>
      <c r="C275" s="20" t="s">
        <v>51</v>
      </c>
      <c r="D275" s="21">
        <v>43132</v>
      </c>
      <c r="E275" s="20">
        <v>142.84</v>
      </c>
      <c r="F275" s="20" t="s">
        <v>121</v>
      </c>
      <c r="G275" s="20">
        <v>6.53</v>
      </c>
      <c r="H275" s="20">
        <v>136.31</v>
      </c>
      <c r="I275">
        <f t="shared" si="32"/>
        <v>5.0650000000000004</v>
      </c>
      <c r="J275">
        <f t="shared" si="33"/>
        <v>5.9924999999999997</v>
      </c>
      <c r="K275">
        <f t="shared" si="34"/>
        <v>136.8475</v>
      </c>
      <c r="L275">
        <f t="shared" si="35"/>
        <v>137.77500000000001</v>
      </c>
      <c r="M275">
        <f t="shared" si="36"/>
        <v>0.92750000000000909</v>
      </c>
      <c r="N275">
        <f t="shared" si="37"/>
        <v>135.45624999999998</v>
      </c>
      <c r="O275">
        <f t="shared" si="38"/>
        <v>139.16625000000002</v>
      </c>
      <c r="P275" t="str">
        <f t="shared" si="39"/>
        <v/>
      </c>
    </row>
    <row r="276" spans="1:16">
      <c r="A276" s="20" t="s">
        <v>25</v>
      </c>
      <c r="B276" s="20" t="s">
        <v>50</v>
      </c>
      <c r="C276" s="20" t="s">
        <v>51</v>
      </c>
      <c r="D276" s="21">
        <v>43160</v>
      </c>
      <c r="E276" s="20">
        <v>142.84</v>
      </c>
      <c r="F276" s="20" t="s">
        <v>121</v>
      </c>
      <c r="G276" s="20">
        <v>6.46</v>
      </c>
      <c r="H276" s="20">
        <v>136.38</v>
      </c>
      <c r="I276">
        <f t="shared" si="32"/>
        <v>5.0650000000000004</v>
      </c>
      <c r="J276">
        <f t="shared" si="33"/>
        <v>5.9924999999999997</v>
      </c>
      <c r="K276">
        <f t="shared" si="34"/>
        <v>136.8475</v>
      </c>
      <c r="L276">
        <f t="shared" si="35"/>
        <v>137.77500000000001</v>
      </c>
      <c r="M276">
        <f t="shared" si="36"/>
        <v>0.92750000000000909</v>
      </c>
      <c r="N276">
        <f t="shared" si="37"/>
        <v>135.45624999999998</v>
      </c>
      <c r="O276">
        <f t="shared" si="38"/>
        <v>139.16625000000002</v>
      </c>
      <c r="P276" t="str">
        <f t="shared" si="39"/>
        <v/>
      </c>
    </row>
    <row r="277" spans="1:16">
      <c r="A277" s="20" t="s">
        <v>25</v>
      </c>
      <c r="B277" s="20" t="s">
        <v>50</v>
      </c>
      <c r="C277" s="20" t="s">
        <v>51</v>
      </c>
      <c r="D277" s="21">
        <v>43191</v>
      </c>
      <c r="E277" s="20">
        <v>142.84</v>
      </c>
      <c r="F277" s="20" t="s">
        <v>121</v>
      </c>
      <c r="G277" s="20">
        <v>6.13</v>
      </c>
      <c r="H277" s="20">
        <v>136.71</v>
      </c>
      <c r="I277">
        <f t="shared" si="32"/>
        <v>5.0650000000000004</v>
      </c>
      <c r="J277">
        <f t="shared" si="33"/>
        <v>5.9924999999999997</v>
      </c>
      <c r="K277">
        <f t="shared" si="34"/>
        <v>136.8475</v>
      </c>
      <c r="L277">
        <f t="shared" si="35"/>
        <v>137.77500000000001</v>
      </c>
      <c r="M277">
        <f t="shared" si="36"/>
        <v>0.92750000000000909</v>
      </c>
      <c r="N277">
        <f t="shared" si="37"/>
        <v>135.45624999999998</v>
      </c>
      <c r="O277">
        <f t="shared" si="38"/>
        <v>139.16625000000002</v>
      </c>
      <c r="P277" t="str">
        <f t="shared" si="39"/>
        <v/>
      </c>
    </row>
    <row r="278" spans="1:16">
      <c r="A278" s="20" t="s">
        <v>25</v>
      </c>
      <c r="B278" s="20" t="s">
        <v>50</v>
      </c>
      <c r="C278" s="20" t="s">
        <v>51</v>
      </c>
      <c r="D278" s="21">
        <v>43221</v>
      </c>
      <c r="E278" s="20">
        <v>142.84</v>
      </c>
      <c r="F278" s="20" t="s">
        <v>121</v>
      </c>
      <c r="G278" s="20">
        <v>6.05</v>
      </c>
      <c r="H278" s="20">
        <v>136.79</v>
      </c>
      <c r="I278">
        <f t="shared" si="32"/>
        <v>5.0650000000000004</v>
      </c>
      <c r="J278">
        <f t="shared" si="33"/>
        <v>5.9924999999999997</v>
      </c>
      <c r="K278">
        <f t="shared" si="34"/>
        <v>136.8475</v>
      </c>
      <c r="L278">
        <f t="shared" si="35"/>
        <v>137.77500000000001</v>
      </c>
      <c r="M278">
        <f t="shared" si="36"/>
        <v>0.92750000000000909</v>
      </c>
      <c r="N278">
        <f t="shared" si="37"/>
        <v>135.45624999999998</v>
      </c>
      <c r="O278">
        <f t="shared" si="38"/>
        <v>139.16625000000002</v>
      </c>
      <c r="P278" t="str">
        <f t="shared" si="39"/>
        <v/>
      </c>
    </row>
    <row r="279" spans="1:16">
      <c r="A279" s="20" t="s">
        <v>25</v>
      </c>
      <c r="B279" s="20" t="s">
        <v>50</v>
      </c>
      <c r="C279" s="20" t="s">
        <v>51</v>
      </c>
      <c r="D279" s="21">
        <v>43252</v>
      </c>
      <c r="E279" s="20">
        <v>142.84</v>
      </c>
      <c r="F279" s="20" t="s">
        <v>121</v>
      </c>
      <c r="G279" s="20">
        <v>6.65</v>
      </c>
      <c r="H279" s="20">
        <v>136.19</v>
      </c>
      <c r="I279">
        <f t="shared" si="32"/>
        <v>5.0650000000000004</v>
      </c>
      <c r="J279">
        <f t="shared" si="33"/>
        <v>5.9924999999999997</v>
      </c>
      <c r="K279">
        <f t="shared" si="34"/>
        <v>136.8475</v>
      </c>
      <c r="L279">
        <f t="shared" si="35"/>
        <v>137.77500000000001</v>
      </c>
      <c r="M279">
        <f t="shared" si="36"/>
        <v>0.92750000000000909</v>
      </c>
      <c r="N279">
        <f t="shared" si="37"/>
        <v>135.45624999999998</v>
      </c>
      <c r="O279">
        <f t="shared" si="38"/>
        <v>139.16625000000002</v>
      </c>
      <c r="P279" t="str">
        <f t="shared" si="39"/>
        <v/>
      </c>
    </row>
    <row r="280" spans="1:16">
      <c r="A280" s="20" t="s">
        <v>25</v>
      </c>
      <c r="B280" s="20" t="s">
        <v>50</v>
      </c>
      <c r="C280" s="20" t="s">
        <v>51</v>
      </c>
      <c r="D280" s="21">
        <v>43282</v>
      </c>
      <c r="E280" s="20">
        <v>142.84</v>
      </c>
      <c r="F280" s="20" t="s">
        <v>121</v>
      </c>
      <c r="G280" s="20">
        <v>6.49</v>
      </c>
      <c r="H280" s="20">
        <v>136.35</v>
      </c>
      <c r="I280">
        <f t="shared" si="32"/>
        <v>5.0650000000000004</v>
      </c>
      <c r="J280">
        <f t="shared" si="33"/>
        <v>5.9924999999999997</v>
      </c>
      <c r="K280">
        <f t="shared" si="34"/>
        <v>136.8475</v>
      </c>
      <c r="L280">
        <f t="shared" si="35"/>
        <v>137.77500000000001</v>
      </c>
      <c r="M280">
        <f t="shared" si="36"/>
        <v>0.92750000000000909</v>
      </c>
      <c r="N280">
        <f t="shared" si="37"/>
        <v>135.45624999999998</v>
      </c>
      <c r="O280">
        <f t="shared" si="38"/>
        <v>139.16625000000002</v>
      </c>
      <c r="P280" t="str">
        <f t="shared" si="39"/>
        <v/>
      </c>
    </row>
    <row r="281" spans="1:16">
      <c r="A281" s="20" t="s">
        <v>25</v>
      </c>
      <c r="B281" s="20" t="s">
        <v>50</v>
      </c>
      <c r="C281" s="20" t="s">
        <v>51</v>
      </c>
      <c r="D281" s="21">
        <v>43313</v>
      </c>
      <c r="E281" s="20">
        <v>142.84</v>
      </c>
      <c r="F281" s="20" t="s">
        <v>121</v>
      </c>
      <c r="G281" s="20">
        <v>6.72</v>
      </c>
      <c r="H281" s="20">
        <v>136.12</v>
      </c>
      <c r="I281">
        <f t="shared" si="32"/>
        <v>5.0650000000000004</v>
      </c>
      <c r="J281">
        <f t="shared" si="33"/>
        <v>5.9924999999999997</v>
      </c>
      <c r="K281">
        <f t="shared" si="34"/>
        <v>136.8475</v>
      </c>
      <c r="L281">
        <f t="shared" si="35"/>
        <v>137.77500000000001</v>
      </c>
      <c r="M281">
        <f t="shared" si="36"/>
        <v>0.92750000000000909</v>
      </c>
      <c r="N281">
        <f t="shared" si="37"/>
        <v>135.45624999999998</v>
      </c>
      <c r="O281">
        <f t="shared" si="38"/>
        <v>139.16625000000002</v>
      </c>
      <c r="P281" t="str">
        <f t="shared" si="39"/>
        <v/>
      </c>
    </row>
    <row r="282" spans="1:16">
      <c r="A282" s="20" t="s">
        <v>25</v>
      </c>
      <c r="B282" s="20" t="s">
        <v>50</v>
      </c>
      <c r="C282" s="20" t="s">
        <v>51</v>
      </c>
      <c r="D282" s="21">
        <v>43344</v>
      </c>
      <c r="E282" s="20">
        <v>142.84</v>
      </c>
      <c r="F282" s="20" t="s">
        <v>121</v>
      </c>
      <c r="G282" s="20">
        <v>6.98</v>
      </c>
      <c r="H282" s="20">
        <v>135.86000000000001</v>
      </c>
      <c r="I282">
        <f t="shared" si="32"/>
        <v>5.0650000000000004</v>
      </c>
      <c r="J282">
        <f t="shared" si="33"/>
        <v>5.9924999999999997</v>
      </c>
      <c r="K282">
        <f t="shared" si="34"/>
        <v>136.8475</v>
      </c>
      <c r="L282">
        <f t="shared" si="35"/>
        <v>137.77500000000001</v>
      </c>
      <c r="M282">
        <f t="shared" si="36"/>
        <v>0.92750000000000909</v>
      </c>
      <c r="N282">
        <f t="shared" si="37"/>
        <v>135.45624999999998</v>
      </c>
      <c r="O282">
        <f t="shared" si="38"/>
        <v>139.16625000000002</v>
      </c>
      <c r="P282" t="str">
        <f t="shared" si="39"/>
        <v/>
      </c>
    </row>
    <row r="283" spans="1:16">
      <c r="A283" s="20" t="s">
        <v>25</v>
      </c>
      <c r="B283" s="20" t="s">
        <v>50</v>
      </c>
      <c r="C283" s="20" t="s">
        <v>51</v>
      </c>
      <c r="D283" s="21">
        <v>43374</v>
      </c>
      <c r="E283" s="20">
        <v>142.84</v>
      </c>
      <c r="F283" s="20" t="s">
        <v>121</v>
      </c>
      <c r="G283" s="20">
        <v>6.56</v>
      </c>
      <c r="H283" s="20">
        <v>136.28</v>
      </c>
      <c r="I283">
        <f t="shared" si="32"/>
        <v>5.0650000000000004</v>
      </c>
      <c r="J283">
        <f t="shared" si="33"/>
        <v>5.9924999999999997</v>
      </c>
      <c r="K283">
        <f t="shared" si="34"/>
        <v>136.8475</v>
      </c>
      <c r="L283">
        <f t="shared" si="35"/>
        <v>137.77500000000001</v>
      </c>
      <c r="M283">
        <f t="shared" si="36"/>
        <v>0.92750000000000909</v>
      </c>
      <c r="N283">
        <f t="shared" si="37"/>
        <v>135.45624999999998</v>
      </c>
      <c r="O283">
        <f t="shared" si="38"/>
        <v>139.16625000000002</v>
      </c>
      <c r="P283" t="str">
        <f t="shared" si="39"/>
        <v/>
      </c>
    </row>
    <row r="284" spans="1:16">
      <c r="A284" s="20" t="s">
        <v>25</v>
      </c>
      <c r="B284" s="20" t="s">
        <v>50</v>
      </c>
      <c r="C284" s="20" t="s">
        <v>51</v>
      </c>
      <c r="D284" s="21">
        <v>43405</v>
      </c>
      <c r="E284" s="20">
        <v>142.84</v>
      </c>
      <c r="F284" s="20" t="s">
        <v>121</v>
      </c>
      <c r="G284" s="20">
        <v>6.49</v>
      </c>
      <c r="H284" s="20">
        <v>136.35</v>
      </c>
      <c r="I284">
        <f t="shared" si="32"/>
        <v>5.0650000000000004</v>
      </c>
      <c r="J284">
        <f t="shared" si="33"/>
        <v>5.9924999999999997</v>
      </c>
      <c r="K284">
        <f t="shared" si="34"/>
        <v>136.8475</v>
      </c>
      <c r="L284">
        <f t="shared" si="35"/>
        <v>137.77500000000001</v>
      </c>
      <c r="M284">
        <f t="shared" si="36"/>
        <v>0.92750000000000909</v>
      </c>
      <c r="N284">
        <f t="shared" si="37"/>
        <v>135.45624999999998</v>
      </c>
      <c r="O284">
        <f t="shared" si="38"/>
        <v>139.16625000000002</v>
      </c>
      <c r="P284" t="str">
        <f t="shared" si="39"/>
        <v/>
      </c>
    </row>
    <row r="285" spans="1:16">
      <c r="A285" s="20" t="s">
        <v>25</v>
      </c>
      <c r="B285" s="20" t="s">
        <v>50</v>
      </c>
      <c r="C285" s="20" t="s">
        <v>51</v>
      </c>
      <c r="D285" s="21">
        <v>43435</v>
      </c>
      <c r="E285" s="20">
        <v>142.84</v>
      </c>
      <c r="F285" s="20" t="s">
        <v>121</v>
      </c>
      <c r="G285" s="20">
        <v>6.78</v>
      </c>
      <c r="H285" s="20">
        <v>136.06</v>
      </c>
      <c r="I285">
        <f t="shared" si="32"/>
        <v>5.0650000000000004</v>
      </c>
      <c r="J285">
        <f t="shared" si="33"/>
        <v>5.9924999999999997</v>
      </c>
      <c r="K285">
        <f t="shared" si="34"/>
        <v>136.8475</v>
      </c>
      <c r="L285">
        <f t="shared" si="35"/>
        <v>137.77500000000001</v>
      </c>
      <c r="M285">
        <f t="shared" si="36"/>
        <v>0.92750000000000909</v>
      </c>
      <c r="N285">
        <f t="shared" si="37"/>
        <v>135.45624999999998</v>
      </c>
      <c r="O285">
        <f t="shared" si="38"/>
        <v>139.16625000000002</v>
      </c>
      <c r="P285" t="str">
        <f t="shared" si="39"/>
        <v/>
      </c>
    </row>
    <row r="286" spans="1:16">
      <c r="A286" s="20" t="s">
        <v>25</v>
      </c>
      <c r="B286" s="20" t="s">
        <v>54</v>
      </c>
      <c r="C286" s="20" t="s">
        <v>57</v>
      </c>
      <c r="D286" s="21">
        <v>42082</v>
      </c>
      <c r="E286" s="20">
        <v>90.346999999999994</v>
      </c>
      <c r="F286" s="20" t="s">
        <v>121</v>
      </c>
      <c r="G286" s="20">
        <v>7.76</v>
      </c>
      <c r="H286" s="20">
        <v>82.587000000000003</v>
      </c>
      <c r="I286">
        <f t="shared" si="32"/>
        <v>7.8303629032258062</v>
      </c>
      <c r="J286">
        <f t="shared" si="33"/>
        <v>8.5832943548387099</v>
      </c>
      <c r="K286">
        <f t="shared" si="34"/>
        <v>81.756705645161304</v>
      </c>
      <c r="L286">
        <f t="shared" si="35"/>
        <v>82.511387096774214</v>
      </c>
      <c r="M286">
        <f t="shared" si="36"/>
        <v>0.75468145161291034</v>
      </c>
      <c r="N286">
        <f t="shared" si="37"/>
        <v>80.624683467741932</v>
      </c>
      <c r="O286">
        <f t="shared" si="38"/>
        <v>83.643409274193573</v>
      </c>
      <c r="P286" t="str">
        <f t="shared" si="39"/>
        <v/>
      </c>
    </row>
    <row r="287" spans="1:16">
      <c r="A287" s="20" t="s">
        <v>25</v>
      </c>
      <c r="B287" s="20" t="s">
        <v>54</v>
      </c>
      <c r="C287" s="20" t="s">
        <v>57</v>
      </c>
      <c r="D287" s="21">
        <v>42114</v>
      </c>
      <c r="E287" s="20">
        <v>90.346999999999994</v>
      </c>
      <c r="F287" s="20" t="s">
        <v>121</v>
      </c>
      <c r="G287" s="20">
        <v>7.64</v>
      </c>
      <c r="H287" s="20">
        <v>82.706999999999994</v>
      </c>
      <c r="I287">
        <f t="shared" si="32"/>
        <v>7.8303629032258062</v>
      </c>
      <c r="J287">
        <f t="shared" si="33"/>
        <v>8.5832943548387099</v>
      </c>
      <c r="K287">
        <f t="shared" si="34"/>
        <v>81.756705645161304</v>
      </c>
      <c r="L287">
        <f t="shared" si="35"/>
        <v>82.511387096774214</v>
      </c>
      <c r="M287">
        <f t="shared" si="36"/>
        <v>0.75468145161291034</v>
      </c>
      <c r="N287">
        <f t="shared" si="37"/>
        <v>80.624683467741932</v>
      </c>
      <c r="O287">
        <f t="shared" si="38"/>
        <v>83.643409274193573</v>
      </c>
      <c r="P287" t="str">
        <f t="shared" si="39"/>
        <v/>
      </c>
    </row>
    <row r="288" spans="1:16">
      <c r="A288" s="20" t="s">
        <v>25</v>
      </c>
      <c r="B288" s="20" t="s">
        <v>54</v>
      </c>
      <c r="C288" s="20" t="s">
        <v>57</v>
      </c>
      <c r="D288" s="21">
        <v>42139</v>
      </c>
      <c r="E288" s="20">
        <v>90.346999999999994</v>
      </c>
      <c r="F288" s="20" t="s">
        <v>121</v>
      </c>
      <c r="G288" s="20">
        <v>7.63</v>
      </c>
      <c r="H288" s="20">
        <v>82.716999999999999</v>
      </c>
      <c r="I288">
        <f t="shared" si="32"/>
        <v>7.8303629032258062</v>
      </c>
      <c r="J288">
        <f t="shared" si="33"/>
        <v>8.5832943548387099</v>
      </c>
      <c r="K288">
        <f t="shared" si="34"/>
        <v>81.756705645161304</v>
      </c>
      <c r="L288">
        <f t="shared" si="35"/>
        <v>82.511387096774214</v>
      </c>
      <c r="M288">
        <f t="shared" si="36"/>
        <v>0.75468145161291034</v>
      </c>
      <c r="N288">
        <f t="shared" si="37"/>
        <v>80.624683467741932</v>
      </c>
      <c r="O288">
        <f t="shared" si="38"/>
        <v>83.643409274193573</v>
      </c>
      <c r="P288" t="str">
        <f t="shared" si="39"/>
        <v/>
      </c>
    </row>
    <row r="289" spans="1:16">
      <c r="A289" s="20" t="s">
        <v>25</v>
      </c>
      <c r="B289" s="20" t="s">
        <v>54</v>
      </c>
      <c r="C289" s="20" t="s">
        <v>57</v>
      </c>
      <c r="D289" s="21">
        <v>42170</v>
      </c>
      <c r="E289" s="20">
        <v>90.346999999999994</v>
      </c>
      <c r="F289" s="20" t="s">
        <v>121</v>
      </c>
      <c r="G289" s="20">
        <v>7.19</v>
      </c>
      <c r="H289" s="20">
        <v>83.156999999999996</v>
      </c>
      <c r="I289">
        <f t="shared" si="32"/>
        <v>7.8303629032258062</v>
      </c>
      <c r="J289">
        <f t="shared" si="33"/>
        <v>8.5832943548387099</v>
      </c>
      <c r="K289">
        <f t="shared" si="34"/>
        <v>81.756705645161304</v>
      </c>
      <c r="L289">
        <f t="shared" si="35"/>
        <v>82.511387096774214</v>
      </c>
      <c r="M289">
        <f t="shared" si="36"/>
        <v>0.75468145161291034</v>
      </c>
      <c r="N289">
        <f t="shared" si="37"/>
        <v>80.624683467741932</v>
      </c>
      <c r="O289">
        <f t="shared" si="38"/>
        <v>83.643409274193573</v>
      </c>
      <c r="P289" t="str">
        <f t="shared" si="39"/>
        <v/>
      </c>
    </row>
    <row r="290" spans="1:16">
      <c r="A290" s="20" t="s">
        <v>25</v>
      </c>
      <c r="B290" s="20" t="s">
        <v>54</v>
      </c>
      <c r="C290" s="20" t="s">
        <v>57</v>
      </c>
      <c r="D290" s="21">
        <v>42215</v>
      </c>
      <c r="E290" s="20">
        <v>90.346999999999994</v>
      </c>
      <c r="F290" s="20" t="s">
        <v>121</v>
      </c>
      <c r="G290" s="20">
        <v>6.92</v>
      </c>
      <c r="H290" s="20">
        <v>83.427000000000007</v>
      </c>
      <c r="I290">
        <f t="shared" si="32"/>
        <v>7.8303629032258062</v>
      </c>
      <c r="J290">
        <f t="shared" si="33"/>
        <v>8.5832943548387099</v>
      </c>
      <c r="K290">
        <f t="shared" si="34"/>
        <v>81.756705645161304</v>
      </c>
      <c r="L290">
        <f t="shared" si="35"/>
        <v>82.511387096774214</v>
      </c>
      <c r="M290">
        <f t="shared" si="36"/>
        <v>0.75468145161291034</v>
      </c>
      <c r="N290">
        <f t="shared" si="37"/>
        <v>80.624683467741932</v>
      </c>
      <c r="O290">
        <f t="shared" si="38"/>
        <v>83.643409274193573</v>
      </c>
      <c r="P290" t="str">
        <f t="shared" si="39"/>
        <v/>
      </c>
    </row>
    <row r="291" spans="1:16">
      <c r="A291" s="20" t="s">
        <v>25</v>
      </c>
      <c r="B291" s="20" t="s">
        <v>54</v>
      </c>
      <c r="C291" s="20" t="s">
        <v>57</v>
      </c>
      <c r="D291" s="21">
        <v>42257</v>
      </c>
      <c r="E291" s="20">
        <v>90.346999999999994</v>
      </c>
      <c r="F291" s="20" t="s">
        <v>121</v>
      </c>
      <c r="G291" s="20">
        <v>7.46</v>
      </c>
      <c r="H291" s="20">
        <v>82.887</v>
      </c>
      <c r="I291">
        <f t="shared" si="32"/>
        <v>7.8303629032258062</v>
      </c>
      <c r="J291">
        <f t="shared" si="33"/>
        <v>8.5832943548387099</v>
      </c>
      <c r="K291">
        <f t="shared" si="34"/>
        <v>81.756705645161304</v>
      </c>
      <c r="L291">
        <f t="shared" si="35"/>
        <v>82.511387096774214</v>
      </c>
      <c r="M291">
        <f t="shared" si="36"/>
        <v>0.75468145161291034</v>
      </c>
      <c r="N291">
        <f t="shared" si="37"/>
        <v>80.624683467741932</v>
      </c>
      <c r="O291">
        <f t="shared" si="38"/>
        <v>83.643409274193573</v>
      </c>
      <c r="P291" t="str">
        <f t="shared" si="39"/>
        <v/>
      </c>
    </row>
    <row r="292" spans="1:16">
      <c r="A292" s="20" t="s">
        <v>25</v>
      </c>
      <c r="B292" s="20" t="s">
        <v>54</v>
      </c>
      <c r="C292" s="20" t="s">
        <v>57</v>
      </c>
      <c r="D292" s="21">
        <v>42290</v>
      </c>
      <c r="E292" s="20">
        <v>90.346999999999994</v>
      </c>
      <c r="F292" s="20" t="s">
        <v>121</v>
      </c>
      <c r="G292" s="20">
        <v>7.86</v>
      </c>
      <c r="H292" s="20">
        <v>82.486999999999995</v>
      </c>
      <c r="I292">
        <f t="shared" si="32"/>
        <v>7.8303629032258062</v>
      </c>
      <c r="J292">
        <f t="shared" si="33"/>
        <v>8.5832943548387099</v>
      </c>
      <c r="K292">
        <f t="shared" si="34"/>
        <v>81.756705645161304</v>
      </c>
      <c r="L292">
        <f t="shared" si="35"/>
        <v>82.511387096774214</v>
      </c>
      <c r="M292">
        <f t="shared" si="36"/>
        <v>0.75468145161291034</v>
      </c>
      <c r="N292">
        <f t="shared" si="37"/>
        <v>80.624683467741932</v>
      </c>
      <c r="O292">
        <f t="shared" si="38"/>
        <v>83.643409274193573</v>
      </c>
      <c r="P292" t="str">
        <f t="shared" si="39"/>
        <v/>
      </c>
    </row>
    <row r="293" spans="1:16">
      <c r="A293" s="20" t="s">
        <v>25</v>
      </c>
      <c r="B293" s="20" t="s">
        <v>54</v>
      </c>
      <c r="C293" s="20" t="s">
        <v>57</v>
      </c>
      <c r="D293" s="21">
        <v>42321</v>
      </c>
      <c r="E293" s="20">
        <v>90.346999999999994</v>
      </c>
      <c r="F293" s="20" t="s">
        <v>121</v>
      </c>
      <c r="G293" s="20">
        <v>7.97</v>
      </c>
      <c r="H293" s="20">
        <v>82.376999999999995</v>
      </c>
      <c r="I293">
        <f t="shared" si="32"/>
        <v>7.8303629032258062</v>
      </c>
      <c r="J293">
        <f t="shared" si="33"/>
        <v>8.5832943548387099</v>
      </c>
      <c r="K293">
        <f t="shared" si="34"/>
        <v>81.756705645161304</v>
      </c>
      <c r="L293">
        <f t="shared" si="35"/>
        <v>82.511387096774214</v>
      </c>
      <c r="M293">
        <f t="shared" si="36"/>
        <v>0.75468145161291034</v>
      </c>
      <c r="N293">
        <f t="shared" si="37"/>
        <v>80.624683467741932</v>
      </c>
      <c r="O293">
        <f t="shared" si="38"/>
        <v>83.643409274193573</v>
      </c>
      <c r="P293" t="str">
        <f t="shared" si="39"/>
        <v/>
      </c>
    </row>
    <row r="294" spans="1:16">
      <c r="A294" s="20" t="s">
        <v>25</v>
      </c>
      <c r="B294" s="20" t="s">
        <v>54</v>
      </c>
      <c r="C294" s="20" t="s">
        <v>57</v>
      </c>
      <c r="D294" s="21">
        <v>42354</v>
      </c>
      <c r="E294" s="20">
        <v>90.346999999999994</v>
      </c>
      <c r="F294" s="20" t="s">
        <v>121</v>
      </c>
      <c r="G294" s="20">
        <v>8.07</v>
      </c>
      <c r="H294" s="20">
        <v>82.277000000000001</v>
      </c>
      <c r="I294">
        <f t="shared" si="32"/>
        <v>7.8303629032258062</v>
      </c>
      <c r="J294">
        <f t="shared" si="33"/>
        <v>8.5832943548387099</v>
      </c>
      <c r="K294">
        <f t="shared" si="34"/>
        <v>81.756705645161304</v>
      </c>
      <c r="L294">
        <f t="shared" si="35"/>
        <v>82.511387096774214</v>
      </c>
      <c r="M294">
        <f t="shared" si="36"/>
        <v>0.75468145161291034</v>
      </c>
      <c r="N294">
        <f t="shared" si="37"/>
        <v>80.624683467741932</v>
      </c>
      <c r="O294">
        <f t="shared" si="38"/>
        <v>83.643409274193573</v>
      </c>
      <c r="P294" t="str">
        <f t="shared" si="39"/>
        <v/>
      </c>
    </row>
    <row r="295" spans="1:16">
      <c r="A295" s="20" t="s">
        <v>25</v>
      </c>
      <c r="B295" s="20" t="s">
        <v>54</v>
      </c>
      <c r="C295" s="20" t="s">
        <v>57</v>
      </c>
      <c r="D295" s="21">
        <v>42384</v>
      </c>
      <c r="E295" s="20">
        <v>90.346999999999994</v>
      </c>
      <c r="F295" s="20" t="s">
        <v>121</v>
      </c>
      <c r="G295" s="20">
        <v>8.07</v>
      </c>
      <c r="H295" s="20">
        <v>82.277000000000001</v>
      </c>
      <c r="I295">
        <f t="shared" si="32"/>
        <v>7.8303629032258062</v>
      </c>
      <c r="J295">
        <f t="shared" si="33"/>
        <v>8.5832943548387099</v>
      </c>
      <c r="K295">
        <f t="shared" si="34"/>
        <v>81.756705645161304</v>
      </c>
      <c r="L295">
        <f t="shared" si="35"/>
        <v>82.511387096774214</v>
      </c>
      <c r="M295">
        <f t="shared" si="36"/>
        <v>0.75468145161291034</v>
      </c>
      <c r="N295">
        <f t="shared" si="37"/>
        <v>80.624683467741932</v>
      </c>
      <c r="O295">
        <f t="shared" si="38"/>
        <v>83.643409274193573</v>
      </c>
      <c r="P295" t="str">
        <f t="shared" si="39"/>
        <v/>
      </c>
    </row>
    <row r="296" spans="1:16">
      <c r="A296" s="20" t="s">
        <v>25</v>
      </c>
      <c r="B296" s="20" t="s">
        <v>54</v>
      </c>
      <c r="C296" s="20" t="s">
        <v>57</v>
      </c>
      <c r="D296" s="21">
        <v>42410</v>
      </c>
      <c r="E296" s="20">
        <v>90.346999999999994</v>
      </c>
      <c r="F296" s="20" t="s">
        <v>121</v>
      </c>
      <c r="G296" s="20">
        <v>7.95</v>
      </c>
      <c r="H296" s="20">
        <v>82.397000000000006</v>
      </c>
      <c r="I296">
        <f t="shared" si="32"/>
        <v>7.8303629032258062</v>
      </c>
      <c r="J296">
        <f t="shared" si="33"/>
        <v>8.5832943548387099</v>
      </c>
      <c r="K296">
        <f t="shared" si="34"/>
        <v>81.756705645161304</v>
      </c>
      <c r="L296">
        <f t="shared" si="35"/>
        <v>82.511387096774214</v>
      </c>
      <c r="M296">
        <f t="shared" si="36"/>
        <v>0.75468145161291034</v>
      </c>
      <c r="N296">
        <f t="shared" si="37"/>
        <v>80.624683467741932</v>
      </c>
      <c r="O296">
        <f t="shared" si="38"/>
        <v>83.643409274193573</v>
      </c>
      <c r="P296" t="str">
        <f t="shared" si="39"/>
        <v/>
      </c>
    </row>
    <row r="297" spans="1:16">
      <c r="A297" s="20" t="s">
        <v>25</v>
      </c>
      <c r="B297" s="20" t="s">
        <v>54</v>
      </c>
      <c r="C297" s="20" t="s">
        <v>57</v>
      </c>
      <c r="D297" s="21">
        <v>42438</v>
      </c>
      <c r="E297" s="20">
        <v>90.346999999999994</v>
      </c>
      <c r="F297" s="20" t="s">
        <v>121</v>
      </c>
      <c r="G297" s="20">
        <v>7.48</v>
      </c>
      <c r="H297" s="20">
        <v>82.867000000000004</v>
      </c>
      <c r="I297">
        <f t="shared" si="32"/>
        <v>7.8303629032258062</v>
      </c>
      <c r="J297">
        <f t="shared" si="33"/>
        <v>8.5832943548387099</v>
      </c>
      <c r="K297">
        <f t="shared" si="34"/>
        <v>81.756705645161304</v>
      </c>
      <c r="L297">
        <f t="shared" si="35"/>
        <v>82.511387096774214</v>
      </c>
      <c r="M297">
        <f t="shared" si="36"/>
        <v>0.75468145161291034</v>
      </c>
      <c r="N297">
        <f t="shared" si="37"/>
        <v>80.624683467741932</v>
      </c>
      <c r="O297">
        <f t="shared" si="38"/>
        <v>83.643409274193573</v>
      </c>
      <c r="P297" t="str">
        <f t="shared" si="39"/>
        <v/>
      </c>
    </row>
    <row r="298" spans="1:16">
      <c r="A298" s="20" t="s">
        <v>25</v>
      </c>
      <c r="B298" s="20" t="s">
        <v>54</v>
      </c>
      <c r="C298" s="20" t="s">
        <v>57</v>
      </c>
      <c r="D298" s="21">
        <v>42467</v>
      </c>
      <c r="E298" s="20">
        <v>90.346999999999994</v>
      </c>
      <c r="F298" s="20" t="s">
        <v>121</v>
      </c>
      <c r="G298" s="20">
        <v>7.66</v>
      </c>
      <c r="H298" s="20">
        <v>82.686999999999998</v>
      </c>
      <c r="I298">
        <f t="shared" si="32"/>
        <v>7.8303629032258062</v>
      </c>
      <c r="J298">
        <f t="shared" si="33"/>
        <v>8.5832943548387099</v>
      </c>
      <c r="K298">
        <f t="shared" si="34"/>
        <v>81.756705645161304</v>
      </c>
      <c r="L298">
        <f t="shared" si="35"/>
        <v>82.511387096774214</v>
      </c>
      <c r="M298">
        <f t="shared" si="36"/>
        <v>0.75468145161291034</v>
      </c>
      <c r="N298">
        <f t="shared" si="37"/>
        <v>80.624683467741932</v>
      </c>
      <c r="O298">
        <f t="shared" si="38"/>
        <v>83.643409274193573</v>
      </c>
      <c r="P298" t="str">
        <f t="shared" si="39"/>
        <v/>
      </c>
    </row>
    <row r="299" spans="1:16">
      <c r="A299" s="20" t="s">
        <v>25</v>
      </c>
      <c r="B299" s="20" t="s">
        <v>54</v>
      </c>
      <c r="C299" s="20" t="s">
        <v>57</v>
      </c>
      <c r="D299" s="21">
        <v>42501</v>
      </c>
      <c r="E299" s="20">
        <v>90.346999999999994</v>
      </c>
      <c r="F299" s="20" t="s">
        <v>121</v>
      </c>
      <c r="G299" s="20">
        <v>7.74</v>
      </c>
      <c r="H299" s="20">
        <v>82.606999999999999</v>
      </c>
      <c r="I299">
        <f t="shared" si="32"/>
        <v>7.8303629032258062</v>
      </c>
      <c r="J299">
        <f t="shared" si="33"/>
        <v>8.5832943548387099</v>
      </c>
      <c r="K299">
        <f t="shared" si="34"/>
        <v>81.756705645161304</v>
      </c>
      <c r="L299">
        <f t="shared" si="35"/>
        <v>82.511387096774214</v>
      </c>
      <c r="M299">
        <f t="shared" si="36"/>
        <v>0.75468145161291034</v>
      </c>
      <c r="N299">
        <f t="shared" si="37"/>
        <v>80.624683467741932</v>
      </c>
      <c r="O299">
        <f t="shared" si="38"/>
        <v>83.643409274193573</v>
      </c>
      <c r="P299" t="str">
        <f t="shared" si="39"/>
        <v/>
      </c>
    </row>
    <row r="300" spans="1:16">
      <c r="A300" s="20" t="s">
        <v>25</v>
      </c>
      <c r="B300" s="20" t="s">
        <v>54</v>
      </c>
      <c r="C300" s="20" t="s">
        <v>57</v>
      </c>
      <c r="D300" s="21">
        <v>42531</v>
      </c>
      <c r="E300" s="20">
        <v>90.346999999999994</v>
      </c>
      <c r="F300" s="20" t="s">
        <v>121</v>
      </c>
      <c r="G300" s="20">
        <v>6.76</v>
      </c>
      <c r="H300" s="20">
        <v>83.587000000000003</v>
      </c>
      <c r="I300">
        <f t="shared" si="32"/>
        <v>7.8303629032258062</v>
      </c>
      <c r="J300">
        <f t="shared" si="33"/>
        <v>8.5832943548387099</v>
      </c>
      <c r="K300">
        <f t="shared" si="34"/>
        <v>81.756705645161304</v>
      </c>
      <c r="L300">
        <f t="shared" si="35"/>
        <v>82.511387096774214</v>
      </c>
      <c r="M300">
        <f t="shared" si="36"/>
        <v>0.75468145161291034</v>
      </c>
      <c r="N300">
        <f t="shared" si="37"/>
        <v>80.624683467741932</v>
      </c>
      <c r="O300">
        <f t="shared" si="38"/>
        <v>83.643409274193573</v>
      </c>
      <c r="P300" t="str">
        <f t="shared" si="39"/>
        <v/>
      </c>
    </row>
    <row r="301" spans="1:16">
      <c r="A301" s="20" t="s">
        <v>25</v>
      </c>
      <c r="B301" s="20" t="s">
        <v>54</v>
      </c>
      <c r="C301" s="20" t="s">
        <v>57</v>
      </c>
      <c r="D301" s="21">
        <v>42559</v>
      </c>
      <c r="E301" s="20">
        <v>90.346999999999994</v>
      </c>
      <c r="F301" s="20" t="s">
        <v>121</v>
      </c>
      <c r="G301" s="20">
        <v>7.56</v>
      </c>
      <c r="H301" s="20">
        <v>82.787000000000006</v>
      </c>
      <c r="I301">
        <f t="shared" si="32"/>
        <v>7.8303629032258062</v>
      </c>
      <c r="J301">
        <f t="shared" si="33"/>
        <v>8.5832943548387099</v>
      </c>
      <c r="K301">
        <f t="shared" si="34"/>
        <v>81.756705645161304</v>
      </c>
      <c r="L301">
        <f t="shared" si="35"/>
        <v>82.511387096774214</v>
      </c>
      <c r="M301">
        <f t="shared" si="36"/>
        <v>0.75468145161291034</v>
      </c>
      <c r="N301">
        <f t="shared" si="37"/>
        <v>80.624683467741932</v>
      </c>
      <c r="O301">
        <f t="shared" si="38"/>
        <v>83.643409274193573</v>
      </c>
      <c r="P301" t="str">
        <f t="shared" si="39"/>
        <v/>
      </c>
    </row>
    <row r="302" spans="1:16">
      <c r="A302" s="20" t="s">
        <v>25</v>
      </c>
      <c r="B302" s="20" t="s">
        <v>54</v>
      </c>
      <c r="C302" s="20" t="s">
        <v>57</v>
      </c>
      <c r="D302" s="21">
        <v>42586</v>
      </c>
      <c r="E302" s="20">
        <v>90.346999999999994</v>
      </c>
      <c r="F302" s="20" t="s">
        <v>121</v>
      </c>
      <c r="G302" s="20">
        <v>7.64</v>
      </c>
      <c r="H302" s="20">
        <v>82.706999999999994</v>
      </c>
      <c r="I302">
        <f t="shared" si="32"/>
        <v>7.8303629032258062</v>
      </c>
      <c r="J302">
        <f t="shared" si="33"/>
        <v>8.5832943548387099</v>
      </c>
      <c r="K302">
        <f t="shared" si="34"/>
        <v>81.756705645161304</v>
      </c>
      <c r="L302">
        <f t="shared" si="35"/>
        <v>82.511387096774214</v>
      </c>
      <c r="M302">
        <f t="shared" si="36"/>
        <v>0.75468145161291034</v>
      </c>
      <c r="N302">
        <f t="shared" si="37"/>
        <v>80.624683467741932</v>
      </c>
      <c r="O302">
        <f t="shared" si="38"/>
        <v>83.643409274193573</v>
      </c>
      <c r="P302" t="str">
        <f t="shared" si="39"/>
        <v/>
      </c>
    </row>
    <row r="303" spans="1:16">
      <c r="A303" s="20" t="s">
        <v>25</v>
      </c>
      <c r="B303" s="20" t="s">
        <v>54</v>
      </c>
      <c r="C303" s="20" t="s">
        <v>57</v>
      </c>
      <c r="D303" s="21">
        <v>42621</v>
      </c>
      <c r="E303" s="20">
        <v>90.346999999999994</v>
      </c>
      <c r="F303" s="20" t="s">
        <v>121</v>
      </c>
      <c r="G303" s="20">
        <v>7.75</v>
      </c>
      <c r="H303" s="20">
        <v>82.596999999999994</v>
      </c>
      <c r="I303">
        <f t="shared" si="32"/>
        <v>7.8303629032258062</v>
      </c>
      <c r="J303">
        <f t="shared" si="33"/>
        <v>8.5832943548387099</v>
      </c>
      <c r="K303">
        <f t="shared" si="34"/>
        <v>81.756705645161304</v>
      </c>
      <c r="L303">
        <f t="shared" si="35"/>
        <v>82.511387096774214</v>
      </c>
      <c r="M303">
        <f t="shared" si="36"/>
        <v>0.75468145161291034</v>
      </c>
      <c r="N303">
        <f t="shared" si="37"/>
        <v>80.624683467741932</v>
      </c>
      <c r="O303">
        <f t="shared" si="38"/>
        <v>83.643409274193573</v>
      </c>
      <c r="P303" t="str">
        <f t="shared" si="39"/>
        <v/>
      </c>
    </row>
    <row r="304" spans="1:16">
      <c r="A304" s="20" t="s">
        <v>25</v>
      </c>
      <c r="B304" s="20" t="s">
        <v>54</v>
      </c>
      <c r="C304" s="20" t="s">
        <v>57</v>
      </c>
      <c r="D304" s="21">
        <v>42650</v>
      </c>
      <c r="E304" s="20">
        <v>90.346999999999994</v>
      </c>
      <c r="F304" s="20" t="s">
        <v>121</v>
      </c>
      <c r="G304" s="20">
        <v>7.81</v>
      </c>
      <c r="H304" s="20">
        <v>82.537000000000006</v>
      </c>
      <c r="I304">
        <f t="shared" si="32"/>
        <v>7.8303629032258062</v>
      </c>
      <c r="J304">
        <f t="shared" si="33"/>
        <v>8.5832943548387099</v>
      </c>
      <c r="K304">
        <f t="shared" si="34"/>
        <v>81.756705645161304</v>
      </c>
      <c r="L304">
        <f t="shared" si="35"/>
        <v>82.511387096774214</v>
      </c>
      <c r="M304">
        <f t="shared" si="36"/>
        <v>0.75468145161291034</v>
      </c>
      <c r="N304">
        <f t="shared" si="37"/>
        <v>80.624683467741932</v>
      </c>
      <c r="O304">
        <f t="shared" si="38"/>
        <v>83.643409274193573</v>
      </c>
      <c r="P304" t="str">
        <f t="shared" si="39"/>
        <v/>
      </c>
    </row>
    <row r="305" spans="1:16">
      <c r="A305" s="20" t="s">
        <v>25</v>
      </c>
      <c r="B305" s="20" t="s">
        <v>54</v>
      </c>
      <c r="C305" s="20" t="s">
        <v>57</v>
      </c>
      <c r="D305" s="21">
        <v>42682</v>
      </c>
      <c r="E305" s="20">
        <v>90.346999999999994</v>
      </c>
      <c r="F305" s="20" t="s">
        <v>121</v>
      </c>
      <c r="G305" s="20">
        <v>7.97</v>
      </c>
      <c r="H305" s="20">
        <v>82.376999999999995</v>
      </c>
      <c r="I305">
        <f t="shared" si="32"/>
        <v>7.8303629032258062</v>
      </c>
      <c r="J305">
        <f t="shared" si="33"/>
        <v>8.5832943548387099</v>
      </c>
      <c r="K305">
        <f t="shared" si="34"/>
        <v>81.756705645161304</v>
      </c>
      <c r="L305">
        <f t="shared" si="35"/>
        <v>82.511387096774214</v>
      </c>
      <c r="M305">
        <f t="shared" si="36"/>
        <v>0.75468145161291034</v>
      </c>
      <c r="N305">
        <f t="shared" si="37"/>
        <v>80.624683467741932</v>
      </c>
      <c r="O305">
        <f t="shared" si="38"/>
        <v>83.643409274193573</v>
      </c>
      <c r="P305" t="str">
        <f t="shared" si="39"/>
        <v/>
      </c>
    </row>
    <row r="306" spans="1:16">
      <c r="A306" s="20" t="s">
        <v>25</v>
      </c>
      <c r="B306" s="20" t="s">
        <v>54</v>
      </c>
      <c r="C306" s="20" t="s">
        <v>57</v>
      </c>
      <c r="D306" s="21">
        <v>42716</v>
      </c>
      <c r="E306" s="20">
        <v>90.346999999999994</v>
      </c>
      <c r="F306" s="20" t="s">
        <v>121</v>
      </c>
      <c r="G306" s="20">
        <v>7.92</v>
      </c>
      <c r="H306" s="20">
        <v>82.427000000000007</v>
      </c>
      <c r="I306">
        <f t="shared" si="32"/>
        <v>7.8303629032258062</v>
      </c>
      <c r="J306">
        <f t="shared" si="33"/>
        <v>8.5832943548387099</v>
      </c>
      <c r="K306">
        <f t="shared" si="34"/>
        <v>81.756705645161304</v>
      </c>
      <c r="L306">
        <f t="shared" si="35"/>
        <v>82.511387096774214</v>
      </c>
      <c r="M306">
        <f t="shared" si="36"/>
        <v>0.75468145161291034</v>
      </c>
      <c r="N306">
        <f t="shared" si="37"/>
        <v>80.624683467741932</v>
      </c>
      <c r="O306">
        <f t="shared" si="38"/>
        <v>83.643409274193573</v>
      </c>
      <c r="P306" t="str">
        <f t="shared" si="39"/>
        <v/>
      </c>
    </row>
    <row r="307" spans="1:16">
      <c r="A307" s="20" t="s">
        <v>25</v>
      </c>
      <c r="B307" s="20" t="s">
        <v>54</v>
      </c>
      <c r="C307" s="20" t="s">
        <v>57</v>
      </c>
      <c r="D307" s="21">
        <v>42751</v>
      </c>
      <c r="E307" s="20">
        <v>90.346999999999994</v>
      </c>
      <c r="F307" s="20" t="s">
        <v>121</v>
      </c>
      <c r="G307" s="20">
        <v>8.11</v>
      </c>
      <c r="H307" s="20">
        <v>82.236999999999995</v>
      </c>
      <c r="I307">
        <f t="shared" si="32"/>
        <v>7.8303629032258062</v>
      </c>
      <c r="J307">
        <f t="shared" si="33"/>
        <v>8.5832943548387099</v>
      </c>
      <c r="K307">
        <f t="shared" si="34"/>
        <v>81.756705645161304</v>
      </c>
      <c r="L307">
        <f t="shared" si="35"/>
        <v>82.511387096774214</v>
      </c>
      <c r="M307">
        <f t="shared" si="36"/>
        <v>0.75468145161291034</v>
      </c>
      <c r="N307">
        <f t="shared" si="37"/>
        <v>80.624683467741932</v>
      </c>
      <c r="O307">
        <f t="shared" si="38"/>
        <v>83.643409274193573</v>
      </c>
      <c r="P307" t="str">
        <f t="shared" si="39"/>
        <v/>
      </c>
    </row>
    <row r="308" spans="1:16">
      <c r="A308" s="20" t="s">
        <v>25</v>
      </c>
      <c r="B308" s="20" t="s">
        <v>54</v>
      </c>
      <c r="C308" s="20" t="s">
        <v>57</v>
      </c>
      <c r="D308" s="21">
        <v>42782</v>
      </c>
      <c r="E308" s="20">
        <v>90.346999999999994</v>
      </c>
      <c r="F308" s="20" t="s">
        <v>121</v>
      </c>
      <c r="G308" s="20">
        <v>8.1300000000000008</v>
      </c>
      <c r="H308" s="20">
        <v>82.216999999999999</v>
      </c>
      <c r="I308">
        <f t="shared" si="32"/>
        <v>7.8303629032258062</v>
      </c>
      <c r="J308">
        <f t="shared" si="33"/>
        <v>8.5832943548387099</v>
      </c>
      <c r="K308">
        <f t="shared" si="34"/>
        <v>81.756705645161304</v>
      </c>
      <c r="L308">
        <f t="shared" si="35"/>
        <v>82.511387096774214</v>
      </c>
      <c r="M308">
        <f t="shared" si="36"/>
        <v>0.75468145161291034</v>
      </c>
      <c r="N308">
        <f t="shared" si="37"/>
        <v>80.624683467741932</v>
      </c>
      <c r="O308">
        <f t="shared" si="38"/>
        <v>83.643409274193573</v>
      </c>
      <c r="P308" t="str">
        <f t="shared" si="39"/>
        <v/>
      </c>
    </row>
    <row r="309" spans="1:16">
      <c r="A309" s="20" t="s">
        <v>25</v>
      </c>
      <c r="B309" s="20" t="s">
        <v>54</v>
      </c>
      <c r="C309" s="20" t="s">
        <v>57</v>
      </c>
      <c r="D309" s="21">
        <v>42811</v>
      </c>
      <c r="E309" s="20">
        <v>90.346999999999994</v>
      </c>
      <c r="F309" s="20" t="s">
        <v>121</v>
      </c>
      <c r="G309" s="20">
        <v>8.18</v>
      </c>
      <c r="H309" s="20">
        <v>82.167000000000002</v>
      </c>
      <c r="I309">
        <f t="shared" si="32"/>
        <v>7.8303629032258062</v>
      </c>
      <c r="J309">
        <f t="shared" si="33"/>
        <v>8.5832943548387099</v>
      </c>
      <c r="K309">
        <f t="shared" si="34"/>
        <v>81.756705645161304</v>
      </c>
      <c r="L309">
        <f t="shared" si="35"/>
        <v>82.511387096774214</v>
      </c>
      <c r="M309">
        <f t="shared" si="36"/>
        <v>0.75468145161291034</v>
      </c>
      <c r="N309">
        <f t="shared" si="37"/>
        <v>80.624683467741932</v>
      </c>
      <c r="O309">
        <f t="shared" si="38"/>
        <v>83.643409274193573</v>
      </c>
      <c r="P309" t="str">
        <f t="shared" si="39"/>
        <v/>
      </c>
    </row>
    <row r="310" spans="1:16">
      <c r="A310" s="20" t="s">
        <v>25</v>
      </c>
      <c r="B310" s="20" t="s">
        <v>54</v>
      </c>
      <c r="C310" s="20" t="s">
        <v>57</v>
      </c>
      <c r="D310" s="21">
        <v>42843</v>
      </c>
      <c r="E310" s="20">
        <v>90.346999999999994</v>
      </c>
      <c r="F310" s="20" t="s">
        <v>121</v>
      </c>
      <c r="G310" s="20">
        <v>8.24</v>
      </c>
      <c r="H310" s="20">
        <v>82.106999999999999</v>
      </c>
      <c r="I310">
        <f t="shared" si="32"/>
        <v>7.8303629032258062</v>
      </c>
      <c r="J310">
        <f t="shared" si="33"/>
        <v>8.5832943548387099</v>
      </c>
      <c r="K310">
        <f t="shared" si="34"/>
        <v>81.756705645161304</v>
      </c>
      <c r="L310">
        <f t="shared" si="35"/>
        <v>82.511387096774214</v>
      </c>
      <c r="M310">
        <f t="shared" si="36"/>
        <v>0.75468145161291034</v>
      </c>
      <c r="N310">
        <f t="shared" si="37"/>
        <v>80.624683467741932</v>
      </c>
      <c r="O310">
        <f t="shared" si="38"/>
        <v>83.643409274193573</v>
      </c>
      <c r="P310" t="str">
        <f t="shared" si="39"/>
        <v/>
      </c>
    </row>
    <row r="311" spans="1:16">
      <c r="A311" s="20" t="s">
        <v>25</v>
      </c>
      <c r="B311" s="20" t="s">
        <v>54</v>
      </c>
      <c r="C311" s="20" t="s">
        <v>57</v>
      </c>
      <c r="D311" s="21">
        <v>42863</v>
      </c>
      <c r="E311" s="20">
        <v>90.346999999999994</v>
      </c>
      <c r="F311" s="20" t="s">
        <v>121</v>
      </c>
      <c r="G311" s="20">
        <v>7.91</v>
      </c>
      <c r="H311" s="20">
        <v>82.436999999999998</v>
      </c>
      <c r="I311">
        <f t="shared" si="32"/>
        <v>7.8303629032258062</v>
      </c>
      <c r="J311">
        <f t="shared" si="33"/>
        <v>8.5832943548387099</v>
      </c>
      <c r="K311">
        <f t="shared" si="34"/>
        <v>81.756705645161304</v>
      </c>
      <c r="L311">
        <f t="shared" si="35"/>
        <v>82.511387096774214</v>
      </c>
      <c r="M311">
        <f t="shared" si="36"/>
        <v>0.75468145161291034</v>
      </c>
      <c r="N311">
        <f t="shared" si="37"/>
        <v>80.624683467741932</v>
      </c>
      <c r="O311">
        <f t="shared" si="38"/>
        <v>83.643409274193573</v>
      </c>
      <c r="P311" t="str">
        <f t="shared" si="39"/>
        <v/>
      </c>
    </row>
    <row r="312" spans="1:16">
      <c r="A312" s="20" t="s">
        <v>25</v>
      </c>
      <c r="B312" s="20" t="s">
        <v>54</v>
      </c>
      <c r="C312" s="20" t="s">
        <v>57</v>
      </c>
      <c r="D312" s="21">
        <v>42902</v>
      </c>
      <c r="E312" s="20">
        <v>90.346999999999994</v>
      </c>
      <c r="F312" s="20" t="s">
        <v>121</v>
      </c>
      <c r="G312" s="20">
        <v>8.1300000000000008</v>
      </c>
      <c r="H312" s="20">
        <v>82.216999999999999</v>
      </c>
      <c r="I312">
        <f t="shared" si="32"/>
        <v>7.8303629032258062</v>
      </c>
      <c r="J312">
        <f t="shared" si="33"/>
        <v>8.5832943548387099</v>
      </c>
      <c r="K312">
        <f t="shared" si="34"/>
        <v>81.756705645161304</v>
      </c>
      <c r="L312">
        <f t="shared" si="35"/>
        <v>82.511387096774214</v>
      </c>
      <c r="M312">
        <f t="shared" si="36"/>
        <v>0.75468145161291034</v>
      </c>
      <c r="N312">
        <f t="shared" si="37"/>
        <v>80.624683467741932</v>
      </c>
      <c r="O312">
        <f t="shared" si="38"/>
        <v>83.643409274193573</v>
      </c>
      <c r="P312" t="str">
        <f t="shared" si="39"/>
        <v/>
      </c>
    </row>
    <row r="313" spans="1:16">
      <c r="A313" s="20" t="s">
        <v>25</v>
      </c>
      <c r="B313" s="20" t="s">
        <v>54</v>
      </c>
      <c r="C313" s="20" t="s">
        <v>57</v>
      </c>
      <c r="D313" s="21">
        <v>42929</v>
      </c>
      <c r="E313" s="20">
        <v>90.346999999999994</v>
      </c>
      <c r="F313" s="20" t="s">
        <v>121</v>
      </c>
      <c r="G313" s="20">
        <v>7.55</v>
      </c>
      <c r="H313" s="20">
        <v>82.796999999999997</v>
      </c>
      <c r="I313">
        <f t="shared" si="32"/>
        <v>7.8303629032258062</v>
      </c>
      <c r="J313">
        <f t="shared" si="33"/>
        <v>8.5832943548387099</v>
      </c>
      <c r="K313">
        <f t="shared" si="34"/>
        <v>81.756705645161304</v>
      </c>
      <c r="L313">
        <f t="shared" si="35"/>
        <v>82.511387096774214</v>
      </c>
      <c r="M313">
        <f t="shared" si="36"/>
        <v>0.75468145161291034</v>
      </c>
      <c r="N313">
        <f t="shared" si="37"/>
        <v>80.624683467741932</v>
      </c>
      <c r="O313">
        <f t="shared" si="38"/>
        <v>83.643409274193573</v>
      </c>
      <c r="P313" t="str">
        <f t="shared" si="39"/>
        <v/>
      </c>
    </row>
    <row r="314" spans="1:16">
      <c r="A314" s="20" t="s">
        <v>25</v>
      </c>
      <c r="B314" s="20" t="s">
        <v>54</v>
      </c>
      <c r="C314" s="20" t="s">
        <v>57</v>
      </c>
      <c r="D314" s="21">
        <v>42970</v>
      </c>
      <c r="E314" s="20">
        <v>90.346999999999994</v>
      </c>
      <c r="F314" s="20" t="s">
        <v>121</v>
      </c>
      <c r="G314" s="20">
        <v>8.61</v>
      </c>
      <c r="H314" s="20">
        <v>81.736999999999995</v>
      </c>
      <c r="I314">
        <f t="shared" si="32"/>
        <v>7.8303629032258062</v>
      </c>
      <c r="J314">
        <f t="shared" si="33"/>
        <v>8.5832943548387099</v>
      </c>
      <c r="K314">
        <f t="shared" si="34"/>
        <v>81.756705645161304</v>
      </c>
      <c r="L314">
        <f t="shared" si="35"/>
        <v>82.511387096774214</v>
      </c>
      <c r="M314">
        <f t="shared" si="36"/>
        <v>0.75468145161291034</v>
      </c>
      <c r="N314">
        <f t="shared" si="37"/>
        <v>80.624683467741932</v>
      </c>
      <c r="O314">
        <f t="shared" si="38"/>
        <v>83.643409274193573</v>
      </c>
      <c r="P314" t="str">
        <f t="shared" si="39"/>
        <v/>
      </c>
    </row>
    <row r="315" spans="1:16">
      <c r="A315" s="20" t="s">
        <v>25</v>
      </c>
      <c r="B315" s="20" t="s">
        <v>54</v>
      </c>
      <c r="C315" s="20" t="s">
        <v>57</v>
      </c>
      <c r="D315" s="21">
        <v>42997</v>
      </c>
      <c r="E315" s="20">
        <v>90.346999999999994</v>
      </c>
      <c r="F315" s="20" t="s">
        <v>121</v>
      </c>
      <c r="G315" s="20">
        <v>7.95</v>
      </c>
      <c r="H315" s="20">
        <v>82.397000000000006</v>
      </c>
      <c r="I315">
        <f t="shared" si="32"/>
        <v>7.8303629032258062</v>
      </c>
      <c r="J315">
        <f t="shared" si="33"/>
        <v>8.5832943548387099</v>
      </c>
      <c r="K315">
        <f t="shared" si="34"/>
        <v>81.756705645161304</v>
      </c>
      <c r="L315">
        <f t="shared" si="35"/>
        <v>82.511387096774214</v>
      </c>
      <c r="M315">
        <f t="shared" si="36"/>
        <v>0.75468145161291034</v>
      </c>
      <c r="N315">
        <f t="shared" si="37"/>
        <v>80.624683467741932</v>
      </c>
      <c r="O315">
        <f t="shared" si="38"/>
        <v>83.643409274193573</v>
      </c>
      <c r="P315" t="str">
        <f t="shared" si="39"/>
        <v/>
      </c>
    </row>
    <row r="316" spans="1:16">
      <c r="A316" s="20" t="s">
        <v>25</v>
      </c>
      <c r="B316" s="20" t="s">
        <v>54</v>
      </c>
      <c r="C316" s="20" t="s">
        <v>57</v>
      </c>
      <c r="D316" s="21">
        <v>43009</v>
      </c>
      <c r="E316" s="20">
        <v>90.346999999999994</v>
      </c>
      <c r="F316" s="20" t="s">
        <v>121</v>
      </c>
      <c r="G316" s="32">
        <v>8.6388888888888893</v>
      </c>
      <c r="H316" s="32">
        <v>81.701111111111118</v>
      </c>
      <c r="I316">
        <f t="shared" si="32"/>
        <v>7.8303629032258062</v>
      </c>
      <c r="J316">
        <f t="shared" si="33"/>
        <v>8.5832943548387099</v>
      </c>
      <c r="K316">
        <f t="shared" si="34"/>
        <v>81.756705645161304</v>
      </c>
      <c r="L316">
        <f t="shared" si="35"/>
        <v>82.511387096774214</v>
      </c>
      <c r="M316">
        <f t="shared" si="36"/>
        <v>0.75468145161291034</v>
      </c>
      <c r="N316">
        <f t="shared" si="37"/>
        <v>80.624683467741932</v>
      </c>
      <c r="O316">
        <f t="shared" si="38"/>
        <v>83.643409274193573</v>
      </c>
      <c r="P316" t="str">
        <f t="shared" si="39"/>
        <v/>
      </c>
    </row>
    <row r="317" spans="1:16">
      <c r="A317" s="20" t="s">
        <v>25</v>
      </c>
      <c r="B317" s="20" t="s">
        <v>54</v>
      </c>
      <c r="C317" s="20" t="s">
        <v>57</v>
      </c>
      <c r="D317" s="21">
        <v>43040</v>
      </c>
      <c r="E317" s="20">
        <v>90.346999999999994</v>
      </c>
      <c r="F317" s="20" t="s">
        <v>121</v>
      </c>
      <c r="G317" s="32">
        <v>8.640133333333333</v>
      </c>
      <c r="H317" s="32">
        <v>81.699866666666637</v>
      </c>
      <c r="I317">
        <f t="shared" si="32"/>
        <v>7.8303629032258062</v>
      </c>
      <c r="J317">
        <f t="shared" si="33"/>
        <v>8.5832943548387099</v>
      </c>
      <c r="K317">
        <f t="shared" si="34"/>
        <v>81.756705645161304</v>
      </c>
      <c r="L317">
        <f t="shared" si="35"/>
        <v>82.511387096774214</v>
      </c>
      <c r="M317">
        <f t="shared" si="36"/>
        <v>0.75468145161291034</v>
      </c>
      <c r="N317">
        <f t="shared" si="37"/>
        <v>80.624683467741932</v>
      </c>
      <c r="O317">
        <f t="shared" si="38"/>
        <v>83.643409274193573</v>
      </c>
      <c r="P317" t="str">
        <f t="shared" si="39"/>
        <v/>
      </c>
    </row>
    <row r="318" spans="1:16">
      <c r="A318" s="20" t="s">
        <v>25</v>
      </c>
      <c r="B318" s="20" t="s">
        <v>54</v>
      </c>
      <c r="C318" s="20" t="s">
        <v>57</v>
      </c>
      <c r="D318" s="21">
        <v>43070</v>
      </c>
      <c r="E318" s="20">
        <v>90.346999999999994</v>
      </c>
      <c r="F318" s="20" t="s">
        <v>121</v>
      </c>
      <c r="G318" s="32">
        <v>8.8636129032258086</v>
      </c>
      <c r="H318" s="32">
        <v>81.476387096774189</v>
      </c>
      <c r="I318">
        <f t="shared" si="32"/>
        <v>7.8303629032258062</v>
      </c>
      <c r="J318">
        <f t="shared" si="33"/>
        <v>8.5832943548387099</v>
      </c>
      <c r="K318">
        <f t="shared" si="34"/>
        <v>81.756705645161304</v>
      </c>
      <c r="L318">
        <f t="shared" si="35"/>
        <v>82.511387096774214</v>
      </c>
      <c r="M318">
        <f t="shared" si="36"/>
        <v>0.75468145161291034</v>
      </c>
      <c r="N318">
        <f t="shared" si="37"/>
        <v>80.624683467741932</v>
      </c>
      <c r="O318">
        <f t="shared" si="38"/>
        <v>83.643409274193573</v>
      </c>
      <c r="P318" t="str">
        <f t="shared" si="39"/>
        <v/>
      </c>
    </row>
    <row r="319" spans="1:16">
      <c r="A319" s="20" t="s">
        <v>25</v>
      </c>
      <c r="B319" s="20" t="s">
        <v>54</v>
      </c>
      <c r="C319" s="20" t="s">
        <v>57</v>
      </c>
      <c r="D319" s="21">
        <v>43101</v>
      </c>
      <c r="E319" s="20">
        <v>90.346999999999994</v>
      </c>
      <c r="F319" s="20" t="s">
        <v>121</v>
      </c>
      <c r="G319" s="32">
        <v>8.8243870967741955</v>
      </c>
      <c r="H319" s="32">
        <v>81.515612903225787</v>
      </c>
      <c r="I319">
        <f t="shared" si="32"/>
        <v>7.8303629032258062</v>
      </c>
      <c r="J319">
        <f t="shared" si="33"/>
        <v>8.5832943548387099</v>
      </c>
      <c r="K319">
        <f t="shared" si="34"/>
        <v>81.756705645161304</v>
      </c>
      <c r="L319">
        <f t="shared" si="35"/>
        <v>82.511387096774214</v>
      </c>
      <c r="M319">
        <f t="shared" si="36"/>
        <v>0.75468145161291034</v>
      </c>
      <c r="N319">
        <f t="shared" si="37"/>
        <v>80.624683467741932</v>
      </c>
      <c r="O319">
        <f t="shared" si="38"/>
        <v>83.643409274193573</v>
      </c>
      <c r="P319" t="str">
        <f t="shared" si="39"/>
        <v/>
      </c>
    </row>
    <row r="320" spans="1:16">
      <c r="A320" s="20" t="s">
        <v>25</v>
      </c>
      <c r="B320" s="20" t="s">
        <v>54</v>
      </c>
      <c r="C320" s="20" t="s">
        <v>57</v>
      </c>
      <c r="D320" s="21">
        <v>43132</v>
      </c>
      <c r="E320" s="20">
        <v>90.346999999999994</v>
      </c>
      <c r="F320" s="20" t="s">
        <v>121</v>
      </c>
      <c r="G320" s="32">
        <v>8.8287500000000012</v>
      </c>
      <c r="H320" s="32">
        <v>81.51124999999999</v>
      </c>
      <c r="I320">
        <f t="shared" si="32"/>
        <v>7.8303629032258062</v>
      </c>
      <c r="J320">
        <f t="shared" si="33"/>
        <v>8.5832943548387099</v>
      </c>
      <c r="K320">
        <f t="shared" si="34"/>
        <v>81.756705645161304</v>
      </c>
      <c r="L320">
        <f t="shared" si="35"/>
        <v>82.511387096774214</v>
      </c>
      <c r="M320">
        <f t="shared" si="36"/>
        <v>0.75468145161291034</v>
      </c>
      <c r="N320">
        <f t="shared" si="37"/>
        <v>80.624683467741932</v>
      </c>
      <c r="O320">
        <f t="shared" si="38"/>
        <v>83.643409274193573</v>
      </c>
      <c r="P320" t="str">
        <f t="shared" si="39"/>
        <v/>
      </c>
    </row>
    <row r="321" spans="1:16">
      <c r="A321" s="20" t="s">
        <v>25</v>
      </c>
      <c r="B321" s="20" t="s">
        <v>54</v>
      </c>
      <c r="C321" s="20" t="s">
        <v>57</v>
      </c>
      <c r="D321" s="21">
        <v>43160</v>
      </c>
      <c r="E321" s="20">
        <v>90.346999999999994</v>
      </c>
      <c r="F321" s="20" t="s">
        <v>121</v>
      </c>
      <c r="G321" s="32">
        <v>8.4048064516129024</v>
      </c>
      <c r="H321" s="32">
        <v>81.93519354838709</v>
      </c>
      <c r="I321">
        <f t="shared" si="32"/>
        <v>7.8303629032258062</v>
      </c>
      <c r="J321">
        <f t="shared" si="33"/>
        <v>8.5832943548387099</v>
      </c>
      <c r="K321">
        <f t="shared" si="34"/>
        <v>81.756705645161304</v>
      </c>
      <c r="L321">
        <f t="shared" si="35"/>
        <v>82.511387096774214</v>
      </c>
      <c r="M321">
        <f t="shared" si="36"/>
        <v>0.75468145161291034</v>
      </c>
      <c r="N321">
        <f t="shared" si="37"/>
        <v>80.624683467741932</v>
      </c>
      <c r="O321">
        <f t="shared" si="38"/>
        <v>83.643409274193573</v>
      </c>
      <c r="P321" t="str">
        <f t="shared" si="39"/>
        <v/>
      </c>
    </row>
    <row r="322" spans="1:16">
      <c r="A322" s="20" t="s">
        <v>25</v>
      </c>
      <c r="B322" s="20" t="s">
        <v>54</v>
      </c>
      <c r="C322" s="20" t="s">
        <v>57</v>
      </c>
      <c r="D322" s="21">
        <v>43191</v>
      </c>
      <c r="E322" s="20">
        <v>90.346999999999994</v>
      </c>
      <c r="F322" s="20" t="s">
        <v>121</v>
      </c>
      <c r="G322" s="32">
        <v>8.3605333333333327</v>
      </c>
      <c r="H322" s="32">
        <v>81.979466666666667</v>
      </c>
      <c r="I322">
        <f t="shared" si="32"/>
        <v>7.8303629032258062</v>
      </c>
      <c r="J322">
        <f t="shared" si="33"/>
        <v>8.5832943548387099</v>
      </c>
      <c r="K322">
        <f t="shared" si="34"/>
        <v>81.756705645161304</v>
      </c>
      <c r="L322">
        <f t="shared" si="35"/>
        <v>82.511387096774214</v>
      </c>
      <c r="M322">
        <f t="shared" si="36"/>
        <v>0.75468145161291034</v>
      </c>
      <c r="N322">
        <f t="shared" si="37"/>
        <v>80.624683467741932</v>
      </c>
      <c r="O322">
        <f t="shared" si="38"/>
        <v>83.643409274193573</v>
      </c>
      <c r="P322" t="str">
        <f t="shared" si="39"/>
        <v/>
      </c>
    </row>
    <row r="323" spans="1:16">
      <c r="A323" s="20" t="s">
        <v>25</v>
      </c>
      <c r="B323" s="20" t="s">
        <v>54</v>
      </c>
      <c r="C323" s="20" t="s">
        <v>57</v>
      </c>
      <c r="D323" s="21">
        <v>43221</v>
      </c>
      <c r="E323" s="20">
        <v>90.346999999999994</v>
      </c>
      <c r="F323" s="20" t="s">
        <v>121</v>
      </c>
      <c r="G323" s="32">
        <v>7.8059354838709671</v>
      </c>
      <c r="H323" s="32">
        <v>82.53406451612905</v>
      </c>
      <c r="I323">
        <f t="shared" ref="I323:I386" si="40">VLOOKUP($C323,$T$1:$X$42,2,FALSE)</f>
        <v>7.8303629032258062</v>
      </c>
      <c r="J323">
        <f t="shared" ref="J323:J386" si="41">VLOOKUP($C323,$T$1:$X$42,3,FALSE)</f>
        <v>8.5832943548387099</v>
      </c>
      <c r="K323">
        <f t="shared" ref="K323:K386" si="42">VLOOKUP($C323,$T$1:$X$42,4,FALSE)</f>
        <v>81.756705645161304</v>
      </c>
      <c r="L323">
        <f t="shared" ref="L323:L386" si="43">VLOOKUP($C323,$T$1:$X$42,5,FALSE)</f>
        <v>82.511387096774214</v>
      </c>
      <c r="M323">
        <f t="shared" ref="M323:M386" si="44">L323-K323</f>
        <v>0.75468145161291034</v>
      </c>
      <c r="N323">
        <f t="shared" ref="N323:N386" si="45">K323-M323*1.5</f>
        <v>80.624683467741932</v>
      </c>
      <c r="O323">
        <f t="shared" ref="O323:O386" si="46">L323+M323*1.5</f>
        <v>83.643409274193573</v>
      </c>
      <c r="P323" t="str">
        <f t="shared" ref="P323:P386" si="47">IF(OR(H323&lt;N323,H323&gt;O323), "OUTLIER", "")</f>
        <v/>
      </c>
    </row>
    <row r="324" spans="1:16">
      <c r="A324" s="20" t="s">
        <v>25</v>
      </c>
      <c r="B324" s="20" t="s">
        <v>54</v>
      </c>
      <c r="C324" s="20" t="s">
        <v>57</v>
      </c>
      <c r="D324" s="21">
        <v>43252</v>
      </c>
      <c r="E324" s="20">
        <v>90.346999999999994</v>
      </c>
      <c r="F324" s="20" t="s">
        <v>121</v>
      </c>
      <c r="G324" s="32">
        <v>8.0116333333333323</v>
      </c>
      <c r="H324" s="32">
        <v>82.328366666666653</v>
      </c>
      <c r="I324">
        <f t="shared" si="40"/>
        <v>7.8303629032258062</v>
      </c>
      <c r="J324">
        <f t="shared" si="41"/>
        <v>8.5832943548387099</v>
      </c>
      <c r="K324">
        <f t="shared" si="42"/>
        <v>81.756705645161304</v>
      </c>
      <c r="L324">
        <f t="shared" si="43"/>
        <v>82.511387096774214</v>
      </c>
      <c r="M324">
        <f t="shared" si="44"/>
        <v>0.75468145161291034</v>
      </c>
      <c r="N324">
        <f t="shared" si="45"/>
        <v>80.624683467741932</v>
      </c>
      <c r="O324">
        <f t="shared" si="46"/>
        <v>83.643409274193573</v>
      </c>
      <c r="P324" t="str">
        <f t="shared" si="47"/>
        <v/>
      </c>
    </row>
    <row r="325" spans="1:16">
      <c r="A325" s="20" t="s">
        <v>25</v>
      </c>
      <c r="B325" s="20" t="s">
        <v>54</v>
      </c>
      <c r="C325" s="20" t="s">
        <v>57</v>
      </c>
      <c r="D325" s="21">
        <v>43282</v>
      </c>
      <c r="E325" s="20">
        <v>90.346999999999994</v>
      </c>
      <c r="F325" s="20" t="s">
        <v>121</v>
      </c>
      <c r="G325" s="32">
        <v>8.5033870967741922</v>
      </c>
      <c r="H325" s="32">
        <v>81.836612903225813</v>
      </c>
      <c r="I325">
        <f t="shared" si="40"/>
        <v>7.8303629032258062</v>
      </c>
      <c r="J325">
        <f t="shared" si="41"/>
        <v>8.5832943548387099</v>
      </c>
      <c r="K325">
        <f t="shared" si="42"/>
        <v>81.756705645161304</v>
      </c>
      <c r="L325">
        <f t="shared" si="43"/>
        <v>82.511387096774214</v>
      </c>
      <c r="M325">
        <f t="shared" si="44"/>
        <v>0.75468145161291034</v>
      </c>
      <c r="N325">
        <f t="shared" si="45"/>
        <v>80.624683467741932</v>
      </c>
      <c r="O325">
        <f t="shared" si="46"/>
        <v>83.643409274193573</v>
      </c>
      <c r="P325" t="str">
        <f t="shared" si="47"/>
        <v/>
      </c>
    </row>
    <row r="326" spans="1:16">
      <c r="A326" s="20" t="s">
        <v>25</v>
      </c>
      <c r="B326" s="20" t="s">
        <v>54</v>
      </c>
      <c r="C326" s="20" t="s">
        <v>57</v>
      </c>
      <c r="D326" s="21">
        <v>43313</v>
      </c>
      <c r="E326" s="20">
        <v>90.346999999999994</v>
      </c>
      <c r="F326" s="20" t="s">
        <v>121</v>
      </c>
      <c r="G326" s="32">
        <v>8.7691935483870971</v>
      </c>
      <c r="H326" s="32">
        <v>81.570806451612924</v>
      </c>
      <c r="I326">
        <f t="shared" si="40"/>
        <v>7.8303629032258062</v>
      </c>
      <c r="J326">
        <f t="shared" si="41"/>
        <v>8.5832943548387099</v>
      </c>
      <c r="K326">
        <f t="shared" si="42"/>
        <v>81.756705645161304</v>
      </c>
      <c r="L326">
        <f t="shared" si="43"/>
        <v>82.511387096774214</v>
      </c>
      <c r="M326">
        <f t="shared" si="44"/>
        <v>0.75468145161291034</v>
      </c>
      <c r="N326">
        <f t="shared" si="45"/>
        <v>80.624683467741932</v>
      </c>
      <c r="O326">
        <f t="shared" si="46"/>
        <v>83.643409274193573</v>
      </c>
      <c r="P326" t="str">
        <f t="shared" si="47"/>
        <v/>
      </c>
    </row>
    <row r="327" spans="1:16">
      <c r="A327" s="20" t="s">
        <v>25</v>
      </c>
      <c r="B327" s="20" t="s">
        <v>54</v>
      </c>
      <c r="C327" s="20" t="s">
        <v>57</v>
      </c>
      <c r="D327" s="21">
        <v>43344</v>
      </c>
      <c r="E327" s="20">
        <v>90.346999999999994</v>
      </c>
      <c r="F327" s="20" t="s">
        <v>121</v>
      </c>
      <c r="G327" s="32">
        <v>8.7584999999999997</v>
      </c>
      <c r="H327" s="32">
        <v>81.58150000000002</v>
      </c>
      <c r="I327">
        <f t="shared" si="40"/>
        <v>7.8303629032258062</v>
      </c>
      <c r="J327">
        <f t="shared" si="41"/>
        <v>8.5832943548387099</v>
      </c>
      <c r="K327">
        <f t="shared" si="42"/>
        <v>81.756705645161304</v>
      </c>
      <c r="L327">
        <f t="shared" si="43"/>
        <v>82.511387096774214</v>
      </c>
      <c r="M327">
        <f t="shared" si="44"/>
        <v>0.75468145161291034</v>
      </c>
      <c r="N327">
        <f t="shared" si="45"/>
        <v>80.624683467741932</v>
      </c>
      <c r="O327">
        <f t="shared" si="46"/>
        <v>83.643409274193573</v>
      </c>
      <c r="P327" t="str">
        <f t="shared" si="47"/>
        <v/>
      </c>
    </row>
    <row r="328" spans="1:16">
      <c r="A328" s="20" t="s">
        <v>25</v>
      </c>
      <c r="B328" s="20" t="s">
        <v>54</v>
      </c>
      <c r="C328" s="20" t="s">
        <v>57</v>
      </c>
      <c r="D328" s="21">
        <v>43374</v>
      </c>
      <c r="E328" s="20">
        <v>90.346999999999994</v>
      </c>
      <c r="F328" s="20" t="s">
        <v>121</v>
      </c>
      <c r="G328" s="32">
        <v>8.1938064516129039</v>
      </c>
      <c r="H328" s="32">
        <v>82.146193548387103</v>
      </c>
      <c r="I328">
        <f t="shared" si="40"/>
        <v>7.8303629032258062</v>
      </c>
      <c r="J328">
        <f t="shared" si="41"/>
        <v>8.5832943548387099</v>
      </c>
      <c r="K328">
        <f t="shared" si="42"/>
        <v>81.756705645161304</v>
      </c>
      <c r="L328">
        <f t="shared" si="43"/>
        <v>82.511387096774214</v>
      </c>
      <c r="M328">
        <f t="shared" si="44"/>
        <v>0.75468145161291034</v>
      </c>
      <c r="N328">
        <f t="shared" si="45"/>
        <v>80.624683467741932</v>
      </c>
      <c r="O328">
        <f t="shared" si="46"/>
        <v>83.643409274193573</v>
      </c>
      <c r="P328" t="str">
        <f t="shared" si="47"/>
        <v/>
      </c>
    </row>
    <row r="329" spans="1:16">
      <c r="A329" s="20" t="s">
        <v>25</v>
      </c>
      <c r="B329" s="20" t="s">
        <v>54</v>
      </c>
      <c r="C329" s="20" t="s">
        <v>57</v>
      </c>
      <c r="D329" s="21">
        <v>43405</v>
      </c>
      <c r="E329" s="20">
        <v>90.346999999999994</v>
      </c>
      <c r="F329" s="20" t="s">
        <v>121</v>
      </c>
      <c r="G329" s="32">
        <v>8.1018333333333334</v>
      </c>
      <c r="H329" s="32">
        <v>82.238166666666672</v>
      </c>
      <c r="I329">
        <f t="shared" si="40"/>
        <v>7.8303629032258062</v>
      </c>
      <c r="J329">
        <f t="shared" si="41"/>
        <v>8.5832943548387099</v>
      </c>
      <c r="K329">
        <f t="shared" si="42"/>
        <v>81.756705645161304</v>
      </c>
      <c r="L329">
        <f t="shared" si="43"/>
        <v>82.511387096774214</v>
      </c>
      <c r="M329">
        <f t="shared" si="44"/>
        <v>0.75468145161291034</v>
      </c>
      <c r="N329">
        <f t="shared" si="45"/>
        <v>80.624683467741932</v>
      </c>
      <c r="O329">
        <f t="shared" si="46"/>
        <v>83.643409274193573</v>
      </c>
      <c r="P329" t="str">
        <f t="shared" si="47"/>
        <v/>
      </c>
    </row>
    <row r="330" spans="1:16">
      <c r="A330" s="20" t="s">
        <v>25</v>
      </c>
      <c r="B330" s="20" t="s">
        <v>54</v>
      </c>
      <c r="C330" s="20" t="s">
        <v>57</v>
      </c>
      <c r="D330" s="21">
        <v>43435</v>
      </c>
      <c r="E330" s="20">
        <v>90.346999999999994</v>
      </c>
      <c r="F330" s="20" t="s">
        <v>121</v>
      </c>
      <c r="G330" s="32">
        <v>8.394580645161291</v>
      </c>
      <c r="H330" s="32">
        <v>81.94541935483872</v>
      </c>
      <c r="I330">
        <f t="shared" si="40"/>
        <v>7.8303629032258062</v>
      </c>
      <c r="J330">
        <f t="shared" si="41"/>
        <v>8.5832943548387099</v>
      </c>
      <c r="K330">
        <f t="shared" si="42"/>
        <v>81.756705645161304</v>
      </c>
      <c r="L330">
        <f t="shared" si="43"/>
        <v>82.511387096774214</v>
      </c>
      <c r="M330">
        <f t="shared" si="44"/>
        <v>0.75468145161291034</v>
      </c>
      <c r="N330">
        <f t="shared" si="45"/>
        <v>80.624683467741932</v>
      </c>
      <c r="O330">
        <f t="shared" si="46"/>
        <v>83.643409274193573</v>
      </c>
      <c r="P330" t="str">
        <f t="shared" si="47"/>
        <v/>
      </c>
    </row>
    <row r="331" spans="1:16">
      <c r="A331" s="20" t="s">
        <v>25</v>
      </c>
      <c r="B331" s="20" t="s">
        <v>54</v>
      </c>
      <c r="C331" s="20" t="s">
        <v>57</v>
      </c>
      <c r="D331" s="21">
        <v>43466</v>
      </c>
      <c r="E331" s="20">
        <v>90.346999999999994</v>
      </c>
      <c r="F331" s="20" t="s">
        <v>121</v>
      </c>
      <c r="G331" s="32">
        <v>8.5304516129032262</v>
      </c>
      <c r="H331" s="32">
        <v>81.809548387096783</v>
      </c>
      <c r="I331">
        <f t="shared" si="40"/>
        <v>7.8303629032258062</v>
      </c>
      <c r="J331">
        <f t="shared" si="41"/>
        <v>8.5832943548387099</v>
      </c>
      <c r="K331">
        <f t="shared" si="42"/>
        <v>81.756705645161304</v>
      </c>
      <c r="L331">
        <f t="shared" si="43"/>
        <v>82.511387096774214</v>
      </c>
      <c r="M331">
        <f t="shared" si="44"/>
        <v>0.75468145161291034</v>
      </c>
      <c r="N331">
        <f t="shared" si="45"/>
        <v>80.624683467741932</v>
      </c>
      <c r="O331">
        <f t="shared" si="46"/>
        <v>83.643409274193573</v>
      </c>
      <c r="P331" t="str">
        <f t="shared" si="47"/>
        <v/>
      </c>
    </row>
    <row r="332" spans="1:16">
      <c r="A332" s="20" t="s">
        <v>25</v>
      </c>
      <c r="B332" s="20" t="s">
        <v>54</v>
      </c>
      <c r="C332" s="20" t="s">
        <v>57</v>
      </c>
      <c r="D332" s="21">
        <v>43497</v>
      </c>
      <c r="E332" s="20">
        <v>90.346999999999994</v>
      </c>
      <c r="F332" s="20" t="s">
        <v>121</v>
      </c>
      <c r="G332" s="32">
        <v>8.3411785714285696</v>
      </c>
      <c r="H332" s="32">
        <v>81.998821428571432</v>
      </c>
      <c r="I332">
        <f t="shared" si="40"/>
        <v>7.8303629032258062</v>
      </c>
      <c r="J332">
        <f t="shared" si="41"/>
        <v>8.5832943548387099</v>
      </c>
      <c r="K332">
        <f t="shared" si="42"/>
        <v>81.756705645161304</v>
      </c>
      <c r="L332">
        <f t="shared" si="43"/>
        <v>82.511387096774214</v>
      </c>
      <c r="M332">
        <f t="shared" si="44"/>
        <v>0.75468145161291034</v>
      </c>
      <c r="N332">
        <f t="shared" si="45"/>
        <v>80.624683467741932</v>
      </c>
      <c r="O332">
        <f t="shared" si="46"/>
        <v>83.643409274193573</v>
      </c>
      <c r="P332" t="str">
        <f t="shared" si="47"/>
        <v/>
      </c>
    </row>
    <row r="333" spans="1:16">
      <c r="A333" s="20" t="s">
        <v>25</v>
      </c>
      <c r="B333" s="20" t="s">
        <v>54</v>
      </c>
      <c r="C333" s="20" t="s">
        <v>57</v>
      </c>
      <c r="D333" s="21">
        <v>43525</v>
      </c>
      <c r="E333" s="20">
        <v>90.346999999999994</v>
      </c>
      <c r="F333" s="20" t="s">
        <v>121</v>
      </c>
      <c r="G333" s="32">
        <v>8.826677419354839</v>
      </c>
      <c r="H333" s="32">
        <v>81.51332258064518</v>
      </c>
      <c r="I333">
        <f t="shared" si="40"/>
        <v>7.8303629032258062</v>
      </c>
      <c r="J333">
        <f t="shared" si="41"/>
        <v>8.5832943548387099</v>
      </c>
      <c r="K333">
        <f t="shared" si="42"/>
        <v>81.756705645161304</v>
      </c>
      <c r="L333">
        <f t="shared" si="43"/>
        <v>82.511387096774214</v>
      </c>
      <c r="M333">
        <f t="shared" si="44"/>
        <v>0.75468145161291034</v>
      </c>
      <c r="N333">
        <f t="shared" si="45"/>
        <v>80.624683467741932</v>
      </c>
      <c r="O333">
        <f t="shared" si="46"/>
        <v>83.643409274193573</v>
      </c>
      <c r="P333" t="str">
        <f t="shared" si="47"/>
        <v/>
      </c>
    </row>
    <row r="334" spans="1:16">
      <c r="A334" s="20" t="s">
        <v>25</v>
      </c>
      <c r="B334" s="20" t="s">
        <v>54</v>
      </c>
      <c r="C334" s="20" t="s">
        <v>57</v>
      </c>
      <c r="D334" s="21">
        <v>43556</v>
      </c>
      <c r="E334" s="20">
        <v>90.346999999999994</v>
      </c>
      <c r="F334" s="20" t="s">
        <v>121</v>
      </c>
      <c r="G334" s="32">
        <v>9.0543000000000013</v>
      </c>
      <c r="H334" s="32">
        <v>81.285699999999977</v>
      </c>
      <c r="I334">
        <f t="shared" si="40"/>
        <v>7.8303629032258062</v>
      </c>
      <c r="J334">
        <f t="shared" si="41"/>
        <v>8.5832943548387099</v>
      </c>
      <c r="K334">
        <f t="shared" si="42"/>
        <v>81.756705645161304</v>
      </c>
      <c r="L334">
        <f t="shared" si="43"/>
        <v>82.511387096774214</v>
      </c>
      <c r="M334">
        <f t="shared" si="44"/>
        <v>0.75468145161291034</v>
      </c>
      <c r="N334">
        <f t="shared" si="45"/>
        <v>80.624683467741932</v>
      </c>
      <c r="O334">
        <f t="shared" si="46"/>
        <v>83.643409274193573</v>
      </c>
      <c r="P334" t="str">
        <f t="shared" si="47"/>
        <v/>
      </c>
    </row>
    <row r="335" spans="1:16">
      <c r="A335" s="20" t="s">
        <v>25</v>
      </c>
      <c r="B335" s="20" t="s">
        <v>54</v>
      </c>
      <c r="C335" s="20" t="s">
        <v>57</v>
      </c>
      <c r="D335" s="21">
        <v>43586</v>
      </c>
      <c r="E335" s="20">
        <v>90.346999999999994</v>
      </c>
      <c r="F335" s="20" t="s">
        <v>121</v>
      </c>
      <c r="G335" s="32">
        <v>8.4680322580645147</v>
      </c>
      <c r="H335" s="32">
        <v>81.871967741935478</v>
      </c>
      <c r="I335">
        <f t="shared" si="40"/>
        <v>7.8303629032258062</v>
      </c>
      <c r="J335">
        <f t="shared" si="41"/>
        <v>8.5832943548387099</v>
      </c>
      <c r="K335">
        <f t="shared" si="42"/>
        <v>81.756705645161304</v>
      </c>
      <c r="L335">
        <f t="shared" si="43"/>
        <v>82.511387096774214</v>
      </c>
      <c r="M335">
        <f t="shared" si="44"/>
        <v>0.75468145161291034</v>
      </c>
      <c r="N335">
        <f t="shared" si="45"/>
        <v>80.624683467741932</v>
      </c>
      <c r="O335">
        <f t="shared" si="46"/>
        <v>83.643409274193573</v>
      </c>
      <c r="P335" t="str">
        <f t="shared" si="47"/>
        <v/>
      </c>
    </row>
    <row r="336" spans="1:16">
      <c r="A336" s="20" t="s">
        <v>25</v>
      </c>
      <c r="B336" s="20" t="s">
        <v>54</v>
      </c>
      <c r="C336" s="20" t="s">
        <v>57</v>
      </c>
      <c r="D336" s="21">
        <v>43617</v>
      </c>
      <c r="E336" s="20">
        <v>90.346999999999994</v>
      </c>
      <c r="F336" s="20" t="s">
        <v>121</v>
      </c>
      <c r="G336" s="32">
        <v>8.983133333333333</v>
      </c>
      <c r="H336" s="32">
        <v>81.356866666666662</v>
      </c>
      <c r="I336">
        <f t="shared" si="40"/>
        <v>7.8303629032258062</v>
      </c>
      <c r="J336">
        <f t="shared" si="41"/>
        <v>8.5832943548387099</v>
      </c>
      <c r="K336">
        <f t="shared" si="42"/>
        <v>81.756705645161304</v>
      </c>
      <c r="L336">
        <f t="shared" si="43"/>
        <v>82.511387096774214</v>
      </c>
      <c r="M336">
        <f t="shared" si="44"/>
        <v>0.75468145161291034</v>
      </c>
      <c r="N336">
        <f t="shared" si="45"/>
        <v>80.624683467741932</v>
      </c>
      <c r="O336">
        <f t="shared" si="46"/>
        <v>83.643409274193573</v>
      </c>
      <c r="P336" t="str">
        <f t="shared" si="47"/>
        <v/>
      </c>
    </row>
    <row r="337" spans="1:16">
      <c r="A337" s="20" t="s">
        <v>25</v>
      </c>
      <c r="B337" s="20" t="s">
        <v>54</v>
      </c>
      <c r="C337" s="20" t="s">
        <v>57</v>
      </c>
      <c r="D337" s="21">
        <v>43647</v>
      </c>
      <c r="E337" s="20">
        <v>90.346999999999994</v>
      </c>
      <c r="F337" s="20" t="s">
        <v>121</v>
      </c>
      <c r="G337" s="32">
        <v>8.5335483870967757</v>
      </c>
      <c r="H337" s="32">
        <v>81.806451612903246</v>
      </c>
      <c r="I337">
        <f t="shared" si="40"/>
        <v>7.8303629032258062</v>
      </c>
      <c r="J337">
        <f t="shared" si="41"/>
        <v>8.5832943548387099</v>
      </c>
      <c r="K337">
        <f t="shared" si="42"/>
        <v>81.756705645161304</v>
      </c>
      <c r="L337">
        <f t="shared" si="43"/>
        <v>82.511387096774214</v>
      </c>
      <c r="M337">
        <f t="shared" si="44"/>
        <v>0.75468145161291034</v>
      </c>
      <c r="N337">
        <f t="shared" si="45"/>
        <v>80.624683467741932</v>
      </c>
      <c r="O337">
        <f t="shared" si="46"/>
        <v>83.643409274193573</v>
      </c>
      <c r="P337" t="str">
        <f t="shared" si="47"/>
        <v/>
      </c>
    </row>
    <row r="338" spans="1:16">
      <c r="A338" s="20" t="s">
        <v>25</v>
      </c>
      <c r="B338" s="20" t="s">
        <v>54</v>
      </c>
      <c r="C338" s="20" t="s">
        <v>57</v>
      </c>
      <c r="D338" s="21">
        <v>43678</v>
      </c>
      <c r="E338" s="20">
        <v>90.346999999999994</v>
      </c>
      <c r="F338" s="20" t="s">
        <v>121</v>
      </c>
      <c r="G338" s="32">
        <v>8.4354193548387109</v>
      </c>
      <c r="H338" s="32">
        <v>81.904580645161289</v>
      </c>
      <c r="I338">
        <f t="shared" si="40"/>
        <v>7.8303629032258062</v>
      </c>
      <c r="J338">
        <f t="shared" si="41"/>
        <v>8.5832943548387099</v>
      </c>
      <c r="K338">
        <f t="shared" si="42"/>
        <v>81.756705645161304</v>
      </c>
      <c r="L338">
        <f t="shared" si="43"/>
        <v>82.511387096774214</v>
      </c>
      <c r="M338">
        <f t="shared" si="44"/>
        <v>0.75468145161291034</v>
      </c>
      <c r="N338">
        <f t="shared" si="45"/>
        <v>80.624683467741932</v>
      </c>
      <c r="O338">
        <f t="shared" si="46"/>
        <v>83.643409274193573</v>
      </c>
      <c r="P338" t="str">
        <f t="shared" si="47"/>
        <v/>
      </c>
    </row>
    <row r="339" spans="1:16">
      <c r="A339" s="20" t="s">
        <v>25</v>
      </c>
      <c r="B339" s="20" t="s">
        <v>54</v>
      </c>
      <c r="C339" s="20" t="s">
        <v>57</v>
      </c>
      <c r="D339" s="21">
        <v>43709</v>
      </c>
      <c r="E339" s="20">
        <v>90.346999999999994</v>
      </c>
      <c r="F339" s="20" t="s">
        <v>121</v>
      </c>
      <c r="G339" s="32">
        <v>8.5327333333333346</v>
      </c>
      <c r="H339" s="32">
        <v>81.807266666666678</v>
      </c>
      <c r="I339">
        <f t="shared" si="40"/>
        <v>7.8303629032258062</v>
      </c>
      <c r="J339">
        <f t="shared" si="41"/>
        <v>8.5832943548387099</v>
      </c>
      <c r="K339">
        <f t="shared" si="42"/>
        <v>81.756705645161304</v>
      </c>
      <c r="L339">
        <f t="shared" si="43"/>
        <v>82.511387096774214</v>
      </c>
      <c r="M339">
        <f t="shared" si="44"/>
        <v>0.75468145161291034</v>
      </c>
      <c r="N339">
        <f t="shared" si="45"/>
        <v>80.624683467741932</v>
      </c>
      <c r="O339">
        <f t="shared" si="46"/>
        <v>83.643409274193573</v>
      </c>
      <c r="P339" t="str">
        <f t="shared" si="47"/>
        <v/>
      </c>
    </row>
    <row r="340" spans="1:16">
      <c r="A340" s="20" t="s">
        <v>25</v>
      </c>
      <c r="B340" s="20" t="s">
        <v>54</v>
      </c>
      <c r="C340" s="20" t="s">
        <v>57</v>
      </c>
      <c r="D340" s="21">
        <v>43739</v>
      </c>
      <c r="E340" s="20">
        <v>90.346999999999994</v>
      </c>
      <c r="F340" s="20" t="s">
        <v>121</v>
      </c>
      <c r="G340" s="32">
        <v>8.5120645161290334</v>
      </c>
      <c r="H340" s="32">
        <v>81.827935483870959</v>
      </c>
      <c r="I340">
        <f t="shared" si="40"/>
        <v>7.8303629032258062</v>
      </c>
      <c r="J340">
        <f t="shared" si="41"/>
        <v>8.5832943548387099</v>
      </c>
      <c r="K340">
        <f t="shared" si="42"/>
        <v>81.756705645161304</v>
      </c>
      <c r="L340">
        <f t="shared" si="43"/>
        <v>82.511387096774214</v>
      </c>
      <c r="M340">
        <f t="shared" si="44"/>
        <v>0.75468145161291034</v>
      </c>
      <c r="N340">
        <f t="shared" si="45"/>
        <v>80.624683467741932</v>
      </c>
      <c r="O340">
        <f t="shared" si="46"/>
        <v>83.643409274193573</v>
      </c>
      <c r="P340" t="str">
        <f t="shared" si="47"/>
        <v/>
      </c>
    </row>
    <row r="341" spans="1:16">
      <c r="A341" s="20" t="s">
        <v>25</v>
      </c>
      <c r="B341" s="20" t="s">
        <v>54</v>
      </c>
      <c r="C341" s="20" t="s">
        <v>57</v>
      </c>
      <c r="D341" s="21">
        <v>43770</v>
      </c>
      <c r="E341" s="20">
        <v>90.346999999999994</v>
      </c>
      <c r="F341" s="20" t="s">
        <v>121</v>
      </c>
      <c r="G341" s="32">
        <v>8.1357666666666653</v>
      </c>
      <c r="H341" s="32">
        <v>82.204233333333335</v>
      </c>
      <c r="I341">
        <f t="shared" si="40"/>
        <v>7.8303629032258062</v>
      </c>
      <c r="J341">
        <f t="shared" si="41"/>
        <v>8.5832943548387099</v>
      </c>
      <c r="K341">
        <f t="shared" si="42"/>
        <v>81.756705645161304</v>
      </c>
      <c r="L341">
        <f t="shared" si="43"/>
        <v>82.511387096774214</v>
      </c>
      <c r="M341">
        <f t="shared" si="44"/>
        <v>0.75468145161291034</v>
      </c>
      <c r="N341">
        <f t="shared" si="45"/>
        <v>80.624683467741932</v>
      </c>
      <c r="O341">
        <f t="shared" si="46"/>
        <v>83.643409274193573</v>
      </c>
      <c r="P341" t="str">
        <f t="shared" si="47"/>
        <v/>
      </c>
    </row>
    <row r="342" spans="1:16">
      <c r="A342" s="20" t="s">
        <v>25</v>
      </c>
      <c r="B342" s="20" t="s">
        <v>54</v>
      </c>
      <c r="C342" s="20" t="s">
        <v>57</v>
      </c>
      <c r="D342" s="21">
        <v>43800</v>
      </c>
      <c r="E342" s="20">
        <v>90.346999999999994</v>
      </c>
      <c r="F342" s="20" t="s">
        <v>121</v>
      </c>
      <c r="G342" s="32">
        <v>7.8204838709677418</v>
      </c>
      <c r="H342" s="32">
        <v>82.519516129032283</v>
      </c>
      <c r="I342">
        <f t="shared" si="40"/>
        <v>7.8303629032258062</v>
      </c>
      <c r="J342">
        <f t="shared" si="41"/>
        <v>8.5832943548387099</v>
      </c>
      <c r="K342">
        <f t="shared" si="42"/>
        <v>81.756705645161304</v>
      </c>
      <c r="L342">
        <f t="shared" si="43"/>
        <v>82.511387096774214</v>
      </c>
      <c r="M342">
        <f t="shared" si="44"/>
        <v>0.75468145161291034</v>
      </c>
      <c r="N342">
        <f t="shared" si="45"/>
        <v>80.624683467741932</v>
      </c>
      <c r="O342">
        <f t="shared" si="46"/>
        <v>83.643409274193573</v>
      </c>
      <c r="P342" t="str">
        <f t="shared" si="47"/>
        <v/>
      </c>
    </row>
    <row r="343" spans="1:16">
      <c r="A343" s="20" t="s">
        <v>25</v>
      </c>
      <c r="B343" s="20" t="s">
        <v>54</v>
      </c>
      <c r="C343" s="20" t="s">
        <v>57</v>
      </c>
      <c r="D343" s="21">
        <v>43831</v>
      </c>
      <c r="E343" s="20">
        <v>90.346999999999994</v>
      </c>
      <c r="F343" s="20" t="s">
        <v>121</v>
      </c>
      <c r="G343" s="32">
        <v>8.3597419354838713</v>
      </c>
      <c r="H343" s="32">
        <v>81.980258064516121</v>
      </c>
      <c r="I343">
        <f t="shared" si="40"/>
        <v>7.8303629032258062</v>
      </c>
      <c r="J343">
        <f t="shared" si="41"/>
        <v>8.5832943548387099</v>
      </c>
      <c r="K343">
        <f t="shared" si="42"/>
        <v>81.756705645161304</v>
      </c>
      <c r="L343">
        <f t="shared" si="43"/>
        <v>82.511387096774214</v>
      </c>
      <c r="M343">
        <f t="shared" si="44"/>
        <v>0.75468145161291034</v>
      </c>
      <c r="N343">
        <f t="shared" si="45"/>
        <v>80.624683467741932</v>
      </c>
      <c r="O343">
        <f t="shared" si="46"/>
        <v>83.643409274193573</v>
      </c>
      <c r="P343" t="str">
        <f t="shared" si="47"/>
        <v/>
      </c>
    </row>
    <row r="344" spans="1:16">
      <c r="A344" s="20" t="s">
        <v>25</v>
      </c>
      <c r="B344" s="20" t="s">
        <v>54</v>
      </c>
      <c r="C344" s="20" t="s">
        <v>57</v>
      </c>
      <c r="D344" s="21">
        <v>43862</v>
      </c>
      <c r="E344" s="20">
        <v>90.346999999999994</v>
      </c>
      <c r="F344" s="20" t="s">
        <v>121</v>
      </c>
      <c r="G344" s="32">
        <v>8.4962068965517243</v>
      </c>
      <c r="H344" s="32">
        <v>81.843793103448292</v>
      </c>
      <c r="I344">
        <f t="shared" si="40"/>
        <v>7.8303629032258062</v>
      </c>
      <c r="J344">
        <f t="shared" si="41"/>
        <v>8.5832943548387099</v>
      </c>
      <c r="K344">
        <f t="shared" si="42"/>
        <v>81.756705645161304</v>
      </c>
      <c r="L344">
        <f t="shared" si="43"/>
        <v>82.511387096774214</v>
      </c>
      <c r="M344">
        <f t="shared" si="44"/>
        <v>0.75468145161291034</v>
      </c>
      <c r="N344">
        <f t="shared" si="45"/>
        <v>80.624683467741932</v>
      </c>
      <c r="O344">
        <f t="shared" si="46"/>
        <v>83.643409274193573</v>
      </c>
      <c r="P344" t="str">
        <f t="shared" si="47"/>
        <v/>
      </c>
    </row>
    <row r="345" spans="1:16">
      <c r="A345" s="20" t="s">
        <v>25</v>
      </c>
      <c r="B345" s="20" t="s">
        <v>54</v>
      </c>
      <c r="C345" s="20" t="s">
        <v>57</v>
      </c>
      <c r="D345" s="21">
        <v>43891</v>
      </c>
      <c r="E345" s="20">
        <v>90.346999999999994</v>
      </c>
      <c r="F345" s="20" t="s">
        <v>121</v>
      </c>
      <c r="G345" s="32">
        <v>8.4457741935483899</v>
      </c>
      <c r="H345" s="32">
        <v>81.89422580645163</v>
      </c>
      <c r="I345">
        <f t="shared" si="40"/>
        <v>7.8303629032258062</v>
      </c>
      <c r="J345">
        <f t="shared" si="41"/>
        <v>8.5832943548387099</v>
      </c>
      <c r="K345">
        <f t="shared" si="42"/>
        <v>81.756705645161304</v>
      </c>
      <c r="L345">
        <f t="shared" si="43"/>
        <v>82.511387096774214</v>
      </c>
      <c r="M345">
        <f t="shared" si="44"/>
        <v>0.75468145161291034</v>
      </c>
      <c r="N345">
        <f t="shared" si="45"/>
        <v>80.624683467741932</v>
      </c>
      <c r="O345">
        <f t="shared" si="46"/>
        <v>83.643409274193573</v>
      </c>
      <c r="P345" t="str">
        <f t="shared" si="47"/>
        <v/>
      </c>
    </row>
    <row r="346" spans="1:16">
      <c r="A346" s="20" t="s">
        <v>25</v>
      </c>
      <c r="B346" s="20" t="s">
        <v>54</v>
      </c>
      <c r="C346" s="20" t="s">
        <v>57</v>
      </c>
      <c r="D346" s="21">
        <v>43922</v>
      </c>
      <c r="E346" s="20">
        <v>90.346999999999994</v>
      </c>
      <c r="F346" s="20" t="s">
        <v>121</v>
      </c>
      <c r="G346" s="32">
        <v>8.7580000000000009</v>
      </c>
      <c r="H346" s="32">
        <v>81.582000000000022</v>
      </c>
      <c r="I346">
        <f t="shared" si="40"/>
        <v>7.8303629032258062</v>
      </c>
      <c r="J346">
        <f t="shared" si="41"/>
        <v>8.5832943548387099</v>
      </c>
      <c r="K346">
        <f t="shared" si="42"/>
        <v>81.756705645161304</v>
      </c>
      <c r="L346">
        <f t="shared" si="43"/>
        <v>82.511387096774214</v>
      </c>
      <c r="M346">
        <f t="shared" si="44"/>
        <v>0.75468145161291034</v>
      </c>
      <c r="N346">
        <f t="shared" si="45"/>
        <v>80.624683467741932</v>
      </c>
      <c r="O346">
        <f t="shared" si="46"/>
        <v>83.643409274193573</v>
      </c>
      <c r="P346" t="str">
        <f t="shared" si="47"/>
        <v/>
      </c>
    </row>
    <row r="347" spans="1:16">
      <c r="A347" s="20" t="s">
        <v>25</v>
      </c>
      <c r="B347" s="20" t="s">
        <v>54</v>
      </c>
      <c r="C347" s="20" t="s">
        <v>57</v>
      </c>
      <c r="D347" s="21">
        <v>43952</v>
      </c>
      <c r="E347" s="20">
        <v>90.346999999999994</v>
      </c>
      <c r="F347" s="20" t="s">
        <v>121</v>
      </c>
      <c r="G347" s="32">
        <v>8.8064838709677389</v>
      </c>
      <c r="H347" s="32">
        <v>81.533516129032279</v>
      </c>
      <c r="I347">
        <f t="shared" si="40"/>
        <v>7.8303629032258062</v>
      </c>
      <c r="J347">
        <f t="shared" si="41"/>
        <v>8.5832943548387099</v>
      </c>
      <c r="K347">
        <f t="shared" si="42"/>
        <v>81.756705645161304</v>
      </c>
      <c r="L347">
        <f t="shared" si="43"/>
        <v>82.511387096774214</v>
      </c>
      <c r="M347">
        <f t="shared" si="44"/>
        <v>0.75468145161291034</v>
      </c>
      <c r="N347">
        <f t="shared" si="45"/>
        <v>80.624683467741932</v>
      </c>
      <c r="O347">
        <f t="shared" si="46"/>
        <v>83.643409274193573</v>
      </c>
      <c r="P347" t="str">
        <f t="shared" si="47"/>
        <v/>
      </c>
    </row>
    <row r="348" spans="1:16">
      <c r="A348" s="20" t="s">
        <v>25</v>
      </c>
      <c r="B348" s="20" t="s">
        <v>54</v>
      </c>
      <c r="C348" s="20" t="s">
        <v>57</v>
      </c>
      <c r="D348" s="21">
        <v>43983</v>
      </c>
      <c r="E348" s="20">
        <v>90.346999999999994</v>
      </c>
      <c r="F348" s="20" t="s">
        <v>121</v>
      </c>
      <c r="G348" s="32">
        <v>8.5385000000000009</v>
      </c>
      <c r="H348" s="32">
        <v>81.801500000000019</v>
      </c>
      <c r="I348">
        <f t="shared" si="40"/>
        <v>7.8303629032258062</v>
      </c>
      <c r="J348">
        <f t="shared" si="41"/>
        <v>8.5832943548387099</v>
      </c>
      <c r="K348">
        <f t="shared" si="42"/>
        <v>81.756705645161304</v>
      </c>
      <c r="L348">
        <f t="shared" si="43"/>
        <v>82.511387096774214</v>
      </c>
      <c r="M348">
        <f t="shared" si="44"/>
        <v>0.75468145161291034</v>
      </c>
      <c r="N348">
        <f t="shared" si="45"/>
        <v>80.624683467741932</v>
      </c>
      <c r="O348">
        <f t="shared" si="46"/>
        <v>83.643409274193573</v>
      </c>
      <c r="P348" t="str">
        <f t="shared" si="47"/>
        <v/>
      </c>
    </row>
    <row r="349" spans="1:16">
      <c r="A349" s="20" t="s">
        <v>25</v>
      </c>
      <c r="B349" s="20" t="s">
        <v>54</v>
      </c>
      <c r="C349" s="20" t="s">
        <v>57</v>
      </c>
      <c r="D349" s="21">
        <v>44013</v>
      </c>
      <c r="E349" s="20">
        <v>90.346999999999994</v>
      </c>
      <c r="F349" s="20" t="s">
        <v>121</v>
      </c>
      <c r="G349" s="32">
        <v>8.5982258064516124</v>
      </c>
      <c r="H349" s="32">
        <v>81.741774193548395</v>
      </c>
      <c r="I349">
        <f t="shared" si="40"/>
        <v>7.8303629032258062</v>
      </c>
      <c r="J349">
        <f t="shared" si="41"/>
        <v>8.5832943548387099</v>
      </c>
      <c r="K349">
        <f t="shared" si="42"/>
        <v>81.756705645161304</v>
      </c>
      <c r="L349">
        <f t="shared" si="43"/>
        <v>82.511387096774214</v>
      </c>
      <c r="M349">
        <f t="shared" si="44"/>
        <v>0.75468145161291034</v>
      </c>
      <c r="N349">
        <f t="shared" si="45"/>
        <v>80.624683467741932</v>
      </c>
      <c r="O349">
        <f t="shared" si="46"/>
        <v>83.643409274193573</v>
      </c>
      <c r="P349" t="str">
        <f t="shared" si="47"/>
        <v/>
      </c>
    </row>
    <row r="350" spans="1:16">
      <c r="A350" s="20" t="s">
        <v>25</v>
      </c>
      <c r="B350" s="20" t="s">
        <v>54</v>
      </c>
      <c r="C350" s="20" t="s">
        <v>57</v>
      </c>
      <c r="D350" s="21">
        <v>44044</v>
      </c>
      <c r="E350" s="20">
        <v>90.346999999999994</v>
      </c>
      <c r="F350" s="20" t="s">
        <v>121</v>
      </c>
      <c r="G350" s="32">
        <v>8.52458064516129</v>
      </c>
      <c r="H350" s="32">
        <v>81.81541935483871</v>
      </c>
      <c r="I350">
        <f t="shared" si="40"/>
        <v>7.8303629032258062</v>
      </c>
      <c r="J350">
        <f t="shared" si="41"/>
        <v>8.5832943548387099</v>
      </c>
      <c r="K350">
        <f t="shared" si="42"/>
        <v>81.756705645161304</v>
      </c>
      <c r="L350">
        <f t="shared" si="43"/>
        <v>82.511387096774214</v>
      </c>
      <c r="M350">
        <f t="shared" si="44"/>
        <v>0.75468145161291034</v>
      </c>
      <c r="N350">
        <f t="shared" si="45"/>
        <v>80.624683467741932</v>
      </c>
      <c r="O350">
        <f t="shared" si="46"/>
        <v>83.643409274193573</v>
      </c>
      <c r="P350" t="str">
        <f t="shared" si="47"/>
        <v/>
      </c>
    </row>
    <row r="351" spans="1:16">
      <c r="A351" s="20" t="s">
        <v>25</v>
      </c>
      <c r="B351" s="20" t="s">
        <v>54</v>
      </c>
      <c r="C351" s="20" t="s">
        <v>57</v>
      </c>
      <c r="D351" s="21">
        <v>44075</v>
      </c>
      <c r="E351" s="20">
        <v>90.346999999999994</v>
      </c>
      <c r="F351" s="20" t="s">
        <v>121</v>
      </c>
      <c r="G351" s="32">
        <v>8.6330666666666662</v>
      </c>
      <c r="H351" s="32">
        <v>81.706933333333353</v>
      </c>
      <c r="I351">
        <f t="shared" si="40"/>
        <v>7.8303629032258062</v>
      </c>
      <c r="J351">
        <f t="shared" si="41"/>
        <v>8.5832943548387099</v>
      </c>
      <c r="K351">
        <f t="shared" si="42"/>
        <v>81.756705645161304</v>
      </c>
      <c r="L351">
        <f t="shared" si="43"/>
        <v>82.511387096774214</v>
      </c>
      <c r="M351">
        <f t="shared" si="44"/>
        <v>0.75468145161291034</v>
      </c>
      <c r="N351">
        <f t="shared" si="45"/>
        <v>80.624683467741932</v>
      </c>
      <c r="O351">
        <f t="shared" si="46"/>
        <v>83.643409274193573</v>
      </c>
      <c r="P351" t="str">
        <f t="shared" si="47"/>
        <v/>
      </c>
    </row>
    <row r="352" spans="1:16">
      <c r="A352" s="20" t="s">
        <v>25</v>
      </c>
      <c r="B352" s="20" t="s">
        <v>54</v>
      </c>
      <c r="C352" s="20" t="s">
        <v>57</v>
      </c>
      <c r="D352" s="21">
        <v>44105</v>
      </c>
      <c r="E352" s="20">
        <v>90.346999999999994</v>
      </c>
      <c r="F352" s="20" t="s">
        <v>121</v>
      </c>
      <c r="G352" s="32">
        <v>8.7410333333333323</v>
      </c>
      <c r="H352" s="32">
        <v>81.598966666666669</v>
      </c>
      <c r="I352">
        <f t="shared" si="40"/>
        <v>7.8303629032258062</v>
      </c>
      <c r="J352">
        <f t="shared" si="41"/>
        <v>8.5832943548387099</v>
      </c>
      <c r="K352">
        <f t="shared" si="42"/>
        <v>81.756705645161304</v>
      </c>
      <c r="L352">
        <f t="shared" si="43"/>
        <v>82.511387096774214</v>
      </c>
      <c r="M352">
        <f t="shared" si="44"/>
        <v>0.75468145161291034</v>
      </c>
      <c r="N352">
        <f t="shared" si="45"/>
        <v>80.624683467741932</v>
      </c>
      <c r="O352">
        <f t="shared" si="46"/>
        <v>83.643409274193573</v>
      </c>
      <c r="P352" t="str">
        <f t="shared" si="47"/>
        <v/>
      </c>
    </row>
    <row r="353" spans="1:16">
      <c r="A353" s="20" t="s">
        <v>25</v>
      </c>
      <c r="B353" s="20" t="s">
        <v>54</v>
      </c>
      <c r="C353" s="20" t="s">
        <v>57</v>
      </c>
      <c r="D353" s="21">
        <v>44136</v>
      </c>
      <c r="E353" s="20">
        <v>90.346999999999994</v>
      </c>
      <c r="F353" s="20" t="s">
        <v>121</v>
      </c>
      <c r="G353" s="32">
        <v>8.6946666666666665</v>
      </c>
      <c r="H353" s="32">
        <v>81.645333333333312</v>
      </c>
      <c r="I353">
        <f t="shared" si="40"/>
        <v>7.8303629032258062</v>
      </c>
      <c r="J353">
        <f t="shared" si="41"/>
        <v>8.5832943548387099</v>
      </c>
      <c r="K353">
        <f t="shared" si="42"/>
        <v>81.756705645161304</v>
      </c>
      <c r="L353">
        <f t="shared" si="43"/>
        <v>82.511387096774214</v>
      </c>
      <c r="M353">
        <f t="shared" si="44"/>
        <v>0.75468145161291034</v>
      </c>
      <c r="N353">
        <f t="shared" si="45"/>
        <v>80.624683467741932</v>
      </c>
      <c r="O353">
        <f t="shared" si="46"/>
        <v>83.643409274193573</v>
      </c>
      <c r="P353" t="str">
        <f t="shared" si="47"/>
        <v/>
      </c>
    </row>
    <row r="354" spans="1:16">
      <c r="A354" s="20" t="s">
        <v>25</v>
      </c>
      <c r="B354" s="20" t="s">
        <v>54</v>
      </c>
      <c r="C354" s="20" t="s">
        <v>57</v>
      </c>
      <c r="D354" s="21">
        <v>44257</v>
      </c>
      <c r="E354" s="20">
        <v>90.346999999999994</v>
      </c>
      <c r="F354" s="20" t="s">
        <v>121</v>
      </c>
      <c r="G354" s="20">
        <v>7.31</v>
      </c>
      <c r="H354" s="20">
        <v>83.037000000000006</v>
      </c>
      <c r="I354">
        <f t="shared" si="40"/>
        <v>7.8303629032258062</v>
      </c>
      <c r="J354">
        <f t="shared" si="41"/>
        <v>8.5832943548387099</v>
      </c>
      <c r="K354">
        <f t="shared" si="42"/>
        <v>81.756705645161304</v>
      </c>
      <c r="L354">
        <f t="shared" si="43"/>
        <v>82.511387096774214</v>
      </c>
      <c r="M354">
        <f t="shared" si="44"/>
        <v>0.75468145161291034</v>
      </c>
      <c r="N354">
        <f t="shared" si="45"/>
        <v>80.624683467741932</v>
      </c>
      <c r="O354">
        <f t="shared" si="46"/>
        <v>83.643409274193573</v>
      </c>
      <c r="P354" t="str">
        <f t="shared" si="47"/>
        <v/>
      </c>
    </row>
    <row r="355" spans="1:16">
      <c r="A355" s="20" t="s">
        <v>25</v>
      </c>
      <c r="B355" s="20" t="s">
        <v>54</v>
      </c>
      <c r="C355" s="20" t="s">
        <v>57</v>
      </c>
      <c r="D355" s="21">
        <v>44305</v>
      </c>
      <c r="E355" s="20">
        <v>90.346999999999994</v>
      </c>
      <c r="F355" s="20" t="s">
        <v>121</v>
      </c>
      <c r="G355" s="20">
        <v>8.61</v>
      </c>
      <c r="H355" s="20">
        <v>81.736999999999995</v>
      </c>
      <c r="I355">
        <f t="shared" si="40"/>
        <v>7.8303629032258062</v>
      </c>
      <c r="J355">
        <f t="shared" si="41"/>
        <v>8.5832943548387099</v>
      </c>
      <c r="K355">
        <f t="shared" si="42"/>
        <v>81.756705645161304</v>
      </c>
      <c r="L355">
        <f t="shared" si="43"/>
        <v>82.511387096774214</v>
      </c>
      <c r="M355">
        <f t="shared" si="44"/>
        <v>0.75468145161291034</v>
      </c>
      <c r="N355">
        <f t="shared" si="45"/>
        <v>80.624683467741932</v>
      </c>
      <c r="O355">
        <f t="shared" si="46"/>
        <v>83.643409274193573</v>
      </c>
      <c r="P355" t="str">
        <f t="shared" si="47"/>
        <v/>
      </c>
    </row>
    <row r="356" spans="1:16">
      <c r="A356" s="20" t="s">
        <v>25</v>
      </c>
      <c r="B356" s="20" t="s">
        <v>62</v>
      </c>
      <c r="C356" s="20" t="s">
        <v>63</v>
      </c>
      <c r="D356" s="21">
        <v>40909</v>
      </c>
      <c r="E356" s="20">
        <v>111.17400000000001</v>
      </c>
      <c r="F356" s="20" t="s">
        <v>121</v>
      </c>
      <c r="G356" s="20">
        <v>9.1999999999999993</v>
      </c>
      <c r="H356" s="20">
        <v>101.974</v>
      </c>
      <c r="I356">
        <f t="shared" si="40"/>
        <v>8.35</v>
      </c>
      <c r="J356">
        <f t="shared" si="41"/>
        <v>9.27</v>
      </c>
      <c r="K356">
        <f t="shared" si="42"/>
        <v>101.904</v>
      </c>
      <c r="L356">
        <f t="shared" si="43"/>
        <v>102.824</v>
      </c>
      <c r="M356">
        <f t="shared" si="44"/>
        <v>0.92000000000000171</v>
      </c>
      <c r="N356">
        <f t="shared" si="45"/>
        <v>100.524</v>
      </c>
      <c r="O356">
        <f t="shared" si="46"/>
        <v>104.20400000000001</v>
      </c>
      <c r="P356" t="str">
        <f t="shared" si="47"/>
        <v/>
      </c>
    </row>
    <row r="357" spans="1:16">
      <c r="A357" s="20" t="s">
        <v>25</v>
      </c>
      <c r="B357" s="20" t="s">
        <v>62</v>
      </c>
      <c r="C357" s="20" t="s">
        <v>63</v>
      </c>
      <c r="D357" s="21">
        <v>40940</v>
      </c>
      <c r="E357" s="20">
        <v>111.17400000000001</v>
      </c>
      <c r="F357" s="20" t="s">
        <v>121</v>
      </c>
      <c r="G357" s="20">
        <v>9.3000000000000007</v>
      </c>
      <c r="H357" s="20">
        <v>101.874</v>
      </c>
      <c r="I357">
        <f t="shared" si="40"/>
        <v>8.35</v>
      </c>
      <c r="J357">
        <f t="shared" si="41"/>
        <v>9.27</v>
      </c>
      <c r="K357">
        <f t="shared" si="42"/>
        <v>101.904</v>
      </c>
      <c r="L357">
        <f t="shared" si="43"/>
        <v>102.824</v>
      </c>
      <c r="M357">
        <f t="shared" si="44"/>
        <v>0.92000000000000171</v>
      </c>
      <c r="N357">
        <f t="shared" si="45"/>
        <v>100.524</v>
      </c>
      <c r="O357">
        <f t="shared" si="46"/>
        <v>104.20400000000001</v>
      </c>
      <c r="P357" t="str">
        <f t="shared" si="47"/>
        <v/>
      </c>
    </row>
    <row r="358" spans="1:16">
      <c r="A358" s="20" t="s">
        <v>25</v>
      </c>
      <c r="B358" s="20" t="s">
        <v>62</v>
      </c>
      <c r="C358" s="20" t="s">
        <v>63</v>
      </c>
      <c r="D358" s="21">
        <v>40969</v>
      </c>
      <c r="E358" s="20">
        <v>111.17400000000001</v>
      </c>
      <c r="F358" s="20" t="s">
        <v>121</v>
      </c>
      <c r="G358" s="20">
        <v>9.1999999999999993</v>
      </c>
      <c r="H358" s="20">
        <v>101.974</v>
      </c>
      <c r="I358">
        <f t="shared" si="40"/>
        <v>8.35</v>
      </c>
      <c r="J358">
        <f t="shared" si="41"/>
        <v>9.27</v>
      </c>
      <c r="K358">
        <f t="shared" si="42"/>
        <v>101.904</v>
      </c>
      <c r="L358">
        <f t="shared" si="43"/>
        <v>102.824</v>
      </c>
      <c r="M358">
        <f t="shared" si="44"/>
        <v>0.92000000000000171</v>
      </c>
      <c r="N358">
        <f t="shared" si="45"/>
        <v>100.524</v>
      </c>
      <c r="O358">
        <f t="shared" si="46"/>
        <v>104.20400000000001</v>
      </c>
      <c r="P358" t="str">
        <f t="shared" si="47"/>
        <v/>
      </c>
    </row>
    <row r="359" spans="1:16">
      <c r="A359" s="20" t="s">
        <v>25</v>
      </c>
      <c r="B359" s="20" t="s">
        <v>62</v>
      </c>
      <c r="C359" s="20" t="s">
        <v>63</v>
      </c>
      <c r="D359" s="21">
        <v>41000</v>
      </c>
      <c r="E359" s="20">
        <v>111.17400000000001</v>
      </c>
      <c r="F359" s="20" t="s">
        <v>121</v>
      </c>
      <c r="G359" s="20">
        <v>9.65</v>
      </c>
      <c r="H359" s="20">
        <v>101.524</v>
      </c>
      <c r="I359">
        <f t="shared" si="40"/>
        <v>8.35</v>
      </c>
      <c r="J359">
        <f t="shared" si="41"/>
        <v>9.27</v>
      </c>
      <c r="K359">
        <f t="shared" si="42"/>
        <v>101.904</v>
      </c>
      <c r="L359">
        <f t="shared" si="43"/>
        <v>102.824</v>
      </c>
      <c r="M359">
        <f t="shared" si="44"/>
        <v>0.92000000000000171</v>
      </c>
      <c r="N359">
        <f t="shared" si="45"/>
        <v>100.524</v>
      </c>
      <c r="O359">
        <f t="shared" si="46"/>
        <v>104.20400000000001</v>
      </c>
      <c r="P359" t="str">
        <f t="shared" si="47"/>
        <v/>
      </c>
    </row>
    <row r="360" spans="1:16">
      <c r="A360" s="20" t="s">
        <v>25</v>
      </c>
      <c r="B360" s="20" t="s">
        <v>62</v>
      </c>
      <c r="C360" s="20" t="s">
        <v>63</v>
      </c>
      <c r="D360" s="21">
        <v>41030</v>
      </c>
      <c r="E360" s="20">
        <v>111.17400000000001</v>
      </c>
      <c r="F360" s="20" t="s">
        <v>121</v>
      </c>
      <c r="G360" s="20">
        <v>9.65</v>
      </c>
      <c r="H360" s="20">
        <v>101.524</v>
      </c>
      <c r="I360">
        <f t="shared" si="40"/>
        <v>8.35</v>
      </c>
      <c r="J360">
        <f t="shared" si="41"/>
        <v>9.27</v>
      </c>
      <c r="K360">
        <f t="shared" si="42"/>
        <v>101.904</v>
      </c>
      <c r="L360">
        <f t="shared" si="43"/>
        <v>102.824</v>
      </c>
      <c r="M360">
        <f t="shared" si="44"/>
        <v>0.92000000000000171</v>
      </c>
      <c r="N360">
        <f t="shared" si="45"/>
        <v>100.524</v>
      </c>
      <c r="O360">
        <f t="shared" si="46"/>
        <v>104.20400000000001</v>
      </c>
      <c r="P360" t="str">
        <f t="shared" si="47"/>
        <v/>
      </c>
    </row>
    <row r="361" spans="1:16">
      <c r="A361" s="20" t="s">
        <v>25</v>
      </c>
      <c r="B361" s="20" t="s">
        <v>62</v>
      </c>
      <c r="C361" s="20" t="s">
        <v>63</v>
      </c>
      <c r="D361" s="21">
        <v>41079</v>
      </c>
      <c r="E361" s="20">
        <v>111.17400000000001</v>
      </c>
      <c r="F361" s="20" t="s">
        <v>121</v>
      </c>
      <c r="G361" s="20">
        <v>9.1999999999999993</v>
      </c>
      <c r="H361" s="20">
        <v>101.974</v>
      </c>
      <c r="I361">
        <f t="shared" si="40"/>
        <v>8.35</v>
      </c>
      <c r="J361">
        <f t="shared" si="41"/>
        <v>9.27</v>
      </c>
      <c r="K361">
        <f t="shared" si="42"/>
        <v>101.904</v>
      </c>
      <c r="L361">
        <f t="shared" si="43"/>
        <v>102.824</v>
      </c>
      <c r="M361">
        <f t="shared" si="44"/>
        <v>0.92000000000000171</v>
      </c>
      <c r="N361">
        <f t="shared" si="45"/>
        <v>100.524</v>
      </c>
      <c r="O361">
        <f t="shared" si="46"/>
        <v>104.20400000000001</v>
      </c>
      <c r="P361" t="str">
        <f t="shared" si="47"/>
        <v/>
      </c>
    </row>
    <row r="362" spans="1:16">
      <c r="A362" s="20" t="s">
        <v>25</v>
      </c>
      <c r="B362" s="20" t="s">
        <v>62</v>
      </c>
      <c r="C362" s="20" t="s">
        <v>63</v>
      </c>
      <c r="D362" s="21">
        <v>41171</v>
      </c>
      <c r="E362" s="20">
        <v>111.17400000000001</v>
      </c>
      <c r="F362" s="20" t="s">
        <v>121</v>
      </c>
      <c r="G362" s="20">
        <v>9.1999999999999993</v>
      </c>
      <c r="H362" s="20">
        <v>101.974</v>
      </c>
      <c r="I362">
        <f t="shared" si="40"/>
        <v>8.35</v>
      </c>
      <c r="J362">
        <f t="shared" si="41"/>
        <v>9.27</v>
      </c>
      <c r="K362">
        <f t="shared" si="42"/>
        <v>101.904</v>
      </c>
      <c r="L362">
        <f t="shared" si="43"/>
        <v>102.824</v>
      </c>
      <c r="M362">
        <f t="shared" si="44"/>
        <v>0.92000000000000171</v>
      </c>
      <c r="N362">
        <f t="shared" si="45"/>
        <v>100.524</v>
      </c>
      <c r="O362">
        <f t="shared" si="46"/>
        <v>104.20400000000001</v>
      </c>
      <c r="P362" t="str">
        <f t="shared" si="47"/>
        <v/>
      </c>
    </row>
    <row r="363" spans="1:16">
      <c r="A363" s="20" t="s">
        <v>25</v>
      </c>
      <c r="B363" s="20" t="s">
        <v>62</v>
      </c>
      <c r="C363" s="20" t="s">
        <v>63</v>
      </c>
      <c r="D363" s="21">
        <v>41201</v>
      </c>
      <c r="E363" s="20">
        <v>111.17400000000001</v>
      </c>
      <c r="F363" s="20" t="s">
        <v>121</v>
      </c>
      <c r="G363" s="20">
        <v>9.4</v>
      </c>
      <c r="H363" s="20">
        <v>101.774</v>
      </c>
      <c r="I363">
        <f t="shared" si="40"/>
        <v>8.35</v>
      </c>
      <c r="J363">
        <f t="shared" si="41"/>
        <v>9.27</v>
      </c>
      <c r="K363">
        <f t="shared" si="42"/>
        <v>101.904</v>
      </c>
      <c r="L363">
        <f t="shared" si="43"/>
        <v>102.824</v>
      </c>
      <c r="M363">
        <f t="shared" si="44"/>
        <v>0.92000000000000171</v>
      </c>
      <c r="N363">
        <f t="shared" si="45"/>
        <v>100.524</v>
      </c>
      <c r="O363">
        <f t="shared" si="46"/>
        <v>104.20400000000001</v>
      </c>
      <c r="P363" t="str">
        <f t="shared" si="47"/>
        <v/>
      </c>
    </row>
    <row r="364" spans="1:16">
      <c r="A364" s="20" t="s">
        <v>25</v>
      </c>
      <c r="B364" s="20" t="s">
        <v>62</v>
      </c>
      <c r="C364" s="20" t="s">
        <v>63</v>
      </c>
      <c r="D364" s="21">
        <v>41232</v>
      </c>
      <c r="E364" s="20">
        <v>111.17400000000001</v>
      </c>
      <c r="F364" s="20" t="s">
        <v>121</v>
      </c>
      <c r="G364" s="20">
        <v>9.35</v>
      </c>
      <c r="H364" s="20">
        <v>101.824</v>
      </c>
      <c r="I364">
        <f t="shared" si="40"/>
        <v>8.35</v>
      </c>
      <c r="J364">
        <f t="shared" si="41"/>
        <v>9.27</v>
      </c>
      <c r="K364">
        <f t="shared" si="42"/>
        <v>101.904</v>
      </c>
      <c r="L364">
        <f t="shared" si="43"/>
        <v>102.824</v>
      </c>
      <c r="M364">
        <f t="shared" si="44"/>
        <v>0.92000000000000171</v>
      </c>
      <c r="N364">
        <f t="shared" si="45"/>
        <v>100.524</v>
      </c>
      <c r="O364">
        <f t="shared" si="46"/>
        <v>104.20400000000001</v>
      </c>
      <c r="P364" t="str">
        <f t="shared" si="47"/>
        <v/>
      </c>
    </row>
    <row r="365" spans="1:16">
      <c r="A365" s="20" t="s">
        <v>25</v>
      </c>
      <c r="B365" s="20" t="s">
        <v>62</v>
      </c>
      <c r="C365" s="20" t="s">
        <v>63</v>
      </c>
      <c r="D365" s="21">
        <v>41259</v>
      </c>
      <c r="E365" s="20">
        <v>111.17400000000001</v>
      </c>
      <c r="F365" s="20" t="s">
        <v>121</v>
      </c>
      <c r="G365" s="20">
        <v>9.4499999999999993</v>
      </c>
      <c r="H365" s="20">
        <v>101.724</v>
      </c>
      <c r="I365">
        <f t="shared" si="40"/>
        <v>8.35</v>
      </c>
      <c r="J365">
        <f t="shared" si="41"/>
        <v>9.27</v>
      </c>
      <c r="K365">
        <f t="shared" si="42"/>
        <v>101.904</v>
      </c>
      <c r="L365">
        <f t="shared" si="43"/>
        <v>102.824</v>
      </c>
      <c r="M365">
        <f t="shared" si="44"/>
        <v>0.92000000000000171</v>
      </c>
      <c r="N365">
        <f t="shared" si="45"/>
        <v>100.524</v>
      </c>
      <c r="O365">
        <f t="shared" si="46"/>
        <v>104.20400000000001</v>
      </c>
      <c r="P365" t="str">
        <f t="shared" si="47"/>
        <v/>
      </c>
    </row>
    <row r="366" spans="1:16">
      <c r="A366" s="20" t="s">
        <v>25</v>
      </c>
      <c r="B366" s="20" t="s">
        <v>62</v>
      </c>
      <c r="C366" s="20" t="s">
        <v>63</v>
      </c>
      <c r="D366" s="21">
        <v>41285</v>
      </c>
      <c r="E366" s="20">
        <v>111.17400000000001</v>
      </c>
      <c r="F366" s="20" t="s">
        <v>121</v>
      </c>
      <c r="G366" s="20">
        <v>9.1</v>
      </c>
      <c r="H366" s="20">
        <v>102.074</v>
      </c>
      <c r="I366">
        <f t="shared" si="40"/>
        <v>8.35</v>
      </c>
      <c r="J366">
        <f t="shared" si="41"/>
        <v>9.27</v>
      </c>
      <c r="K366">
        <f t="shared" si="42"/>
        <v>101.904</v>
      </c>
      <c r="L366">
        <f t="shared" si="43"/>
        <v>102.824</v>
      </c>
      <c r="M366">
        <f t="shared" si="44"/>
        <v>0.92000000000000171</v>
      </c>
      <c r="N366">
        <f t="shared" si="45"/>
        <v>100.524</v>
      </c>
      <c r="O366">
        <f t="shared" si="46"/>
        <v>104.20400000000001</v>
      </c>
      <c r="P366" t="str">
        <f t="shared" si="47"/>
        <v/>
      </c>
    </row>
    <row r="367" spans="1:16">
      <c r="A367" s="20" t="s">
        <v>25</v>
      </c>
      <c r="B367" s="20" t="s">
        <v>62</v>
      </c>
      <c r="C367" s="20" t="s">
        <v>63</v>
      </c>
      <c r="D367" s="21">
        <v>41316</v>
      </c>
      <c r="E367" s="20">
        <v>111.17400000000001</v>
      </c>
      <c r="F367" s="20" t="s">
        <v>121</v>
      </c>
      <c r="G367" s="20">
        <v>9.1999999999999993</v>
      </c>
      <c r="H367" s="20">
        <v>101.974</v>
      </c>
      <c r="I367">
        <f t="shared" si="40"/>
        <v>8.35</v>
      </c>
      <c r="J367">
        <f t="shared" si="41"/>
        <v>9.27</v>
      </c>
      <c r="K367">
        <f t="shared" si="42"/>
        <v>101.904</v>
      </c>
      <c r="L367">
        <f t="shared" si="43"/>
        <v>102.824</v>
      </c>
      <c r="M367">
        <f t="shared" si="44"/>
        <v>0.92000000000000171</v>
      </c>
      <c r="N367">
        <f t="shared" si="45"/>
        <v>100.524</v>
      </c>
      <c r="O367">
        <f t="shared" si="46"/>
        <v>104.20400000000001</v>
      </c>
      <c r="P367" t="str">
        <f t="shared" si="47"/>
        <v/>
      </c>
    </row>
    <row r="368" spans="1:16">
      <c r="A368" s="20" t="s">
        <v>25</v>
      </c>
      <c r="B368" s="20" t="s">
        <v>62</v>
      </c>
      <c r="C368" s="20" t="s">
        <v>63</v>
      </c>
      <c r="D368" s="21">
        <v>41344</v>
      </c>
      <c r="E368" s="20">
        <v>111.17400000000001</v>
      </c>
      <c r="F368" s="20" t="s">
        <v>121</v>
      </c>
      <c r="G368" s="20">
        <v>9.1999999999999993</v>
      </c>
      <c r="H368" s="20">
        <v>101.974</v>
      </c>
      <c r="I368">
        <f t="shared" si="40"/>
        <v>8.35</v>
      </c>
      <c r="J368">
        <f t="shared" si="41"/>
        <v>9.27</v>
      </c>
      <c r="K368">
        <f t="shared" si="42"/>
        <v>101.904</v>
      </c>
      <c r="L368">
        <f t="shared" si="43"/>
        <v>102.824</v>
      </c>
      <c r="M368">
        <f t="shared" si="44"/>
        <v>0.92000000000000171</v>
      </c>
      <c r="N368">
        <f t="shared" si="45"/>
        <v>100.524</v>
      </c>
      <c r="O368">
        <f t="shared" si="46"/>
        <v>104.20400000000001</v>
      </c>
      <c r="P368" t="str">
        <f t="shared" si="47"/>
        <v/>
      </c>
    </row>
    <row r="369" spans="1:16">
      <c r="A369" s="20" t="s">
        <v>25</v>
      </c>
      <c r="B369" s="20" t="s">
        <v>62</v>
      </c>
      <c r="C369" s="20" t="s">
        <v>63</v>
      </c>
      <c r="D369" s="21">
        <v>41375</v>
      </c>
      <c r="E369" s="20">
        <v>111.17400000000001</v>
      </c>
      <c r="F369" s="20" t="s">
        <v>121</v>
      </c>
      <c r="G369" s="20">
        <v>8.9</v>
      </c>
      <c r="H369" s="20">
        <v>102.274</v>
      </c>
      <c r="I369">
        <f t="shared" si="40"/>
        <v>8.35</v>
      </c>
      <c r="J369">
        <f t="shared" si="41"/>
        <v>9.27</v>
      </c>
      <c r="K369">
        <f t="shared" si="42"/>
        <v>101.904</v>
      </c>
      <c r="L369">
        <f t="shared" si="43"/>
        <v>102.824</v>
      </c>
      <c r="M369">
        <f t="shared" si="44"/>
        <v>0.92000000000000171</v>
      </c>
      <c r="N369">
        <f t="shared" si="45"/>
        <v>100.524</v>
      </c>
      <c r="O369">
        <f t="shared" si="46"/>
        <v>104.20400000000001</v>
      </c>
      <c r="P369" t="str">
        <f t="shared" si="47"/>
        <v/>
      </c>
    </row>
    <row r="370" spans="1:16">
      <c r="A370" s="20" t="s">
        <v>25</v>
      </c>
      <c r="B370" s="20" t="s">
        <v>62</v>
      </c>
      <c r="C370" s="20" t="s">
        <v>63</v>
      </c>
      <c r="D370" s="21">
        <v>41424</v>
      </c>
      <c r="E370" s="20">
        <v>111.17400000000001</v>
      </c>
      <c r="F370" s="20" t="s">
        <v>121</v>
      </c>
      <c r="G370" s="20">
        <v>8.6999999999999993</v>
      </c>
      <c r="H370" s="20">
        <v>102.474</v>
      </c>
      <c r="I370">
        <f t="shared" si="40"/>
        <v>8.35</v>
      </c>
      <c r="J370">
        <f t="shared" si="41"/>
        <v>9.27</v>
      </c>
      <c r="K370">
        <f t="shared" si="42"/>
        <v>101.904</v>
      </c>
      <c r="L370">
        <f t="shared" si="43"/>
        <v>102.824</v>
      </c>
      <c r="M370">
        <f t="shared" si="44"/>
        <v>0.92000000000000171</v>
      </c>
      <c r="N370">
        <f t="shared" si="45"/>
        <v>100.524</v>
      </c>
      <c r="O370">
        <f t="shared" si="46"/>
        <v>104.20400000000001</v>
      </c>
      <c r="P370" t="str">
        <f t="shared" si="47"/>
        <v/>
      </c>
    </row>
    <row r="371" spans="1:16">
      <c r="A371" s="20" t="s">
        <v>25</v>
      </c>
      <c r="B371" s="20" t="s">
        <v>62</v>
      </c>
      <c r="C371" s="20" t="s">
        <v>63</v>
      </c>
      <c r="D371" s="21">
        <v>41450</v>
      </c>
      <c r="E371" s="20">
        <v>111.17400000000001</v>
      </c>
      <c r="F371" s="20" t="s">
        <v>121</v>
      </c>
      <c r="G371" s="20">
        <v>8.4</v>
      </c>
      <c r="H371" s="20">
        <v>102.774</v>
      </c>
      <c r="I371">
        <f t="shared" si="40"/>
        <v>8.35</v>
      </c>
      <c r="J371">
        <f t="shared" si="41"/>
        <v>9.27</v>
      </c>
      <c r="K371">
        <f t="shared" si="42"/>
        <v>101.904</v>
      </c>
      <c r="L371">
        <f t="shared" si="43"/>
        <v>102.824</v>
      </c>
      <c r="M371">
        <f t="shared" si="44"/>
        <v>0.92000000000000171</v>
      </c>
      <c r="N371">
        <f t="shared" si="45"/>
        <v>100.524</v>
      </c>
      <c r="O371">
        <f t="shared" si="46"/>
        <v>104.20400000000001</v>
      </c>
      <c r="P371" t="str">
        <f t="shared" si="47"/>
        <v/>
      </c>
    </row>
    <row r="372" spans="1:16">
      <c r="A372" s="20" t="s">
        <v>25</v>
      </c>
      <c r="B372" s="20" t="s">
        <v>62</v>
      </c>
      <c r="C372" s="20" t="s">
        <v>63</v>
      </c>
      <c r="D372" s="21">
        <v>41475</v>
      </c>
      <c r="E372" s="20">
        <v>111.17400000000001</v>
      </c>
      <c r="F372" s="20" t="s">
        <v>121</v>
      </c>
      <c r="G372" s="20">
        <v>8.35</v>
      </c>
      <c r="H372" s="20">
        <v>102.824</v>
      </c>
      <c r="I372">
        <f t="shared" si="40"/>
        <v>8.35</v>
      </c>
      <c r="J372">
        <f t="shared" si="41"/>
        <v>9.27</v>
      </c>
      <c r="K372">
        <f t="shared" si="42"/>
        <v>101.904</v>
      </c>
      <c r="L372">
        <f t="shared" si="43"/>
        <v>102.824</v>
      </c>
      <c r="M372">
        <f t="shared" si="44"/>
        <v>0.92000000000000171</v>
      </c>
      <c r="N372">
        <f t="shared" si="45"/>
        <v>100.524</v>
      </c>
      <c r="O372">
        <f t="shared" si="46"/>
        <v>104.20400000000001</v>
      </c>
      <c r="P372" t="str">
        <f t="shared" si="47"/>
        <v/>
      </c>
    </row>
    <row r="373" spans="1:16">
      <c r="A373" s="20" t="s">
        <v>25</v>
      </c>
      <c r="B373" s="20" t="s">
        <v>62</v>
      </c>
      <c r="C373" s="20" t="s">
        <v>63</v>
      </c>
      <c r="D373" s="21">
        <v>41516</v>
      </c>
      <c r="E373" s="20">
        <v>111.17400000000001</v>
      </c>
      <c r="F373" s="20" t="s">
        <v>121</v>
      </c>
      <c r="G373" s="20">
        <v>8.3000000000000007</v>
      </c>
      <c r="H373" s="20">
        <v>102.874</v>
      </c>
      <c r="I373">
        <f t="shared" si="40"/>
        <v>8.35</v>
      </c>
      <c r="J373">
        <f t="shared" si="41"/>
        <v>9.27</v>
      </c>
      <c r="K373">
        <f t="shared" si="42"/>
        <v>101.904</v>
      </c>
      <c r="L373">
        <f t="shared" si="43"/>
        <v>102.824</v>
      </c>
      <c r="M373">
        <f t="shared" si="44"/>
        <v>0.92000000000000171</v>
      </c>
      <c r="N373">
        <f t="shared" si="45"/>
        <v>100.524</v>
      </c>
      <c r="O373">
        <f t="shared" si="46"/>
        <v>104.20400000000001</v>
      </c>
      <c r="P373" t="str">
        <f t="shared" si="47"/>
        <v/>
      </c>
    </row>
    <row r="374" spans="1:16">
      <c r="A374" s="20" t="s">
        <v>25</v>
      </c>
      <c r="B374" s="20" t="s">
        <v>62</v>
      </c>
      <c r="C374" s="20" t="s">
        <v>63</v>
      </c>
      <c r="D374" s="21">
        <v>41518</v>
      </c>
      <c r="E374" s="20">
        <v>111.17400000000001</v>
      </c>
      <c r="F374" s="20" t="s">
        <v>121</v>
      </c>
      <c r="G374" s="20">
        <v>8.35</v>
      </c>
      <c r="H374" s="20">
        <v>102.824</v>
      </c>
      <c r="I374">
        <f t="shared" si="40"/>
        <v>8.35</v>
      </c>
      <c r="J374">
        <f t="shared" si="41"/>
        <v>9.27</v>
      </c>
      <c r="K374">
        <f t="shared" si="42"/>
        <v>101.904</v>
      </c>
      <c r="L374">
        <f t="shared" si="43"/>
        <v>102.824</v>
      </c>
      <c r="M374">
        <f t="shared" si="44"/>
        <v>0.92000000000000171</v>
      </c>
      <c r="N374">
        <f t="shared" si="45"/>
        <v>100.524</v>
      </c>
      <c r="O374">
        <f t="shared" si="46"/>
        <v>104.20400000000001</v>
      </c>
      <c r="P374" t="str">
        <f t="shared" si="47"/>
        <v/>
      </c>
    </row>
    <row r="375" spans="1:16">
      <c r="A375" s="20" t="s">
        <v>25</v>
      </c>
      <c r="B375" s="20" t="s">
        <v>62</v>
      </c>
      <c r="C375" s="20" t="s">
        <v>63</v>
      </c>
      <c r="D375" s="21">
        <v>41548</v>
      </c>
      <c r="E375" s="20">
        <v>111.17400000000001</v>
      </c>
      <c r="F375" s="20" t="s">
        <v>121</v>
      </c>
      <c r="G375" s="20">
        <v>8.5</v>
      </c>
      <c r="H375" s="20">
        <v>102.67400000000001</v>
      </c>
      <c r="I375">
        <f t="shared" si="40"/>
        <v>8.35</v>
      </c>
      <c r="J375">
        <f t="shared" si="41"/>
        <v>9.27</v>
      </c>
      <c r="K375">
        <f t="shared" si="42"/>
        <v>101.904</v>
      </c>
      <c r="L375">
        <f t="shared" si="43"/>
        <v>102.824</v>
      </c>
      <c r="M375">
        <f t="shared" si="44"/>
        <v>0.92000000000000171</v>
      </c>
      <c r="N375">
        <f t="shared" si="45"/>
        <v>100.524</v>
      </c>
      <c r="O375">
        <f t="shared" si="46"/>
        <v>104.20400000000001</v>
      </c>
      <c r="P375" t="str">
        <f t="shared" si="47"/>
        <v/>
      </c>
    </row>
    <row r="376" spans="1:16">
      <c r="A376" s="20" t="s">
        <v>25</v>
      </c>
      <c r="B376" s="20" t="s">
        <v>62</v>
      </c>
      <c r="C376" s="20" t="s">
        <v>63</v>
      </c>
      <c r="D376" s="21">
        <v>41579</v>
      </c>
      <c r="E376" s="20">
        <v>111.17400000000001</v>
      </c>
      <c r="F376" s="20" t="s">
        <v>121</v>
      </c>
      <c r="G376" s="20">
        <v>8.6999999999999993</v>
      </c>
      <c r="H376" s="20">
        <v>102.474</v>
      </c>
      <c r="I376">
        <f t="shared" si="40"/>
        <v>8.35</v>
      </c>
      <c r="J376">
        <f t="shared" si="41"/>
        <v>9.27</v>
      </c>
      <c r="K376">
        <f t="shared" si="42"/>
        <v>101.904</v>
      </c>
      <c r="L376">
        <f t="shared" si="43"/>
        <v>102.824</v>
      </c>
      <c r="M376">
        <f t="shared" si="44"/>
        <v>0.92000000000000171</v>
      </c>
      <c r="N376">
        <f t="shared" si="45"/>
        <v>100.524</v>
      </c>
      <c r="O376">
        <f t="shared" si="46"/>
        <v>104.20400000000001</v>
      </c>
      <c r="P376" t="str">
        <f t="shared" si="47"/>
        <v/>
      </c>
    </row>
    <row r="377" spans="1:16">
      <c r="A377" s="20" t="s">
        <v>25</v>
      </c>
      <c r="B377" s="20" t="s">
        <v>62</v>
      </c>
      <c r="C377" s="20" t="s">
        <v>63</v>
      </c>
      <c r="D377" s="21">
        <v>41609</v>
      </c>
      <c r="E377" s="20">
        <v>111.17400000000001</v>
      </c>
      <c r="F377" s="20" t="s">
        <v>121</v>
      </c>
      <c r="G377" s="20">
        <v>9</v>
      </c>
      <c r="H377" s="20">
        <v>102.17400000000001</v>
      </c>
      <c r="I377">
        <f t="shared" si="40"/>
        <v>8.35</v>
      </c>
      <c r="J377">
        <f t="shared" si="41"/>
        <v>9.27</v>
      </c>
      <c r="K377">
        <f t="shared" si="42"/>
        <v>101.904</v>
      </c>
      <c r="L377">
        <f t="shared" si="43"/>
        <v>102.824</v>
      </c>
      <c r="M377">
        <f t="shared" si="44"/>
        <v>0.92000000000000171</v>
      </c>
      <c r="N377">
        <f t="shared" si="45"/>
        <v>100.524</v>
      </c>
      <c r="O377">
        <f t="shared" si="46"/>
        <v>104.20400000000001</v>
      </c>
      <c r="P377" t="str">
        <f t="shared" si="47"/>
        <v/>
      </c>
    </row>
    <row r="378" spans="1:16">
      <c r="A378" s="20" t="s">
        <v>25</v>
      </c>
      <c r="B378" s="20" t="s">
        <v>62</v>
      </c>
      <c r="C378" s="20" t="s">
        <v>63</v>
      </c>
      <c r="D378" s="21">
        <v>41640</v>
      </c>
      <c r="E378" s="20">
        <v>111.17400000000001</v>
      </c>
      <c r="F378" s="20" t="s">
        <v>121</v>
      </c>
      <c r="G378" s="20">
        <v>8.6999999999999993</v>
      </c>
      <c r="H378" s="20">
        <v>102.474</v>
      </c>
      <c r="I378">
        <f t="shared" si="40"/>
        <v>8.35</v>
      </c>
      <c r="J378">
        <f t="shared" si="41"/>
        <v>9.27</v>
      </c>
      <c r="K378">
        <f t="shared" si="42"/>
        <v>101.904</v>
      </c>
      <c r="L378">
        <f t="shared" si="43"/>
        <v>102.824</v>
      </c>
      <c r="M378">
        <f t="shared" si="44"/>
        <v>0.92000000000000171</v>
      </c>
      <c r="N378">
        <f t="shared" si="45"/>
        <v>100.524</v>
      </c>
      <c r="O378">
        <f t="shared" si="46"/>
        <v>104.20400000000001</v>
      </c>
      <c r="P378" t="str">
        <f t="shared" si="47"/>
        <v/>
      </c>
    </row>
    <row r="379" spans="1:16">
      <c r="A379" s="20" t="s">
        <v>25</v>
      </c>
      <c r="B379" s="20" t="s">
        <v>62</v>
      </c>
      <c r="C379" s="20" t="s">
        <v>63</v>
      </c>
      <c r="D379" s="21">
        <v>41671</v>
      </c>
      <c r="E379" s="20">
        <v>111.17400000000001</v>
      </c>
      <c r="F379" s="20" t="s">
        <v>121</v>
      </c>
      <c r="G379" s="20">
        <v>7.6</v>
      </c>
      <c r="H379" s="20">
        <v>103.574</v>
      </c>
      <c r="I379">
        <f t="shared" si="40"/>
        <v>8.35</v>
      </c>
      <c r="J379">
        <f t="shared" si="41"/>
        <v>9.27</v>
      </c>
      <c r="K379">
        <f t="shared" si="42"/>
        <v>101.904</v>
      </c>
      <c r="L379">
        <f t="shared" si="43"/>
        <v>102.824</v>
      </c>
      <c r="M379">
        <f t="shared" si="44"/>
        <v>0.92000000000000171</v>
      </c>
      <c r="N379">
        <f t="shared" si="45"/>
        <v>100.524</v>
      </c>
      <c r="O379">
        <f t="shared" si="46"/>
        <v>104.20400000000001</v>
      </c>
      <c r="P379" t="str">
        <f t="shared" si="47"/>
        <v/>
      </c>
    </row>
    <row r="380" spans="1:16">
      <c r="A380" s="20" t="s">
        <v>25</v>
      </c>
      <c r="B380" s="20" t="s">
        <v>62</v>
      </c>
      <c r="C380" s="20" t="s">
        <v>63</v>
      </c>
      <c r="D380" s="21">
        <v>41699</v>
      </c>
      <c r="E380" s="20">
        <v>111.17400000000001</v>
      </c>
      <c r="F380" s="20" t="s">
        <v>121</v>
      </c>
      <c r="G380" s="20">
        <v>8.1999999999999993</v>
      </c>
      <c r="H380" s="20">
        <v>102.974</v>
      </c>
      <c r="I380">
        <f t="shared" si="40"/>
        <v>8.35</v>
      </c>
      <c r="J380">
        <f t="shared" si="41"/>
        <v>9.27</v>
      </c>
      <c r="K380">
        <f t="shared" si="42"/>
        <v>101.904</v>
      </c>
      <c r="L380">
        <f t="shared" si="43"/>
        <v>102.824</v>
      </c>
      <c r="M380">
        <f t="shared" si="44"/>
        <v>0.92000000000000171</v>
      </c>
      <c r="N380">
        <f t="shared" si="45"/>
        <v>100.524</v>
      </c>
      <c r="O380">
        <f t="shared" si="46"/>
        <v>104.20400000000001</v>
      </c>
      <c r="P380" t="str">
        <f t="shared" si="47"/>
        <v/>
      </c>
    </row>
    <row r="381" spans="1:16">
      <c r="A381" s="20" t="s">
        <v>25</v>
      </c>
      <c r="B381" s="20" t="s">
        <v>62</v>
      </c>
      <c r="C381" s="20" t="s">
        <v>63</v>
      </c>
      <c r="D381" s="21">
        <v>41730</v>
      </c>
      <c r="E381" s="20">
        <v>111.17400000000001</v>
      </c>
      <c r="F381" s="20" t="s">
        <v>121</v>
      </c>
      <c r="G381" s="20">
        <v>8.3000000000000007</v>
      </c>
      <c r="H381" s="20">
        <v>102.874</v>
      </c>
      <c r="I381">
        <f t="shared" si="40"/>
        <v>8.35</v>
      </c>
      <c r="J381">
        <f t="shared" si="41"/>
        <v>9.27</v>
      </c>
      <c r="K381">
        <f t="shared" si="42"/>
        <v>101.904</v>
      </c>
      <c r="L381">
        <f t="shared" si="43"/>
        <v>102.824</v>
      </c>
      <c r="M381">
        <f t="shared" si="44"/>
        <v>0.92000000000000171</v>
      </c>
      <c r="N381">
        <f t="shared" si="45"/>
        <v>100.524</v>
      </c>
      <c r="O381">
        <f t="shared" si="46"/>
        <v>104.20400000000001</v>
      </c>
      <c r="P381" t="str">
        <f t="shared" si="47"/>
        <v/>
      </c>
    </row>
    <row r="382" spans="1:16">
      <c r="A382" s="20" t="s">
        <v>25</v>
      </c>
      <c r="B382" s="20" t="s">
        <v>62</v>
      </c>
      <c r="C382" s="20" t="s">
        <v>63</v>
      </c>
      <c r="D382" s="21">
        <v>41760</v>
      </c>
      <c r="E382" s="20">
        <v>111.17400000000001</v>
      </c>
      <c r="F382" s="20" t="s">
        <v>121</v>
      </c>
      <c r="G382" s="20">
        <v>8.5</v>
      </c>
      <c r="H382" s="20">
        <v>102.67400000000001</v>
      </c>
      <c r="I382">
        <f t="shared" si="40"/>
        <v>8.35</v>
      </c>
      <c r="J382">
        <f t="shared" si="41"/>
        <v>9.27</v>
      </c>
      <c r="K382">
        <f t="shared" si="42"/>
        <v>101.904</v>
      </c>
      <c r="L382">
        <f t="shared" si="43"/>
        <v>102.824</v>
      </c>
      <c r="M382">
        <f t="shared" si="44"/>
        <v>0.92000000000000171</v>
      </c>
      <c r="N382">
        <f t="shared" si="45"/>
        <v>100.524</v>
      </c>
      <c r="O382">
        <f t="shared" si="46"/>
        <v>104.20400000000001</v>
      </c>
      <c r="P382" t="str">
        <f t="shared" si="47"/>
        <v/>
      </c>
    </row>
    <row r="383" spans="1:16">
      <c r="A383" s="20" t="s">
        <v>25</v>
      </c>
      <c r="B383" s="20" t="s">
        <v>62</v>
      </c>
      <c r="C383" s="20" t="s">
        <v>63</v>
      </c>
      <c r="D383" s="21">
        <v>41791</v>
      </c>
      <c r="E383" s="20">
        <v>111.17400000000001</v>
      </c>
      <c r="F383" s="20" t="s">
        <v>121</v>
      </c>
      <c r="G383" s="20">
        <v>8.35</v>
      </c>
      <c r="H383" s="20">
        <v>102.824</v>
      </c>
      <c r="I383">
        <f t="shared" si="40"/>
        <v>8.35</v>
      </c>
      <c r="J383">
        <f t="shared" si="41"/>
        <v>9.27</v>
      </c>
      <c r="K383">
        <f t="shared" si="42"/>
        <v>101.904</v>
      </c>
      <c r="L383">
        <f t="shared" si="43"/>
        <v>102.824</v>
      </c>
      <c r="M383">
        <f t="shared" si="44"/>
        <v>0.92000000000000171</v>
      </c>
      <c r="N383">
        <f t="shared" si="45"/>
        <v>100.524</v>
      </c>
      <c r="O383">
        <f t="shared" si="46"/>
        <v>104.20400000000001</v>
      </c>
      <c r="P383" t="str">
        <f t="shared" si="47"/>
        <v/>
      </c>
    </row>
    <row r="384" spans="1:16">
      <c r="A384" s="20" t="s">
        <v>25</v>
      </c>
      <c r="B384" s="20" t="s">
        <v>62</v>
      </c>
      <c r="C384" s="20" t="s">
        <v>63</v>
      </c>
      <c r="D384" s="21">
        <v>41821</v>
      </c>
      <c r="E384" s="20">
        <v>111.17400000000001</v>
      </c>
      <c r="F384" s="20" t="s">
        <v>121</v>
      </c>
      <c r="G384" s="20">
        <v>8.4</v>
      </c>
      <c r="H384" s="20">
        <v>102.774</v>
      </c>
      <c r="I384">
        <f t="shared" si="40"/>
        <v>8.35</v>
      </c>
      <c r="J384">
        <f t="shared" si="41"/>
        <v>9.27</v>
      </c>
      <c r="K384">
        <f t="shared" si="42"/>
        <v>101.904</v>
      </c>
      <c r="L384">
        <f t="shared" si="43"/>
        <v>102.824</v>
      </c>
      <c r="M384">
        <f t="shared" si="44"/>
        <v>0.92000000000000171</v>
      </c>
      <c r="N384">
        <f t="shared" si="45"/>
        <v>100.524</v>
      </c>
      <c r="O384">
        <f t="shared" si="46"/>
        <v>104.20400000000001</v>
      </c>
      <c r="P384" t="str">
        <f t="shared" si="47"/>
        <v/>
      </c>
    </row>
    <row r="385" spans="1:16">
      <c r="A385" s="20" t="s">
        <v>25</v>
      </c>
      <c r="B385" s="20" t="s">
        <v>62</v>
      </c>
      <c r="C385" s="20" t="s">
        <v>63</v>
      </c>
      <c r="D385" s="21">
        <v>41852</v>
      </c>
      <c r="E385" s="20">
        <v>111.17400000000001</v>
      </c>
      <c r="F385" s="20" t="s">
        <v>121</v>
      </c>
      <c r="G385" s="20">
        <v>8</v>
      </c>
      <c r="H385" s="20">
        <v>103.17400000000001</v>
      </c>
      <c r="I385">
        <f t="shared" si="40"/>
        <v>8.35</v>
      </c>
      <c r="J385">
        <f t="shared" si="41"/>
        <v>9.27</v>
      </c>
      <c r="K385">
        <f t="shared" si="42"/>
        <v>101.904</v>
      </c>
      <c r="L385">
        <f t="shared" si="43"/>
        <v>102.824</v>
      </c>
      <c r="M385">
        <f t="shared" si="44"/>
        <v>0.92000000000000171</v>
      </c>
      <c r="N385">
        <f t="shared" si="45"/>
        <v>100.524</v>
      </c>
      <c r="O385">
        <f t="shared" si="46"/>
        <v>104.20400000000001</v>
      </c>
      <c r="P385" t="str">
        <f t="shared" si="47"/>
        <v/>
      </c>
    </row>
    <row r="386" spans="1:16">
      <c r="A386" s="20" t="s">
        <v>25</v>
      </c>
      <c r="B386" s="20" t="s">
        <v>62</v>
      </c>
      <c r="C386" s="20" t="s">
        <v>63</v>
      </c>
      <c r="D386" s="21">
        <v>41883</v>
      </c>
      <c r="E386" s="20">
        <v>111.17400000000001</v>
      </c>
      <c r="F386" s="20" t="s">
        <v>121</v>
      </c>
      <c r="G386" s="20">
        <v>8.35</v>
      </c>
      <c r="H386" s="20">
        <v>102.824</v>
      </c>
      <c r="I386">
        <f t="shared" si="40"/>
        <v>8.35</v>
      </c>
      <c r="J386">
        <f t="shared" si="41"/>
        <v>9.27</v>
      </c>
      <c r="K386">
        <f t="shared" si="42"/>
        <v>101.904</v>
      </c>
      <c r="L386">
        <f t="shared" si="43"/>
        <v>102.824</v>
      </c>
      <c r="M386">
        <f t="shared" si="44"/>
        <v>0.92000000000000171</v>
      </c>
      <c r="N386">
        <f t="shared" si="45"/>
        <v>100.524</v>
      </c>
      <c r="O386">
        <f t="shared" si="46"/>
        <v>104.20400000000001</v>
      </c>
      <c r="P386" t="str">
        <f t="shared" si="47"/>
        <v/>
      </c>
    </row>
    <row r="387" spans="1:16">
      <c r="A387" s="20" t="s">
        <v>25</v>
      </c>
      <c r="B387" s="20" t="s">
        <v>62</v>
      </c>
      <c r="C387" s="20" t="s">
        <v>63</v>
      </c>
      <c r="D387" s="21">
        <v>41913</v>
      </c>
      <c r="E387" s="20">
        <v>111.17400000000001</v>
      </c>
      <c r="F387" s="20" t="s">
        <v>121</v>
      </c>
      <c r="G387" s="20">
        <v>8.15</v>
      </c>
      <c r="H387" s="20">
        <v>103.024</v>
      </c>
      <c r="I387">
        <f t="shared" ref="I387:I450" si="48">VLOOKUP($C387,$T$1:$X$42,2,FALSE)</f>
        <v>8.35</v>
      </c>
      <c r="J387">
        <f t="shared" ref="J387:J450" si="49">VLOOKUP($C387,$T$1:$X$42,3,FALSE)</f>
        <v>9.27</v>
      </c>
      <c r="K387">
        <f t="shared" ref="K387:K450" si="50">VLOOKUP($C387,$T$1:$X$42,4,FALSE)</f>
        <v>101.904</v>
      </c>
      <c r="L387">
        <f t="shared" ref="L387:L450" si="51">VLOOKUP($C387,$T$1:$X$42,5,FALSE)</f>
        <v>102.824</v>
      </c>
      <c r="M387">
        <f t="shared" ref="M387:M450" si="52">L387-K387</f>
        <v>0.92000000000000171</v>
      </c>
      <c r="N387">
        <f t="shared" ref="N387:N450" si="53">K387-M387*1.5</f>
        <v>100.524</v>
      </c>
      <c r="O387">
        <f t="shared" ref="O387:O450" si="54">L387+M387*1.5</f>
        <v>104.20400000000001</v>
      </c>
      <c r="P387" t="str">
        <f t="shared" ref="P387:P450" si="55">IF(OR(H387&lt;N387,H387&gt;O387), "OUTLIER", "")</f>
        <v/>
      </c>
    </row>
    <row r="388" spans="1:16">
      <c r="A388" s="20" t="s">
        <v>25</v>
      </c>
      <c r="B388" s="20" t="s">
        <v>62</v>
      </c>
      <c r="C388" s="20" t="s">
        <v>63</v>
      </c>
      <c r="D388" s="21">
        <v>41944</v>
      </c>
      <c r="E388" s="20">
        <v>111.17400000000001</v>
      </c>
      <c r="F388" s="20" t="s">
        <v>121</v>
      </c>
      <c r="G388" s="20">
        <v>8.5500000000000007</v>
      </c>
      <c r="H388" s="20">
        <v>102.624</v>
      </c>
      <c r="I388">
        <f t="shared" si="48"/>
        <v>8.35</v>
      </c>
      <c r="J388">
        <f t="shared" si="49"/>
        <v>9.27</v>
      </c>
      <c r="K388">
        <f t="shared" si="50"/>
        <v>101.904</v>
      </c>
      <c r="L388">
        <f t="shared" si="51"/>
        <v>102.824</v>
      </c>
      <c r="M388">
        <f t="shared" si="52"/>
        <v>0.92000000000000171</v>
      </c>
      <c r="N388">
        <f t="shared" si="53"/>
        <v>100.524</v>
      </c>
      <c r="O388">
        <f t="shared" si="54"/>
        <v>104.20400000000001</v>
      </c>
      <c r="P388" t="str">
        <f t="shared" si="55"/>
        <v/>
      </c>
    </row>
    <row r="389" spans="1:16">
      <c r="A389" s="20" t="s">
        <v>25</v>
      </c>
      <c r="B389" s="20" t="s">
        <v>62</v>
      </c>
      <c r="C389" s="20" t="s">
        <v>63</v>
      </c>
      <c r="D389" s="21">
        <v>41974</v>
      </c>
      <c r="E389" s="20">
        <v>111.17400000000001</v>
      </c>
      <c r="F389" s="20" t="s">
        <v>121</v>
      </c>
      <c r="G389" s="20">
        <v>8.1</v>
      </c>
      <c r="H389" s="20">
        <v>103.074</v>
      </c>
      <c r="I389">
        <f t="shared" si="48"/>
        <v>8.35</v>
      </c>
      <c r="J389">
        <f t="shared" si="49"/>
        <v>9.27</v>
      </c>
      <c r="K389">
        <f t="shared" si="50"/>
        <v>101.904</v>
      </c>
      <c r="L389">
        <f t="shared" si="51"/>
        <v>102.824</v>
      </c>
      <c r="M389">
        <f t="shared" si="52"/>
        <v>0.92000000000000171</v>
      </c>
      <c r="N389">
        <f t="shared" si="53"/>
        <v>100.524</v>
      </c>
      <c r="O389">
        <f t="shared" si="54"/>
        <v>104.20400000000001</v>
      </c>
      <c r="P389" t="str">
        <f t="shared" si="55"/>
        <v/>
      </c>
    </row>
    <row r="390" spans="1:16">
      <c r="A390" s="20" t="s">
        <v>25</v>
      </c>
      <c r="B390" s="20" t="s">
        <v>62</v>
      </c>
      <c r="C390" s="20" t="s">
        <v>63</v>
      </c>
      <c r="D390" s="21">
        <v>42011</v>
      </c>
      <c r="E390" s="20">
        <v>111.17400000000001</v>
      </c>
      <c r="F390" s="20" t="s">
        <v>121</v>
      </c>
      <c r="G390" s="20">
        <v>8.3000000000000007</v>
      </c>
      <c r="H390" s="20">
        <v>102.874</v>
      </c>
      <c r="I390">
        <f t="shared" si="48"/>
        <v>8.35</v>
      </c>
      <c r="J390">
        <f t="shared" si="49"/>
        <v>9.27</v>
      </c>
      <c r="K390">
        <f t="shared" si="50"/>
        <v>101.904</v>
      </c>
      <c r="L390">
        <f t="shared" si="51"/>
        <v>102.824</v>
      </c>
      <c r="M390">
        <f t="shared" si="52"/>
        <v>0.92000000000000171</v>
      </c>
      <c r="N390">
        <f t="shared" si="53"/>
        <v>100.524</v>
      </c>
      <c r="O390">
        <f t="shared" si="54"/>
        <v>104.20400000000001</v>
      </c>
      <c r="P390" t="str">
        <f t="shared" si="55"/>
        <v/>
      </c>
    </row>
    <row r="391" spans="1:16">
      <c r="A391" s="20" t="s">
        <v>25</v>
      </c>
      <c r="B391" s="20" t="s">
        <v>62</v>
      </c>
      <c r="C391" s="20" t="s">
        <v>63</v>
      </c>
      <c r="D391" s="21">
        <v>42036</v>
      </c>
      <c r="E391" s="20">
        <v>111.17400000000001</v>
      </c>
      <c r="F391" s="20" t="s">
        <v>121</v>
      </c>
      <c r="G391" s="20">
        <v>8.3000000000000007</v>
      </c>
      <c r="H391" s="20">
        <v>102.874</v>
      </c>
      <c r="I391">
        <f t="shared" si="48"/>
        <v>8.35</v>
      </c>
      <c r="J391">
        <f t="shared" si="49"/>
        <v>9.27</v>
      </c>
      <c r="K391">
        <f t="shared" si="50"/>
        <v>101.904</v>
      </c>
      <c r="L391">
        <f t="shared" si="51"/>
        <v>102.824</v>
      </c>
      <c r="M391">
        <f t="shared" si="52"/>
        <v>0.92000000000000171</v>
      </c>
      <c r="N391">
        <f t="shared" si="53"/>
        <v>100.524</v>
      </c>
      <c r="O391">
        <f t="shared" si="54"/>
        <v>104.20400000000001</v>
      </c>
      <c r="P391" t="str">
        <f t="shared" si="55"/>
        <v/>
      </c>
    </row>
    <row r="392" spans="1:16">
      <c r="A392" s="20" t="s">
        <v>25</v>
      </c>
      <c r="B392" s="20" t="s">
        <v>62</v>
      </c>
      <c r="C392" s="20" t="s">
        <v>63</v>
      </c>
      <c r="D392" s="21">
        <v>42064</v>
      </c>
      <c r="E392" s="20">
        <v>111.17400000000001</v>
      </c>
      <c r="F392" s="20" t="s">
        <v>121</v>
      </c>
      <c r="G392" s="20">
        <v>7.7</v>
      </c>
      <c r="H392" s="20">
        <v>103.474</v>
      </c>
      <c r="I392">
        <f t="shared" si="48"/>
        <v>8.35</v>
      </c>
      <c r="J392">
        <f t="shared" si="49"/>
        <v>9.27</v>
      </c>
      <c r="K392">
        <f t="shared" si="50"/>
        <v>101.904</v>
      </c>
      <c r="L392">
        <f t="shared" si="51"/>
        <v>102.824</v>
      </c>
      <c r="M392">
        <f t="shared" si="52"/>
        <v>0.92000000000000171</v>
      </c>
      <c r="N392">
        <f t="shared" si="53"/>
        <v>100.524</v>
      </c>
      <c r="O392">
        <f t="shared" si="54"/>
        <v>104.20400000000001</v>
      </c>
      <c r="P392" t="str">
        <f t="shared" si="55"/>
        <v/>
      </c>
    </row>
    <row r="393" spans="1:16">
      <c r="A393" s="20" t="s">
        <v>25</v>
      </c>
      <c r="B393" s="20" t="s">
        <v>62</v>
      </c>
      <c r="C393" s="20" t="s">
        <v>63</v>
      </c>
      <c r="D393" s="21">
        <v>42095</v>
      </c>
      <c r="E393" s="20">
        <v>111.17400000000001</v>
      </c>
      <c r="F393" s="20" t="s">
        <v>121</v>
      </c>
      <c r="G393" s="20">
        <v>8.5</v>
      </c>
      <c r="H393" s="20">
        <v>102.67400000000001</v>
      </c>
      <c r="I393">
        <f t="shared" si="48"/>
        <v>8.35</v>
      </c>
      <c r="J393">
        <f t="shared" si="49"/>
        <v>9.27</v>
      </c>
      <c r="K393">
        <f t="shared" si="50"/>
        <v>101.904</v>
      </c>
      <c r="L393">
        <f t="shared" si="51"/>
        <v>102.824</v>
      </c>
      <c r="M393">
        <f t="shared" si="52"/>
        <v>0.92000000000000171</v>
      </c>
      <c r="N393">
        <f t="shared" si="53"/>
        <v>100.524</v>
      </c>
      <c r="O393">
        <f t="shared" si="54"/>
        <v>104.20400000000001</v>
      </c>
      <c r="P393" t="str">
        <f t="shared" si="55"/>
        <v/>
      </c>
    </row>
    <row r="394" spans="1:16">
      <c r="A394" s="20" t="s">
        <v>25</v>
      </c>
      <c r="B394" s="20" t="s">
        <v>62</v>
      </c>
      <c r="C394" s="20" t="s">
        <v>63</v>
      </c>
      <c r="D394" s="21">
        <v>42145</v>
      </c>
      <c r="E394" s="20">
        <v>111.17400000000001</v>
      </c>
      <c r="F394" s="20" t="s">
        <v>121</v>
      </c>
      <c r="G394" s="20">
        <v>8.5</v>
      </c>
      <c r="H394" s="20">
        <v>102.67400000000001</v>
      </c>
      <c r="I394">
        <f t="shared" si="48"/>
        <v>8.35</v>
      </c>
      <c r="J394">
        <f t="shared" si="49"/>
        <v>9.27</v>
      </c>
      <c r="K394">
        <f t="shared" si="50"/>
        <v>101.904</v>
      </c>
      <c r="L394">
        <f t="shared" si="51"/>
        <v>102.824</v>
      </c>
      <c r="M394">
        <f t="shared" si="52"/>
        <v>0.92000000000000171</v>
      </c>
      <c r="N394">
        <f t="shared" si="53"/>
        <v>100.524</v>
      </c>
      <c r="O394">
        <f t="shared" si="54"/>
        <v>104.20400000000001</v>
      </c>
      <c r="P394" t="str">
        <f t="shared" si="55"/>
        <v/>
      </c>
    </row>
    <row r="395" spans="1:16">
      <c r="A395" s="20" t="s">
        <v>25</v>
      </c>
      <c r="B395" s="20" t="s">
        <v>62</v>
      </c>
      <c r="C395" s="20" t="s">
        <v>63</v>
      </c>
      <c r="D395" s="21">
        <v>42164</v>
      </c>
      <c r="E395" s="20">
        <v>111.17400000000001</v>
      </c>
      <c r="F395" s="20" t="s">
        <v>121</v>
      </c>
      <c r="G395" s="20">
        <v>7.7</v>
      </c>
      <c r="H395" s="20">
        <v>103.474</v>
      </c>
      <c r="I395">
        <f t="shared" si="48"/>
        <v>8.35</v>
      </c>
      <c r="J395">
        <f t="shared" si="49"/>
        <v>9.27</v>
      </c>
      <c r="K395">
        <f t="shared" si="50"/>
        <v>101.904</v>
      </c>
      <c r="L395">
        <f t="shared" si="51"/>
        <v>102.824</v>
      </c>
      <c r="M395">
        <f t="shared" si="52"/>
        <v>0.92000000000000171</v>
      </c>
      <c r="N395">
        <f t="shared" si="53"/>
        <v>100.524</v>
      </c>
      <c r="O395">
        <f t="shared" si="54"/>
        <v>104.20400000000001</v>
      </c>
      <c r="P395" t="str">
        <f t="shared" si="55"/>
        <v/>
      </c>
    </row>
    <row r="396" spans="1:16">
      <c r="A396" s="20" t="s">
        <v>25</v>
      </c>
      <c r="B396" s="20" t="s">
        <v>62</v>
      </c>
      <c r="C396" s="20" t="s">
        <v>63</v>
      </c>
      <c r="D396" s="21">
        <v>42186</v>
      </c>
      <c r="E396" s="20">
        <v>111.17400000000001</v>
      </c>
      <c r="F396" s="20" t="s">
        <v>121</v>
      </c>
      <c r="G396" s="20">
        <v>9</v>
      </c>
      <c r="H396" s="20">
        <v>102.17400000000001</v>
      </c>
      <c r="I396">
        <f t="shared" si="48"/>
        <v>8.35</v>
      </c>
      <c r="J396">
        <f t="shared" si="49"/>
        <v>9.27</v>
      </c>
      <c r="K396">
        <f t="shared" si="50"/>
        <v>101.904</v>
      </c>
      <c r="L396">
        <f t="shared" si="51"/>
        <v>102.824</v>
      </c>
      <c r="M396">
        <f t="shared" si="52"/>
        <v>0.92000000000000171</v>
      </c>
      <c r="N396">
        <f t="shared" si="53"/>
        <v>100.524</v>
      </c>
      <c r="O396">
        <f t="shared" si="54"/>
        <v>104.20400000000001</v>
      </c>
      <c r="P396" t="str">
        <f t="shared" si="55"/>
        <v/>
      </c>
    </row>
    <row r="397" spans="1:16">
      <c r="A397" s="20" t="s">
        <v>25</v>
      </c>
      <c r="B397" s="20" t="s">
        <v>62</v>
      </c>
      <c r="C397" s="20" t="s">
        <v>63</v>
      </c>
      <c r="D397" s="21">
        <v>42217</v>
      </c>
      <c r="E397" s="20">
        <v>111.17400000000001</v>
      </c>
      <c r="F397" s="20" t="s">
        <v>121</v>
      </c>
      <c r="G397" s="20">
        <v>8.1</v>
      </c>
      <c r="H397" s="20">
        <v>103.074</v>
      </c>
      <c r="I397">
        <f t="shared" si="48"/>
        <v>8.35</v>
      </c>
      <c r="J397">
        <f t="shared" si="49"/>
        <v>9.27</v>
      </c>
      <c r="K397">
        <f t="shared" si="50"/>
        <v>101.904</v>
      </c>
      <c r="L397">
        <f t="shared" si="51"/>
        <v>102.824</v>
      </c>
      <c r="M397">
        <f t="shared" si="52"/>
        <v>0.92000000000000171</v>
      </c>
      <c r="N397">
        <f t="shared" si="53"/>
        <v>100.524</v>
      </c>
      <c r="O397">
        <f t="shared" si="54"/>
        <v>104.20400000000001</v>
      </c>
      <c r="P397" t="str">
        <f t="shared" si="55"/>
        <v/>
      </c>
    </row>
    <row r="398" spans="1:16">
      <c r="A398" s="20" t="s">
        <v>25</v>
      </c>
      <c r="B398" s="20" t="s">
        <v>62</v>
      </c>
      <c r="C398" s="20" t="s">
        <v>63</v>
      </c>
      <c r="D398" s="21">
        <v>42248</v>
      </c>
      <c r="E398" s="20">
        <v>111.17400000000001</v>
      </c>
      <c r="F398" s="20" t="s">
        <v>121</v>
      </c>
      <c r="G398" s="20">
        <v>8.1999999999999993</v>
      </c>
      <c r="H398" s="20">
        <v>102.974</v>
      </c>
      <c r="I398">
        <f t="shared" si="48"/>
        <v>8.35</v>
      </c>
      <c r="J398">
        <f t="shared" si="49"/>
        <v>9.27</v>
      </c>
      <c r="K398">
        <f t="shared" si="50"/>
        <v>101.904</v>
      </c>
      <c r="L398">
        <f t="shared" si="51"/>
        <v>102.824</v>
      </c>
      <c r="M398">
        <f t="shared" si="52"/>
        <v>0.92000000000000171</v>
      </c>
      <c r="N398">
        <f t="shared" si="53"/>
        <v>100.524</v>
      </c>
      <c r="O398">
        <f t="shared" si="54"/>
        <v>104.20400000000001</v>
      </c>
      <c r="P398" t="str">
        <f t="shared" si="55"/>
        <v/>
      </c>
    </row>
    <row r="399" spans="1:16">
      <c r="A399" s="20" t="s">
        <v>25</v>
      </c>
      <c r="B399" s="20" t="s">
        <v>62</v>
      </c>
      <c r="C399" s="20" t="s">
        <v>63</v>
      </c>
      <c r="D399" s="21">
        <v>42296</v>
      </c>
      <c r="E399" s="20">
        <v>111.17400000000001</v>
      </c>
      <c r="F399" s="20" t="s">
        <v>121</v>
      </c>
      <c r="G399" s="20">
        <v>8</v>
      </c>
      <c r="H399" s="20">
        <v>103.17400000000001</v>
      </c>
      <c r="I399">
        <f t="shared" si="48"/>
        <v>8.35</v>
      </c>
      <c r="J399">
        <f t="shared" si="49"/>
        <v>9.27</v>
      </c>
      <c r="K399">
        <f t="shared" si="50"/>
        <v>101.904</v>
      </c>
      <c r="L399">
        <f t="shared" si="51"/>
        <v>102.824</v>
      </c>
      <c r="M399">
        <f t="shared" si="52"/>
        <v>0.92000000000000171</v>
      </c>
      <c r="N399">
        <f t="shared" si="53"/>
        <v>100.524</v>
      </c>
      <c r="O399">
        <f t="shared" si="54"/>
        <v>104.20400000000001</v>
      </c>
      <c r="P399" t="str">
        <f t="shared" si="55"/>
        <v/>
      </c>
    </row>
    <row r="400" spans="1:16">
      <c r="A400" s="20" t="s">
        <v>25</v>
      </c>
      <c r="B400" s="20" t="s">
        <v>62</v>
      </c>
      <c r="C400" s="20" t="s">
        <v>63</v>
      </c>
      <c r="D400" s="21">
        <v>42324</v>
      </c>
      <c r="E400" s="20">
        <v>111.17400000000001</v>
      </c>
      <c r="F400" s="20" t="s">
        <v>121</v>
      </c>
      <c r="G400" s="20">
        <v>8.3000000000000007</v>
      </c>
      <c r="H400" s="20">
        <v>102.874</v>
      </c>
      <c r="I400">
        <f t="shared" si="48"/>
        <v>8.35</v>
      </c>
      <c r="J400">
        <f t="shared" si="49"/>
        <v>9.27</v>
      </c>
      <c r="K400">
        <f t="shared" si="50"/>
        <v>101.904</v>
      </c>
      <c r="L400">
        <f t="shared" si="51"/>
        <v>102.824</v>
      </c>
      <c r="M400">
        <f t="shared" si="52"/>
        <v>0.92000000000000171</v>
      </c>
      <c r="N400">
        <f t="shared" si="53"/>
        <v>100.524</v>
      </c>
      <c r="O400">
        <f t="shared" si="54"/>
        <v>104.20400000000001</v>
      </c>
      <c r="P400" t="str">
        <f t="shared" si="55"/>
        <v/>
      </c>
    </row>
    <row r="401" spans="1:16">
      <c r="A401" s="20" t="s">
        <v>25</v>
      </c>
      <c r="B401" s="20" t="s">
        <v>62</v>
      </c>
      <c r="C401" s="20" t="s">
        <v>63</v>
      </c>
      <c r="D401" s="21">
        <v>42339</v>
      </c>
      <c r="E401" s="20">
        <v>111.17400000000001</v>
      </c>
      <c r="F401" s="20" t="s">
        <v>121</v>
      </c>
      <c r="G401" s="20">
        <v>8.3000000000000007</v>
      </c>
      <c r="H401" s="20">
        <v>102.874</v>
      </c>
      <c r="I401">
        <f t="shared" si="48"/>
        <v>8.35</v>
      </c>
      <c r="J401">
        <f t="shared" si="49"/>
        <v>9.27</v>
      </c>
      <c r="K401">
        <f t="shared" si="50"/>
        <v>101.904</v>
      </c>
      <c r="L401">
        <f t="shared" si="51"/>
        <v>102.824</v>
      </c>
      <c r="M401">
        <f t="shared" si="52"/>
        <v>0.92000000000000171</v>
      </c>
      <c r="N401">
        <f t="shared" si="53"/>
        <v>100.524</v>
      </c>
      <c r="O401">
        <f t="shared" si="54"/>
        <v>104.20400000000001</v>
      </c>
      <c r="P401" t="str">
        <f t="shared" si="55"/>
        <v/>
      </c>
    </row>
    <row r="402" spans="1:16">
      <c r="A402" s="20" t="s">
        <v>25</v>
      </c>
      <c r="B402" s="20" t="s">
        <v>62</v>
      </c>
      <c r="C402" s="20" t="s">
        <v>63</v>
      </c>
      <c r="D402" s="21">
        <v>42370</v>
      </c>
      <c r="E402" s="20">
        <v>111.17400000000001</v>
      </c>
      <c r="F402" s="20" t="s">
        <v>121</v>
      </c>
      <c r="G402" s="20">
        <v>8.5</v>
      </c>
      <c r="H402" s="20">
        <v>102.67400000000001</v>
      </c>
      <c r="I402">
        <f t="shared" si="48"/>
        <v>8.35</v>
      </c>
      <c r="J402">
        <f t="shared" si="49"/>
        <v>9.27</v>
      </c>
      <c r="K402">
        <f t="shared" si="50"/>
        <v>101.904</v>
      </c>
      <c r="L402">
        <f t="shared" si="51"/>
        <v>102.824</v>
      </c>
      <c r="M402">
        <f t="shared" si="52"/>
        <v>0.92000000000000171</v>
      </c>
      <c r="N402">
        <f t="shared" si="53"/>
        <v>100.524</v>
      </c>
      <c r="O402">
        <f t="shared" si="54"/>
        <v>104.20400000000001</v>
      </c>
      <c r="P402" t="str">
        <f t="shared" si="55"/>
        <v/>
      </c>
    </row>
    <row r="403" spans="1:16">
      <c r="A403" s="20" t="s">
        <v>25</v>
      </c>
      <c r="B403" s="20" t="s">
        <v>62</v>
      </c>
      <c r="C403" s="20" t="s">
        <v>63</v>
      </c>
      <c r="D403" s="21">
        <v>42401</v>
      </c>
      <c r="E403" s="20">
        <v>111.17400000000001</v>
      </c>
      <c r="F403" s="20" t="s">
        <v>121</v>
      </c>
      <c r="G403" s="20">
        <v>8.6</v>
      </c>
      <c r="H403" s="20">
        <v>102.574</v>
      </c>
      <c r="I403">
        <f t="shared" si="48"/>
        <v>8.35</v>
      </c>
      <c r="J403">
        <f t="shared" si="49"/>
        <v>9.27</v>
      </c>
      <c r="K403">
        <f t="shared" si="50"/>
        <v>101.904</v>
      </c>
      <c r="L403">
        <f t="shared" si="51"/>
        <v>102.824</v>
      </c>
      <c r="M403">
        <f t="shared" si="52"/>
        <v>0.92000000000000171</v>
      </c>
      <c r="N403">
        <f t="shared" si="53"/>
        <v>100.524</v>
      </c>
      <c r="O403">
        <f t="shared" si="54"/>
        <v>104.20400000000001</v>
      </c>
      <c r="P403" t="str">
        <f t="shared" si="55"/>
        <v/>
      </c>
    </row>
    <row r="404" spans="1:16">
      <c r="A404" s="20" t="s">
        <v>25</v>
      </c>
      <c r="B404" s="20" t="s">
        <v>62</v>
      </c>
      <c r="C404" s="20" t="s">
        <v>63</v>
      </c>
      <c r="D404" s="21">
        <v>42430</v>
      </c>
      <c r="E404" s="20">
        <v>111.17400000000001</v>
      </c>
      <c r="F404" s="20" t="s">
        <v>121</v>
      </c>
      <c r="G404" s="20">
        <v>8.9</v>
      </c>
      <c r="H404" s="20">
        <v>102.274</v>
      </c>
      <c r="I404">
        <f t="shared" si="48"/>
        <v>8.35</v>
      </c>
      <c r="J404">
        <f t="shared" si="49"/>
        <v>9.27</v>
      </c>
      <c r="K404">
        <f t="shared" si="50"/>
        <v>101.904</v>
      </c>
      <c r="L404">
        <f t="shared" si="51"/>
        <v>102.824</v>
      </c>
      <c r="M404">
        <f t="shared" si="52"/>
        <v>0.92000000000000171</v>
      </c>
      <c r="N404">
        <f t="shared" si="53"/>
        <v>100.524</v>
      </c>
      <c r="O404">
        <f t="shared" si="54"/>
        <v>104.20400000000001</v>
      </c>
      <c r="P404" t="str">
        <f t="shared" si="55"/>
        <v/>
      </c>
    </row>
    <row r="405" spans="1:16">
      <c r="A405" s="20" t="s">
        <v>25</v>
      </c>
      <c r="B405" s="20" t="s">
        <v>62</v>
      </c>
      <c r="C405" s="20" t="s">
        <v>63</v>
      </c>
      <c r="D405" s="21">
        <v>42491</v>
      </c>
      <c r="E405" s="20">
        <v>111.17400000000001</v>
      </c>
      <c r="F405" s="20" t="s">
        <v>121</v>
      </c>
      <c r="G405" s="20">
        <v>8.85</v>
      </c>
      <c r="H405" s="20">
        <v>102.324</v>
      </c>
      <c r="I405">
        <f t="shared" si="48"/>
        <v>8.35</v>
      </c>
      <c r="J405">
        <f t="shared" si="49"/>
        <v>9.27</v>
      </c>
      <c r="K405">
        <f t="shared" si="50"/>
        <v>101.904</v>
      </c>
      <c r="L405">
        <f t="shared" si="51"/>
        <v>102.824</v>
      </c>
      <c r="M405">
        <f t="shared" si="52"/>
        <v>0.92000000000000171</v>
      </c>
      <c r="N405">
        <f t="shared" si="53"/>
        <v>100.524</v>
      </c>
      <c r="O405">
        <f t="shared" si="54"/>
        <v>104.20400000000001</v>
      </c>
      <c r="P405" t="str">
        <f t="shared" si="55"/>
        <v/>
      </c>
    </row>
    <row r="406" spans="1:16">
      <c r="A406" s="20" t="s">
        <v>25</v>
      </c>
      <c r="B406" s="20" t="s">
        <v>62</v>
      </c>
      <c r="C406" s="20" t="s">
        <v>63</v>
      </c>
      <c r="D406" s="21">
        <v>42522</v>
      </c>
      <c r="E406" s="20">
        <v>111.17400000000001</v>
      </c>
      <c r="F406" s="20" t="s">
        <v>121</v>
      </c>
      <c r="G406" s="20">
        <v>8.5</v>
      </c>
      <c r="H406" s="20">
        <v>102.67400000000001</v>
      </c>
      <c r="I406">
        <f t="shared" si="48"/>
        <v>8.35</v>
      </c>
      <c r="J406">
        <f t="shared" si="49"/>
        <v>9.27</v>
      </c>
      <c r="K406">
        <f t="shared" si="50"/>
        <v>101.904</v>
      </c>
      <c r="L406">
        <f t="shared" si="51"/>
        <v>102.824</v>
      </c>
      <c r="M406">
        <f t="shared" si="52"/>
        <v>0.92000000000000171</v>
      </c>
      <c r="N406">
        <f t="shared" si="53"/>
        <v>100.524</v>
      </c>
      <c r="O406">
        <f t="shared" si="54"/>
        <v>104.20400000000001</v>
      </c>
      <c r="P406" t="str">
        <f t="shared" si="55"/>
        <v/>
      </c>
    </row>
    <row r="407" spans="1:16">
      <c r="A407" s="20" t="s">
        <v>25</v>
      </c>
      <c r="B407" s="20" t="s">
        <v>62</v>
      </c>
      <c r="C407" s="20" t="s">
        <v>63</v>
      </c>
      <c r="D407" s="21">
        <v>42552</v>
      </c>
      <c r="E407" s="20">
        <v>111.17400000000001</v>
      </c>
      <c r="F407" s="20" t="s">
        <v>121</v>
      </c>
      <c r="G407" s="20">
        <v>9</v>
      </c>
      <c r="H407" s="20">
        <v>102.17400000000001</v>
      </c>
      <c r="I407">
        <f t="shared" si="48"/>
        <v>8.35</v>
      </c>
      <c r="J407">
        <f t="shared" si="49"/>
        <v>9.27</v>
      </c>
      <c r="K407">
        <f t="shared" si="50"/>
        <v>101.904</v>
      </c>
      <c r="L407">
        <f t="shared" si="51"/>
        <v>102.824</v>
      </c>
      <c r="M407">
        <f t="shared" si="52"/>
        <v>0.92000000000000171</v>
      </c>
      <c r="N407">
        <f t="shared" si="53"/>
        <v>100.524</v>
      </c>
      <c r="O407">
        <f t="shared" si="54"/>
        <v>104.20400000000001</v>
      </c>
      <c r="P407" t="str">
        <f t="shared" si="55"/>
        <v/>
      </c>
    </row>
    <row r="408" spans="1:16">
      <c r="A408" s="20" t="s">
        <v>25</v>
      </c>
      <c r="B408" s="20" t="s">
        <v>62</v>
      </c>
      <c r="C408" s="20" t="s">
        <v>63</v>
      </c>
      <c r="D408" s="21">
        <v>42583</v>
      </c>
      <c r="E408" s="20">
        <v>111.17400000000001</v>
      </c>
      <c r="F408" s="20" t="s">
        <v>121</v>
      </c>
      <c r="G408" s="20">
        <v>8.25</v>
      </c>
      <c r="H408" s="20">
        <v>102.92400000000001</v>
      </c>
      <c r="I408">
        <f t="shared" si="48"/>
        <v>8.35</v>
      </c>
      <c r="J408">
        <f t="shared" si="49"/>
        <v>9.27</v>
      </c>
      <c r="K408">
        <f t="shared" si="50"/>
        <v>101.904</v>
      </c>
      <c r="L408">
        <f t="shared" si="51"/>
        <v>102.824</v>
      </c>
      <c r="M408">
        <f t="shared" si="52"/>
        <v>0.92000000000000171</v>
      </c>
      <c r="N408">
        <f t="shared" si="53"/>
        <v>100.524</v>
      </c>
      <c r="O408">
        <f t="shared" si="54"/>
        <v>104.20400000000001</v>
      </c>
      <c r="P408" t="str">
        <f t="shared" si="55"/>
        <v/>
      </c>
    </row>
    <row r="409" spans="1:16">
      <c r="A409" s="20" t="s">
        <v>25</v>
      </c>
      <c r="B409" s="20" t="s">
        <v>62</v>
      </c>
      <c r="C409" s="20" t="s">
        <v>63</v>
      </c>
      <c r="D409" s="21">
        <v>42614</v>
      </c>
      <c r="E409" s="20">
        <v>111.17400000000001</v>
      </c>
      <c r="F409" s="20" t="s">
        <v>121</v>
      </c>
      <c r="G409" s="20">
        <v>8.5</v>
      </c>
      <c r="H409" s="20">
        <v>102.67400000000001</v>
      </c>
      <c r="I409">
        <f t="shared" si="48"/>
        <v>8.35</v>
      </c>
      <c r="J409">
        <f t="shared" si="49"/>
        <v>9.27</v>
      </c>
      <c r="K409">
        <f t="shared" si="50"/>
        <v>101.904</v>
      </c>
      <c r="L409">
        <f t="shared" si="51"/>
        <v>102.824</v>
      </c>
      <c r="M409">
        <f t="shared" si="52"/>
        <v>0.92000000000000171</v>
      </c>
      <c r="N409">
        <f t="shared" si="53"/>
        <v>100.524</v>
      </c>
      <c r="O409">
        <f t="shared" si="54"/>
        <v>104.20400000000001</v>
      </c>
      <c r="P409" t="str">
        <f t="shared" si="55"/>
        <v/>
      </c>
    </row>
    <row r="410" spans="1:16">
      <c r="A410" s="20" t="s">
        <v>25</v>
      </c>
      <c r="B410" s="20" t="s">
        <v>62</v>
      </c>
      <c r="C410" s="20" t="s">
        <v>63</v>
      </c>
      <c r="D410" s="21">
        <v>42675</v>
      </c>
      <c r="E410" s="20">
        <v>111.17400000000001</v>
      </c>
      <c r="F410" s="20" t="s">
        <v>121</v>
      </c>
      <c r="G410" s="20">
        <v>8.6999999999999993</v>
      </c>
      <c r="H410" s="20">
        <v>102.474</v>
      </c>
      <c r="I410">
        <f t="shared" si="48"/>
        <v>8.35</v>
      </c>
      <c r="J410">
        <f t="shared" si="49"/>
        <v>9.27</v>
      </c>
      <c r="K410">
        <f t="shared" si="50"/>
        <v>101.904</v>
      </c>
      <c r="L410">
        <f t="shared" si="51"/>
        <v>102.824</v>
      </c>
      <c r="M410">
        <f t="shared" si="52"/>
        <v>0.92000000000000171</v>
      </c>
      <c r="N410">
        <f t="shared" si="53"/>
        <v>100.524</v>
      </c>
      <c r="O410">
        <f t="shared" si="54"/>
        <v>104.20400000000001</v>
      </c>
      <c r="P410" t="str">
        <f t="shared" si="55"/>
        <v/>
      </c>
    </row>
    <row r="411" spans="1:16">
      <c r="A411" s="20" t="s">
        <v>25</v>
      </c>
      <c r="B411" s="20" t="s">
        <v>62</v>
      </c>
      <c r="C411" s="20" t="s">
        <v>63</v>
      </c>
      <c r="D411" s="21">
        <v>42814</v>
      </c>
      <c r="E411" s="20">
        <v>111.17400000000001</v>
      </c>
      <c r="F411" s="20" t="s">
        <v>121</v>
      </c>
      <c r="G411" s="20">
        <v>9.2200000000000006</v>
      </c>
      <c r="H411" s="20">
        <v>101.95399999999999</v>
      </c>
      <c r="I411">
        <f t="shared" si="48"/>
        <v>8.35</v>
      </c>
      <c r="J411">
        <f t="shared" si="49"/>
        <v>9.27</v>
      </c>
      <c r="K411">
        <f t="shared" si="50"/>
        <v>101.904</v>
      </c>
      <c r="L411">
        <f t="shared" si="51"/>
        <v>102.824</v>
      </c>
      <c r="M411">
        <f t="shared" si="52"/>
        <v>0.92000000000000171</v>
      </c>
      <c r="N411">
        <f t="shared" si="53"/>
        <v>100.524</v>
      </c>
      <c r="O411">
        <f t="shared" si="54"/>
        <v>104.20400000000001</v>
      </c>
      <c r="P411" t="str">
        <f t="shared" si="55"/>
        <v/>
      </c>
    </row>
    <row r="412" spans="1:16">
      <c r="A412" s="20" t="s">
        <v>25</v>
      </c>
      <c r="B412" s="20" t="s">
        <v>62</v>
      </c>
      <c r="C412" s="20" t="s">
        <v>63</v>
      </c>
      <c r="D412" s="21">
        <v>42854</v>
      </c>
      <c r="E412" s="20">
        <v>111.17400000000001</v>
      </c>
      <c r="F412" s="20" t="s">
        <v>121</v>
      </c>
      <c r="G412" s="20">
        <v>9.1999999999999993</v>
      </c>
      <c r="H412" s="20">
        <v>101.974</v>
      </c>
      <c r="I412">
        <f t="shared" si="48"/>
        <v>8.35</v>
      </c>
      <c r="J412">
        <f t="shared" si="49"/>
        <v>9.27</v>
      </c>
      <c r="K412">
        <f t="shared" si="50"/>
        <v>101.904</v>
      </c>
      <c r="L412">
        <f t="shared" si="51"/>
        <v>102.824</v>
      </c>
      <c r="M412">
        <f t="shared" si="52"/>
        <v>0.92000000000000171</v>
      </c>
      <c r="N412">
        <f t="shared" si="53"/>
        <v>100.524</v>
      </c>
      <c r="O412">
        <f t="shared" si="54"/>
        <v>104.20400000000001</v>
      </c>
      <c r="P412" t="str">
        <f t="shared" si="55"/>
        <v/>
      </c>
    </row>
    <row r="413" spans="1:16">
      <c r="A413" s="20" t="s">
        <v>25</v>
      </c>
      <c r="B413" s="20" t="s">
        <v>62</v>
      </c>
      <c r="C413" s="20" t="s">
        <v>63</v>
      </c>
      <c r="D413" s="21">
        <v>42871</v>
      </c>
      <c r="E413" s="20">
        <v>111.17400000000001</v>
      </c>
      <c r="F413" s="20" t="s">
        <v>121</v>
      </c>
      <c r="G413" s="20">
        <v>9.0399999999999991</v>
      </c>
      <c r="H413" s="20">
        <v>102.134</v>
      </c>
      <c r="I413">
        <f t="shared" si="48"/>
        <v>8.35</v>
      </c>
      <c r="J413">
        <f t="shared" si="49"/>
        <v>9.27</v>
      </c>
      <c r="K413">
        <f t="shared" si="50"/>
        <v>101.904</v>
      </c>
      <c r="L413">
        <f t="shared" si="51"/>
        <v>102.824</v>
      </c>
      <c r="M413">
        <f t="shared" si="52"/>
        <v>0.92000000000000171</v>
      </c>
      <c r="N413">
        <f t="shared" si="53"/>
        <v>100.524</v>
      </c>
      <c r="O413">
        <f t="shared" si="54"/>
        <v>104.20400000000001</v>
      </c>
      <c r="P413" t="str">
        <f t="shared" si="55"/>
        <v/>
      </c>
    </row>
    <row r="414" spans="1:16">
      <c r="A414" s="20" t="s">
        <v>25</v>
      </c>
      <c r="B414" s="20" t="s">
        <v>62</v>
      </c>
      <c r="C414" s="20" t="s">
        <v>63</v>
      </c>
      <c r="D414" s="21">
        <v>42905</v>
      </c>
      <c r="E414" s="20">
        <v>111.17400000000001</v>
      </c>
      <c r="F414" s="20" t="s">
        <v>121</v>
      </c>
      <c r="G414" s="20">
        <v>9.36</v>
      </c>
      <c r="H414" s="20">
        <v>101.81399999999999</v>
      </c>
      <c r="I414">
        <f t="shared" si="48"/>
        <v>8.35</v>
      </c>
      <c r="J414">
        <f t="shared" si="49"/>
        <v>9.27</v>
      </c>
      <c r="K414">
        <f t="shared" si="50"/>
        <v>101.904</v>
      </c>
      <c r="L414">
        <f t="shared" si="51"/>
        <v>102.824</v>
      </c>
      <c r="M414">
        <f t="shared" si="52"/>
        <v>0.92000000000000171</v>
      </c>
      <c r="N414">
        <f t="shared" si="53"/>
        <v>100.524</v>
      </c>
      <c r="O414">
        <f t="shared" si="54"/>
        <v>104.20400000000001</v>
      </c>
      <c r="P414" t="str">
        <f t="shared" si="55"/>
        <v/>
      </c>
    </row>
    <row r="415" spans="1:16">
      <c r="A415" s="20" t="s">
        <v>25</v>
      </c>
      <c r="B415" s="20" t="s">
        <v>62</v>
      </c>
      <c r="C415" s="20" t="s">
        <v>63</v>
      </c>
      <c r="D415" s="21">
        <v>42937</v>
      </c>
      <c r="E415" s="20">
        <v>111.17400000000001</v>
      </c>
      <c r="F415" s="20" t="s">
        <v>121</v>
      </c>
      <c r="G415" s="20">
        <v>9.43</v>
      </c>
      <c r="H415" s="20">
        <v>101.744</v>
      </c>
      <c r="I415">
        <f t="shared" si="48"/>
        <v>8.35</v>
      </c>
      <c r="J415">
        <f t="shared" si="49"/>
        <v>9.27</v>
      </c>
      <c r="K415">
        <f t="shared" si="50"/>
        <v>101.904</v>
      </c>
      <c r="L415">
        <f t="shared" si="51"/>
        <v>102.824</v>
      </c>
      <c r="M415">
        <f t="shared" si="52"/>
        <v>0.92000000000000171</v>
      </c>
      <c r="N415">
        <f t="shared" si="53"/>
        <v>100.524</v>
      </c>
      <c r="O415">
        <f t="shared" si="54"/>
        <v>104.20400000000001</v>
      </c>
      <c r="P415" t="str">
        <f t="shared" si="55"/>
        <v/>
      </c>
    </row>
    <row r="416" spans="1:16">
      <c r="A416" s="20" t="s">
        <v>25</v>
      </c>
      <c r="B416" s="20" t="s">
        <v>62</v>
      </c>
      <c r="C416" s="20" t="s">
        <v>63</v>
      </c>
      <c r="D416" s="21">
        <v>42985</v>
      </c>
      <c r="E416" s="20">
        <v>111.17400000000001</v>
      </c>
      <c r="F416" s="20" t="s">
        <v>121</v>
      </c>
      <c r="G416" s="20">
        <v>9.5</v>
      </c>
      <c r="H416" s="20">
        <v>101.67400000000001</v>
      </c>
      <c r="I416">
        <f t="shared" si="48"/>
        <v>8.35</v>
      </c>
      <c r="J416">
        <f t="shared" si="49"/>
        <v>9.27</v>
      </c>
      <c r="K416">
        <f t="shared" si="50"/>
        <v>101.904</v>
      </c>
      <c r="L416">
        <f t="shared" si="51"/>
        <v>102.824</v>
      </c>
      <c r="M416">
        <f t="shared" si="52"/>
        <v>0.92000000000000171</v>
      </c>
      <c r="N416">
        <f t="shared" si="53"/>
        <v>100.524</v>
      </c>
      <c r="O416">
        <f t="shared" si="54"/>
        <v>104.20400000000001</v>
      </c>
      <c r="P416" t="str">
        <f t="shared" si="55"/>
        <v/>
      </c>
    </row>
    <row r="417" spans="1:16">
      <c r="A417" s="20" t="s">
        <v>25</v>
      </c>
      <c r="B417" s="20" t="s">
        <v>62</v>
      </c>
      <c r="C417" s="20" t="s">
        <v>63</v>
      </c>
      <c r="D417" s="21">
        <v>43020</v>
      </c>
      <c r="E417" s="20">
        <v>111.17400000000001</v>
      </c>
      <c r="F417" s="20" t="s">
        <v>121</v>
      </c>
      <c r="G417" s="20">
        <v>5.58</v>
      </c>
      <c r="H417" s="20">
        <v>105.59399999999999</v>
      </c>
      <c r="I417">
        <f t="shared" si="48"/>
        <v>8.35</v>
      </c>
      <c r="J417">
        <f t="shared" si="49"/>
        <v>9.27</v>
      </c>
      <c r="K417">
        <f t="shared" si="50"/>
        <v>101.904</v>
      </c>
      <c r="L417">
        <f t="shared" si="51"/>
        <v>102.824</v>
      </c>
      <c r="M417">
        <f t="shared" si="52"/>
        <v>0.92000000000000171</v>
      </c>
      <c r="N417">
        <f t="shared" si="53"/>
        <v>100.524</v>
      </c>
      <c r="O417">
        <f t="shared" si="54"/>
        <v>104.20400000000001</v>
      </c>
      <c r="P417" t="str">
        <f t="shared" si="55"/>
        <v>OUTLIER</v>
      </c>
    </row>
    <row r="418" spans="1:16">
      <c r="A418" s="20" t="s">
        <v>25</v>
      </c>
      <c r="B418" s="20" t="s">
        <v>62</v>
      </c>
      <c r="C418" s="20" t="s">
        <v>63</v>
      </c>
      <c r="D418" s="21">
        <v>43049</v>
      </c>
      <c r="E418" s="20">
        <v>111.17400000000001</v>
      </c>
      <c r="F418" s="20" t="s">
        <v>121</v>
      </c>
      <c r="G418" s="20">
        <v>9.17</v>
      </c>
      <c r="H418" s="20">
        <v>102.004</v>
      </c>
      <c r="I418">
        <f t="shared" si="48"/>
        <v>8.35</v>
      </c>
      <c r="J418">
        <f t="shared" si="49"/>
        <v>9.27</v>
      </c>
      <c r="K418">
        <f t="shared" si="50"/>
        <v>101.904</v>
      </c>
      <c r="L418">
        <f t="shared" si="51"/>
        <v>102.824</v>
      </c>
      <c r="M418">
        <f t="shared" si="52"/>
        <v>0.92000000000000171</v>
      </c>
      <c r="N418">
        <f t="shared" si="53"/>
        <v>100.524</v>
      </c>
      <c r="O418">
        <f t="shared" si="54"/>
        <v>104.20400000000001</v>
      </c>
      <c r="P418" t="str">
        <f t="shared" si="55"/>
        <v/>
      </c>
    </row>
    <row r="419" spans="1:16">
      <c r="A419" s="20" t="s">
        <v>25</v>
      </c>
      <c r="B419" s="20" t="s">
        <v>62</v>
      </c>
      <c r="C419" s="20" t="s">
        <v>63</v>
      </c>
      <c r="D419" s="21">
        <v>43083</v>
      </c>
      <c r="E419" s="20">
        <v>111.17400000000001</v>
      </c>
      <c r="F419" s="20" t="s">
        <v>121</v>
      </c>
      <c r="G419" s="20">
        <v>9.26</v>
      </c>
      <c r="H419" s="20">
        <v>101.914</v>
      </c>
      <c r="I419">
        <f t="shared" si="48"/>
        <v>8.35</v>
      </c>
      <c r="J419">
        <f t="shared" si="49"/>
        <v>9.27</v>
      </c>
      <c r="K419">
        <f t="shared" si="50"/>
        <v>101.904</v>
      </c>
      <c r="L419">
        <f t="shared" si="51"/>
        <v>102.824</v>
      </c>
      <c r="M419">
        <f t="shared" si="52"/>
        <v>0.92000000000000171</v>
      </c>
      <c r="N419">
        <f t="shared" si="53"/>
        <v>100.524</v>
      </c>
      <c r="O419">
        <f t="shared" si="54"/>
        <v>104.20400000000001</v>
      </c>
      <c r="P419" t="str">
        <f t="shared" si="55"/>
        <v/>
      </c>
    </row>
    <row r="420" spans="1:16">
      <c r="A420" s="20" t="s">
        <v>25</v>
      </c>
      <c r="B420" s="20" t="s">
        <v>62</v>
      </c>
      <c r="C420" s="20" t="s">
        <v>63</v>
      </c>
      <c r="D420" s="21">
        <v>43130</v>
      </c>
      <c r="E420" s="20">
        <v>111.17400000000001</v>
      </c>
      <c r="F420" s="20" t="s">
        <v>121</v>
      </c>
      <c r="G420" s="20">
        <v>9.25</v>
      </c>
      <c r="H420" s="20">
        <v>101.92400000000001</v>
      </c>
      <c r="I420">
        <f t="shared" si="48"/>
        <v>8.35</v>
      </c>
      <c r="J420">
        <f t="shared" si="49"/>
        <v>9.27</v>
      </c>
      <c r="K420">
        <f t="shared" si="50"/>
        <v>101.904</v>
      </c>
      <c r="L420">
        <f t="shared" si="51"/>
        <v>102.824</v>
      </c>
      <c r="M420">
        <f t="shared" si="52"/>
        <v>0.92000000000000171</v>
      </c>
      <c r="N420">
        <f t="shared" si="53"/>
        <v>100.524</v>
      </c>
      <c r="O420">
        <f t="shared" si="54"/>
        <v>104.20400000000001</v>
      </c>
      <c r="P420" t="str">
        <f t="shared" si="55"/>
        <v/>
      </c>
    </row>
    <row r="421" spans="1:16">
      <c r="A421" s="20" t="s">
        <v>25</v>
      </c>
      <c r="B421" s="20" t="s">
        <v>62</v>
      </c>
      <c r="C421" s="20" t="s">
        <v>63</v>
      </c>
      <c r="D421" s="21">
        <v>43152</v>
      </c>
      <c r="E421" s="20">
        <v>111.17400000000001</v>
      </c>
      <c r="F421" s="20" t="s">
        <v>121</v>
      </c>
      <c r="G421" s="20">
        <v>9.3800000000000008</v>
      </c>
      <c r="H421" s="20">
        <v>101.794</v>
      </c>
      <c r="I421">
        <f t="shared" si="48"/>
        <v>8.35</v>
      </c>
      <c r="J421">
        <f t="shared" si="49"/>
        <v>9.27</v>
      </c>
      <c r="K421">
        <f t="shared" si="50"/>
        <v>101.904</v>
      </c>
      <c r="L421">
        <f t="shared" si="51"/>
        <v>102.824</v>
      </c>
      <c r="M421">
        <f t="shared" si="52"/>
        <v>0.92000000000000171</v>
      </c>
      <c r="N421">
        <f t="shared" si="53"/>
        <v>100.524</v>
      </c>
      <c r="O421">
        <f t="shared" si="54"/>
        <v>104.20400000000001</v>
      </c>
      <c r="P421" t="str">
        <f t="shared" si="55"/>
        <v/>
      </c>
    </row>
    <row r="422" spans="1:16">
      <c r="A422" s="20" t="s">
        <v>25</v>
      </c>
      <c r="B422" s="20" t="s">
        <v>62</v>
      </c>
      <c r="C422" s="20" t="s">
        <v>63</v>
      </c>
      <c r="D422" s="21">
        <v>43175</v>
      </c>
      <c r="E422" s="20">
        <v>111.17400000000001</v>
      </c>
      <c r="F422" s="20" t="s">
        <v>121</v>
      </c>
      <c r="G422" s="20">
        <v>9.36</v>
      </c>
      <c r="H422" s="20">
        <v>101.81399999999999</v>
      </c>
      <c r="I422">
        <f t="shared" si="48"/>
        <v>8.35</v>
      </c>
      <c r="J422">
        <f t="shared" si="49"/>
        <v>9.27</v>
      </c>
      <c r="K422">
        <f t="shared" si="50"/>
        <v>101.904</v>
      </c>
      <c r="L422">
        <f t="shared" si="51"/>
        <v>102.824</v>
      </c>
      <c r="M422">
        <f t="shared" si="52"/>
        <v>0.92000000000000171</v>
      </c>
      <c r="N422">
        <f t="shared" si="53"/>
        <v>100.524</v>
      </c>
      <c r="O422">
        <f t="shared" si="54"/>
        <v>104.20400000000001</v>
      </c>
      <c r="P422" t="str">
        <f t="shared" si="55"/>
        <v/>
      </c>
    </row>
    <row r="423" spans="1:16">
      <c r="A423" s="20" t="s">
        <v>25</v>
      </c>
      <c r="B423" s="20" t="s">
        <v>62</v>
      </c>
      <c r="C423" s="20" t="s">
        <v>63</v>
      </c>
      <c r="D423" s="21">
        <v>43213</v>
      </c>
      <c r="E423" s="20">
        <v>111.17400000000001</v>
      </c>
      <c r="F423" s="20" t="s">
        <v>121</v>
      </c>
      <c r="G423" s="20">
        <v>9.3000000000000007</v>
      </c>
      <c r="H423" s="20">
        <v>101.874</v>
      </c>
      <c r="I423">
        <f t="shared" si="48"/>
        <v>8.35</v>
      </c>
      <c r="J423">
        <f t="shared" si="49"/>
        <v>9.27</v>
      </c>
      <c r="K423">
        <f t="shared" si="50"/>
        <v>101.904</v>
      </c>
      <c r="L423">
        <f t="shared" si="51"/>
        <v>102.824</v>
      </c>
      <c r="M423">
        <f t="shared" si="52"/>
        <v>0.92000000000000171</v>
      </c>
      <c r="N423">
        <f t="shared" si="53"/>
        <v>100.524</v>
      </c>
      <c r="O423">
        <f t="shared" si="54"/>
        <v>104.20400000000001</v>
      </c>
      <c r="P423" t="str">
        <f t="shared" si="55"/>
        <v/>
      </c>
    </row>
    <row r="424" spans="1:16">
      <c r="A424" s="20" t="s">
        <v>25</v>
      </c>
      <c r="B424" s="20" t="s">
        <v>62</v>
      </c>
      <c r="C424" s="20" t="s">
        <v>63</v>
      </c>
      <c r="D424" s="21">
        <v>43242</v>
      </c>
      <c r="E424" s="20">
        <v>111.17400000000001</v>
      </c>
      <c r="F424" s="20" t="s">
        <v>121</v>
      </c>
      <c r="G424" s="20">
        <v>9.24</v>
      </c>
      <c r="H424" s="20">
        <v>101.934</v>
      </c>
      <c r="I424">
        <f t="shared" si="48"/>
        <v>8.35</v>
      </c>
      <c r="J424">
        <f t="shared" si="49"/>
        <v>9.27</v>
      </c>
      <c r="K424">
        <f t="shared" si="50"/>
        <v>101.904</v>
      </c>
      <c r="L424">
        <f t="shared" si="51"/>
        <v>102.824</v>
      </c>
      <c r="M424">
        <f t="shared" si="52"/>
        <v>0.92000000000000171</v>
      </c>
      <c r="N424">
        <f t="shared" si="53"/>
        <v>100.524</v>
      </c>
      <c r="O424">
        <f t="shared" si="54"/>
        <v>104.20400000000001</v>
      </c>
      <c r="P424" t="str">
        <f t="shared" si="55"/>
        <v/>
      </c>
    </row>
    <row r="425" spans="1:16">
      <c r="A425" s="20" t="s">
        <v>25</v>
      </c>
      <c r="B425" s="20" t="s">
        <v>62</v>
      </c>
      <c r="C425" s="20" t="s">
        <v>63</v>
      </c>
      <c r="D425" s="21">
        <v>43264</v>
      </c>
      <c r="E425" s="20">
        <v>111.17400000000001</v>
      </c>
      <c r="F425" s="20" t="s">
        <v>121</v>
      </c>
      <c r="G425" s="20">
        <v>9.18</v>
      </c>
      <c r="H425" s="20">
        <v>101.994</v>
      </c>
      <c r="I425">
        <f t="shared" si="48"/>
        <v>8.35</v>
      </c>
      <c r="J425">
        <f t="shared" si="49"/>
        <v>9.27</v>
      </c>
      <c r="K425">
        <f t="shared" si="50"/>
        <v>101.904</v>
      </c>
      <c r="L425">
        <f t="shared" si="51"/>
        <v>102.824</v>
      </c>
      <c r="M425">
        <f t="shared" si="52"/>
        <v>0.92000000000000171</v>
      </c>
      <c r="N425">
        <f t="shared" si="53"/>
        <v>100.524</v>
      </c>
      <c r="O425">
        <f t="shared" si="54"/>
        <v>104.20400000000001</v>
      </c>
      <c r="P425" t="str">
        <f t="shared" si="55"/>
        <v/>
      </c>
    </row>
    <row r="426" spans="1:16">
      <c r="A426" s="20" t="s">
        <v>25</v>
      </c>
      <c r="B426" s="20" t="s">
        <v>62</v>
      </c>
      <c r="C426" s="20" t="s">
        <v>63</v>
      </c>
      <c r="D426" s="21">
        <v>43365</v>
      </c>
      <c r="E426" s="20">
        <v>111.17400000000001</v>
      </c>
      <c r="F426" s="20" t="s">
        <v>121</v>
      </c>
      <c r="G426" s="20">
        <v>9.08</v>
      </c>
      <c r="H426" s="20">
        <v>102.09399999999999</v>
      </c>
      <c r="I426">
        <f t="shared" si="48"/>
        <v>8.35</v>
      </c>
      <c r="J426">
        <f t="shared" si="49"/>
        <v>9.27</v>
      </c>
      <c r="K426">
        <f t="shared" si="50"/>
        <v>101.904</v>
      </c>
      <c r="L426">
        <f t="shared" si="51"/>
        <v>102.824</v>
      </c>
      <c r="M426">
        <f t="shared" si="52"/>
        <v>0.92000000000000171</v>
      </c>
      <c r="N426">
        <f t="shared" si="53"/>
        <v>100.524</v>
      </c>
      <c r="O426">
        <f t="shared" si="54"/>
        <v>104.20400000000001</v>
      </c>
      <c r="P426" t="str">
        <f t="shared" si="55"/>
        <v/>
      </c>
    </row>
    <row r="427" spans="1:16">
      <c r="A427" s="20" t="s">
        <v>25</v>
      </c>
      <c r="B427" s="20" t="s">
        <v>62</v>
      </c>
      <c r="C427" s="20" t="s">
        <v>63</v>
      </c>
      <c r="D427" s="21">
        <v>43398</v>
      </c>
      <c r="E427" s="20">
        <v>111.17400000000001</v>
      </c>
      <c r="F427" s="20" t="s">
        <v>121</v>
      </c>
      <c r="G427" s="20">
        <v>9.35</v>
      </c>
      <c r="H427" s="20">
        <v>101.824</v>
      </c>
      <c r="I427">
        <f t="shared" si="48"/>
        <v>8.35</v>
      </c>
      <c r="J427">
        <f t="shared" si="49"/>
        <v>9.27</v>
      </c>
      <c r="K427">
        <f t="shared" si="50"/>
        <v>101.904</v>
      </c>
      <c r="L427">
        <f t="shared" si="51"/>
        <v>102.824</v>
      </c>
      <c r="M427">
        <f t="shared" si="52"/>
        <v>0.92000000000000171</v>
      </c>
      <c r="N427">
        <f t="shared" si="53"/>
        <v>100.524</v>
      </c>
      <c r="O427">
        <f t="shared" si="54"/>
        <v>104.20400000000001</v>
      </c>
      <c r="P427" t="str">
        <f t="shared" si="55"/>
        <v/>
      </c>
    </row>
    <row r="428" spans="1:16">
      <c r="A428" s="20" t="s">
        <v>25</v>
      </c>
      <c r="B428" s="20" t="s">
        <v>62</v>
      </c>
      <c r="C428" s="20" t="s">
        <v>63</v>
      </c>
      <c r="D428" s="21">
        <v>43473</v>
      </c>
      <c r="E428" s="20">
        <v>111.17400000000001</v>
      </c>
      <c r="F428" s="20" t="s">
        <v>121</v>
      </c>
      <c r="G428" s="20">
        <v>9.1</v>
      </c>
      <c r="H428" s="20">
        <v>102.074</v>
      </c>
      <c r="I428">
        <f t="shared" si="48"/>
        <v>8.35</v>
      </c>
      <c r="J428">
        <f t="shared" si="49"/>
        <v>9.27</v>
      </c>
      <c r="K428">
        <f t="shared" si="50"/>
        <v>101.904</v>
      </c>
      <c r="L428">
        <f t="shared" si="51"/>
        <v>102.824</v>
      </c>
      <c r="M428">
        <f t="shared" si="52"/>
        <v>0.92000000000000171</v>
      </c>
      <c r="N428">
        <f t="shared" si="53"/>
        <v>100.524</v>
      </c>
      <c r="O428">
        <f t="shared" si="54"/>
        <v>104.20400000000001</v>
      </c>
      <c r="P428" t="str">
        <f t="shared" si="55"/>
        <v/>
      </c>
    </row>
    <row r="429" spans="1:16">
      <c r="A429" s="20" t="s">
        <v>25</v>
      </c>
      <c r="B429" s="20" t="s">
        <v>62</v>
      </c>
      <c r="C429" s="20" t="s">
        <v>63</v>
      </c>
      <c r="D429" s="21">
        <v>43524</v>
      </c>
      <c r="E429" s="20">
        <v>111.17400000000001</v>
      </c>
      <c r="F429" s="20" t="s">
        <v>121</v>
      </c>
      <c r="G429" s="20">
        <v>9.3000000000000007</v>
      </c>
      <c r="H429" s="20">
        <v>101.874</v>
      </c>
      <c r="I429">
        <f t="shared" si="48"/>
        <v>8.35</v>
      </c>
      <c r="J429">
        <f t="shared" si="49"/>
        <v>9.27</v>
      </c>
      <c r="K429">
        <f t="shared" si="50"/>
        <v>101.904</v>
      </c>
      <c r="L429">
        <f t="shared" si="51"/>
        <v>102.824</v>
      </c>
      <c r="M429">
        <f t="shared" si="52"/>
        <v>0.92000000000000171</v>
      </c>
      <c r="N429">
        <f t="shared" si="53"/>
        <v>100.524</v>
      </c>
      <c r="O429">
        <f t="shared" si="54"/>
        <v>104.20400000000001</v>
      </c>
      <c r="P429" t="str">
        <f t="shared" si="55"/>
        <v/>
      </c>
    </row>
    <row r="430" spans="1:16">
      <c r="A430" s="20" t="s">
        <v>25</v>
      </c>
      <c r="B430" s="20" t="s">
        <v>62</v>
      </c>
      <c r="C430" s="20" t="s">
        <v>63</v>
      </c>
      <c r="D430" s="21">
        <v>43549</v>
      </c>
      <c r="E430" s="20">
        <v>111.17400000000001</v>
      </c>
      <c r="F430" s="20" t="s">
        <v>121</v>
      </c>
      <c r="G430" s="20">
        <v>9.8699999999999992</v>
      </c>
      <c r="H430" s="20">
        <v>101.304</v>
      </c>
      <c r="I430">
        <f t="shared" si="48"/>
        <v>8.35</v>
      </c>
      <c r="J430">
        <f t="shared" si="49"/>
        <v>9.27</v>
      </c>
      <c r="K430">
        <f t="shared" si="50"/>
        <v>101.904</v>
      </c>
      <c r="L430">
        <f t="shared" si="51"/>
        <v>102.824</v>
      </c>
      <c r="M430">
        <f t="shared" si="52"/>
        <v>0.92000000000000171</v>
      </c>
      <c r="N430">
        <f t="shared" si="53"/>
        <v>100.524</v>
      </c>
      <c r="O430">
        <f t="shared" si="54"/>
        <v>104.20400000000001</v>
      </c>
      <c r="P430" t="str">
        <f t="shared" si="55"/>
        <v/>
      </c>
    </row>
    <row r="431" spans="1:16">
      <c r="A431" s="20" t="s">
        <v>25</v>
      </c>
      <c r="B431" s="20" t="s">
        <v>62</v>
      </c>
      <c r="C431" s="20" t="s">
        <v>63</v>
      </c>
      <c r="D431" s="21">
        <v>43567</v>
      </c>
      <c r="E431" s="20">
        <v>111.17400000000001</v>
      </c>
      <c r="F431" s="20" t="s">
        <v>121</v>
      </c>
      <c r="G431" s="20">
        <v>9.6999999999999993</v>
      </c>
      <c r="H431" s="20">
        <v>101.474</v>
      </c>
      <c r="I431">
        <f t="shared" si="48"/>
        <v>8.35</v>
      </c>
      <c r="J431">
        <f t="shared" si="49"/>
        <v>9.27</v>
      </c>
      <c r="K431">
        <f t="shared" si="50"/>
        <v>101.904</v>
      </c>
      <c r="L431">
        <f t="shared" si="51"/>
        <v>102.824</v>
      </c>
      <c r="M431">
        <f t="shared" si="52"/>
        <v>0.92000000000000171</v>
      </c>
      <c r="N431">
        <f t="shared" si="53"/>
        <v>100.524</v>
      </c>
      <c r="O431">
        <f t="shared" si="54"/>
        <v>104.20400000000001</v>
      </c>
      <c r="P431" t="str">
        <f t="shared" si="55"/>
        <v/>
      </c>
    </row>
    <row r="432" spans="1:16">
      <c r="A432" s="20" t="s">
        <v>25</v>
      </c>
      <c r="B432" s="20" t="s">
        <v>62</v>
      </c>
      <c r="C432" s="20" t="s">
        <v>63</v>
      </c>
      <c r="D432" s="21">
        <v>43610</v>
      </c>
      <c r="E432" s="20">
        <v>111.17400000000001</v>
      </c>
      <c r="F432" s="20" t="s">
        <v>121</v>
      </c>
      <c r="G432" s="20">
        <v>9.6999999999999993</v>
      </c>
      <c r="H432" s="20">
        <v>101.474</v>
      </c>
      <c r="I432">
        <f t="shared" si="48"/>
        <v>8.35</v>
      </c>
      <c r="J432">
        <f t="shared" si="49"/>
        <v>9.27</v>
      </c>
      <c r="K432">
        <f t="shared" si="50"/>
        <v>101.904</v>
      </c>
      <c r="L432">
        <f t="shared" si="51"/>
        <v>102.824</v>
      </c>
      <c r="M432">
        <f t="shared" si="52"/>
        <v>0.92000000000000171</v>
      </c>
      <c r="N432">
        <f t="shared" si="53"/>
        <v>100.524</v>
      </c>
      <c r="O432">
        <f t="shared" si="54"/>
        <v>104.20400000000001</v>
      </c>
      <c r="P432" t="str">
        <f t="shared" si="55"/>
        <v/>
      </c>
    </row>
    <row r="433" spans="1:16">
      <c r="A433" s="20" t="s">
        <v>25</v>
      </c>
      <c r="B433" s="20" t="s">
        <v>62</v>
      </c>
      <c r="C433" s="20" t="s">
        <v>63</v>
      </c>
      <c r="D433" s="21">
        <v>43629</v>
      </c>
      <c r="E433" s="20">
        <v>111.17400000000001</v>
      </c>
      <c r="F433" s="20" t="s">
        <v>121</v>
      </c>
      <c r="G433" s="20">
        <v>9.6999999999999993</v>
      </c>
      <c r="H433" s="20">
        <v>101.474</v>
      </c>
      <c r="I433">
        <f t="shared" si="48"/>
        <v>8.35</v>
      </c>
      <c r="J433">
        <f t="shared" si="49"/>
        <v>9.27</v>
      </c>
      <c r="K433">
        <f t="shared" si="50"/>
        <v>101.904</v>
      </c>
      <c r="L433">
        <f t="shared" si="51"/>
        <v>102.824</v>
      </c>
      <c r="M433">
        <f t="shared" si="52"/>
        <v>0.92000000000000171</v>
      </c>
      <c r="N433">
        <f t="shared" si="53"/>
        <v>100.524</v>
      </c>
      <c r="O433">
        <f t="shared" si="54"/>
        <v>104.20400000000001</v>
      </c>
      <c r="P433" t="str">
        <f t="shared" si="55"/>
        <v/>
      </c>
    </row>
    <row r="434" spans="1:16">
      <c r="A434" s="20" t="s">
        <v>25</v>
      </c>
      <c r="B434" s="20" t="s">
        <v>62</v>
      </c>
      <c r="C434" s="20" t="s">
        <v>63</v>
      </c>
      <c r="D434" s="21">
        <v>43721</v>
      </c>
      <c r="E434" s="20">
        <v>111.17400000000001</v>
      </c>
      <c r="F434" s="20" t="s">
        <v>121</v>
      </c>
      <c r="G434" s="20">
        <v>9.6199999999999992</v>
      </c>
      <c r="H434" s="20">
        <v>101.554</v>
      </c>
      <c r="I434">
        <f t="shared" si="48"/>
        <v>8.35</v>
      </c>
      <c r="J434">
        <f t="shared" si="49"/>
        <v>9.27</v>
      </c>
      <c r="K434">
        <f t="shared" si="50"/>
        <v>101.904</v>
      </c>
      <c r="L434">
        <f t="shared" si="51"/>
        <v>102.824</v>
      </c>
      <c r="M434">
        <f t="shared" si="52"/>
        <v>0.92000000000000171</v>
      </c>
      <c r="N434">
        <f t="shared" si="53"/>
        <v>100.524</v>
      </c>
      <c r="O434">
        <f t="shared" si="54"/>
        <v>104.20400000000001</v>
      </c>
      <c r="P434" t="str">
        <f t="shared" si="55"/>
        <v/>
      </c>
    </row>
    <row r="435" spans="1:16">
      <c r="A435" s="20" t="s">
        <v>25</v>
      </c>
      <c r="B435" s="20" t="s">
        <v>62</v>
      </c>
      <c r="C435" s="20" t="s">
        <v>63</v>
      </c>
      <c r="D435" s="21">
        <v>43753</v>
      </c>
      <c r="E435" s="20">
        <v>111.17400000000001</v>
      </c>
      <c r="F435" s="20" t="s">
        <v>121</v>
      </c>
      <c r="G435" s="20">
        <v>9.8000000000000007</v>
      </c>
      <c r="H435" s="20">
        <v>101.374</v>
      </c>
      <c r="I435">
        <f t="shared" si="48"/>
        <v>8.35</v>
      </c>
      <c r="J435">
        <f t="shared" si="49"/>
        <v>9.27</v>
      </c>
      <c r="K435">
        <f t="shared" si="50"/>
        <v>101.904</v>
      </c>
      <c r="L435">
        <f t="shared" si="51"/>
        <v>102.824</v>
      </c>
      <c r="M435">
        <f t="shared" si="52"/>
        <v>0.92000000000000171</v>
      </c>
      <c r="N435">
        <f t="shared" si="53"/>
        <v>100.524</v>
      </c>
      <c r="O435">
        <f t="shared" si="54"/>
        <v>104.20400000000001</v>
      </c>
      <c r="P435" t="str">
        <f t="shared" si="55"/>
        <v/>
      </c>
    </row>
    <row r="436" spans="1:16">
      <c r="A436" s="20" t="s">
        <v>25</v>
      </c>
      <c r="B436" s="20" t="s">
        <v>62</v>
      </c>
      <c r="C436" s="20" t="s">
        <v>63</v>
      </c>
      <c r="D436" s="21">
        <v>43784</v>
      </c>
      <c r="E436" s="20">
        <v>111.17400000000001</v>
      </c>
      <c r="F436" s="20" t="s">
        <v>121</v>
      </c>
      <c r="G436" s="20">
        <v>5.94</v>
      </c>
      <c r="H436" s="20">
        <v>105.23399999999999</v>
      </c>
      <c r="I436">
        <f t="shared" si="48"/>
        <v>8.35</v>
      </c>
      <c r="J436">
        <f t="shared" si="49"/>
        <v>9.27</v>
      </c>
      <c r="K436">
        <f t="shared" si="50"/>
        <v>101.904</v>
      </c>
      <c r="L436">
        <f t="shared" si="51"/>
        <v>102.824</v>
      </c>
      <c r="M436">
        <f t="shared" si="52"/>
        <v>0.92000000000000171</v>
      </c>
      <c r="N436">
        <f t="shared" si="53"/>
        <v>100.524</v>
      </c>
      <c r="O436">
        <f t="shared" si="54"/>
        <v>104.20400000000001</v>
      </c>
      <c r="P436" t="str">
        <f t="shared" si="55"/>
        <v>OUTLIER</v>
      </c>
    </row>
    <row r="437" spans="1:16">
      <c r="A437" s="20" t="s">
        <v>25</v>
      </c>
      <c r="B437" s="20" t="s">
        <v>62</v>
      </c>
      <c r="C437" s="20" t="s">
        <v>63</v>
      </c>
      <c r="D437" s="21">
        <v>43830</v>
      </c>
      <c r="E437" s="20">
        <v>111.17400000000001</v>
      </c>
      <c r="F437" s="20" t="s">
        <v>121</v>
      </c>
      <c r="G437" s="20">
        <v>8.8000000000000007</v>
      </c>
      <c r="H437" s="20">
        <v>102.374</v>
      </c>
      <c r="I437">
        <f t="shared" si="48"/>
        <v>8.35</v>
      </c>
      <c r="J437">
        <f t="shared" si="49"/>
        <v>9.27</v>
      </c>
      <c r="K437">
        <f t="shared" si="50"/>
        <v>101.904</v>
      </c>
      <c r="L437">
        <f t="shared" si="51"/>
        <v>102.824</v>
      </c>
      <c r="M437">
        <f t="shared" si="52"/>
        <v>0.92000000000000171</v>
      </c>
      <c r="N437">
        <f t="shared" si="53"/>
        <v>100.524</v>
      </c>
      <c r="O437">
        <f t="shared" si="54"/>
        <v>104.20400000000001</v>
      </c>
      <c r="P437" t="str">
        <f t="shared" si="55"/>
        <v/>
      </c>
    </row>
    <row r="438" spans="1:16">
      <c r="A438" s="20" t="s">
        <v>25</v>
      </c>
      <c r="B438" s="20" t="s">
        <v>62</v>
      </c>
      <c r="C438" s="20" t="s">
        <v>63</v>
      </c>
      <c r="D438" s="21">
        <v>43914</v>
      </c>
      <c r="E438" s="20">
        <v>111.17400000000001</v>
      </c>
      <c r="F438" s="20" t="s">
        <v>121</v>
      </c>
      <c r="G438" s="20">
        <v>9.6</v>
      </c>
      <c r="H438" s="20">
        <v>101.574</v>
      </c>
      <c r="I438">
        <f t="shared" si="48"/>
        <v>8.35</v>
      </c>
      <c r="J438">
        <f t="shared" si="49"/>
        <v>9.27</v>
      </c>
      <c r="K438">
        <f t="shared" si="50"/>
        <v>101.904</v>
      </c>
      <c r="L438">
        <f t="shared" si="51"/>
        <v>102.824</v>
      </c>
      <c r="M438">
        <f t="shared" si="52"/>
        <v>0.92000000000000171</v>
      </c>
      <c r="N438">
        <f t="shared" si="53"/>
        <v>100.524</v>
      </c>
      <c r="O438">
        <f t="shared" si="54"/>
        <v>104.20400000000001</v>
      </c>
      <c r="P438" t="str">
        <f t="shared" si="55"/>
        <v/>
      </c>
    </row>
    <row r="439" spans="1:16">
      <c r="A439" s="20" t="s">
        <v>25</v>
      </c>
      <c r="B439" s="20" t="s">
        <v>62</v>
      </c>
      <c r="C439" s="20" t="s">
        <v>63</v>
      </c>
      <c r="D439" s="21">
        <v>44019</v>
      </c>
      <c r="E439" s="20">
        <v>111.17400000000001</v>
      </c>
      <c r="F439" s="20" t="s">
        <v>121</v>
      </c>
      <c r="G439" s="20">
        <v>9.1</v>
      </c>
      <c r="H439" s="20">
        <v>102.074</v>
      </c>
      <c r="I439">
        <f t="shared" si="48"/>
        <v>8.35</v>
      </c>
      <c r="J439">
        <f t="shared" si="49"/>
        <v>9.27</v>
      </c>
      <c r="K439">
        <f t="shared" si="50"/>
        <v>101.904</v>
      </c>
      <c r="L439">
        <f t="shared" si="51"/>
        <v>102.824</v>
      </c>
      <c r="M439">
        <f t="shared" si="52"/>
        <v>0.92000000000000171</v>
      </c>
      <c r="N439">
        <f t="shared" si="53"/>
        <v>100.524</v>
      </c>
      <c r="O439">
        <f t="shared" si="54"/>
        <v>104.20400000000001</v>
      </c>
      <c r="P439" t="str">
        <f t="shared" si="55"/>
        <v/>
      </c>
    </row>
    <row r="440" spans="1:16">
      <c r="A440" s="20" t="s">
        <v>25</v>
      </c>
      <c r="B440" s="20" t="s">
        <v>62</v>
      </c>
      <c r="C440" s="20" t="s">
        <v>65</v>
      </c>
      <c r="D440" s="21">
        <v>39448</v>
      </c>
      <c r="E440" s="20">
        <v>103.009</v>
      </c>
      <c r="F440" s="20" t="s">
        <v>121</v>
      </c>
      <c r="G440" s="20">
        <v>4.3</v>
      </c>
      <c r="H440" s="20">
        <v>98.709000000000003</v>
      </c>
      <c r="I440">
        <f t="shared" si="48"/>
        <v>3.2574999999999998</v>
      </c>
      <c r="J440">
        <f t="shared" si="49"/>
        <v>3.8</v>
      </c>
      <c r="K440">
        <f t="shared" si="50"/>
        <v>99.209000000000003</v>
      </c>
      <c r="L440">
        <f t="shared" si="51"/>
        <v>99.751499999999993</v>
      </c>
      <c r="M440">
        <f t="shared" si="52"/>
        <v>0.54249999999998977</v>
      </c>
      <c r="N440">
        <f t="shared" si="53"/>
        <v>98.395250000000019</v>
      </c>
      <c r="O440">
        <f t="shared" si="54"/>
        <v>100.56524999999998</v>
      </c>
      <c r="P440" t="str">
        <f>IF(OR(H440&lt;N440,H440&gt;O440), "OUTLIER", "")</f>
        <v/>
      </c>
    </row>
    <row r="441" spans="1:16">
      <c r="A441" s="20" t="s">
        <v>25</v>
      </c>
      <c r="B441" s="20" t="s">
        <v>62</v>
      </c>
      <c r="C441" s="20" t="s">
        <v>65</v>
      </c>
      <c r="D441" s="21">
        <v>39479</v>
      </c>
      <c r="E441" s="20">
        <v>103.009</v>
      </c>
      <c r="F441" s="20" t="s">
        <v>121</v>
      </c>
      <c r="G441" s="20">
        <v>4.3</v>
      </c>
      <c r="H441" s="20">
        <v>98.709000000000003</v>
      </c>
      <c r="I441">
        <f t="shared" si="48"/>
        <v>3.2574999999999998</v>
      </c>
      <c r="J441">
        <f t="shared" si="49"/>
        <v>3.8</v>
      </c>
      <c r="K441">
        <f t="shared" si="50"/>
        <v>99.209000000000003</v>
      </c>
      <c r="L441">
        <f t="shared" si="51"/>
        <v>99.751499999999993</v>
      </c>
      <c r="M441">
        <f t="shared" si="52"/>
        <v>0.54249999999998977</v>
      </c>
      <c r="N441">
        <f t="shared" si="53"/>
        <v>98.395250000000019</v>
      </c>
      <c r="O441">
        <f t="shared" si="54"/>
        <v>100.56524999999998</v>
      </c>
      <c r="P441" t="str">
        <f t="shared" si="55"/>
        <v/>
      </c>
    </row>
    <row r="442" spans="1:16">
      <c r="A442" s="20" t="s">
        <v>25</v>
      </c>
      <c r="B442" s="20" t="s">
        <v>62</v>
      </c>
      <c r="C442" s="20" t="s">
        <v>65</v>
      </c>
      <c r="D442" s="21">
        <v>39508</v>
      </c>
      <c r="E442" s="20">
        <v>103.009</v>
      </c>
      <c r="F442" s="20" t="s">
        <v>121</v>
      </c>
      <c r="G442" s="20">
        <v>4.3</v>
      </c>
      <c r="H442" s="20">
        <v>98.709000000000003</v>
      </c>
      <c r="I442">
        <f t="shared" si="48"/>
        <v>3.2574999999999998</v>
      </c>
      <c r="J442">
        <f t="shared" si="49"/>
        <v>3.8</v>
      </c>
      <c r="K442">
        <f t="shared" si="50"/>
        <v>99.209000000000003</v>
      </c>
      <c r="L442">
        <f t="shared" si="51"/>
        <v>99.751499999999993</v>
      </c>
      <c r="M442">
        <f t="shared" si="52"/>
        <v>0.54249999999998977</v>
      </c>
      <c r="N442">
        <f t="shared" si="53"/>
        <v>98.395250000000019</v>
      </c>
      <c r="O442">
        <f t="shared" si="54"/>
        <v>100.56524999999998</v>
      </c>
      <c r="P442" t="str">
        <f t="shared" si="55"/>
        <v/>
      </c>
    </row>
    <row r="443" spans="1:16">
      <c r="A443" s="20" t="s">
        <v>25</v>
      </c>
      <c r="B443" s="20" t="s">
        <v>62</v>
      </c>
      <c r="C443" s="20" t="s">
        <v>65</v>
      </c>
      <c r="D443" s="21">
        <v>39539</v>
      </c>
      <c r="E443" s="20">
        <v>103.009</v>
      </c>
      <c r="F443" s="20" t="s">
        <v>121</v>
      </c>
      <c r="G443" s="20">
        <v>4.4000000000000004</v>
      </c>
      <c r="H443" s="20">
        <v>98.608999999999995</v>
      </c>
      <c r="I443">
        <f t="shared" si="48"/>
        <v>3.2574999999999998</v>
      </c>
      <c r="J443">
        <f t="shared" si="49"/>
        <v>3.8</v>
      </c>
      <c r="K443">
        <f t="shared" si="50"/>
        <v>99.209000000000003</v>
      </c>
      <c r="L443">
        <f t="shared" si="51"/>
        <v>99.751499999999993</v>
      </c>
      <c r="M443">
        <f t="shared" si="52"/>
        <v>0.54249999999998977</v>
      </c>
      <c r="N443">
        <f t="shared" si="53"/>
        <v>98.395250000000019</v>
      </c>
      <c r="O443">
        <f t="shared" si="54"/>
        <v>100.56524999999998</v>
      </c>
      <c r="P443" t="str">
        <f t="shared" si="55"/>
        <v/>
      </c>
    </row>
    <row r="444" spans="1:16">
      <c r="A444" s="20" t="s">
        <v>25</v>
      </c>
      <c r="B444" s="20" t="s">
        <v>62</v>
      </c>
      <c r="C444" s="20" t="s">
        <v>65</v>
      </c>
      <c r="D444" s="21">
        <v>39569</v>
      </c>
      <c r="E444" s="20">
        <v>103.009</v>
      </c>
      <c r="F444" s="20" t="s">
        <v>121</v>
      </c>
      <c r="G444" s="20">
        <v>4.45</v>
      </c>
      <c r="H444" s="20">
        <v>98.558999999999997</v>
      </c>
      <c r="I444">
        <f t="shared" si="48"/>
        <v>3.2574999999999998</v>
      </c>
      <c r="J444">
        <f t="shared" si="49"/>
        <v>3.8</v>
      </c>
      <c r="K444">
        <f t="shared" si="50"/>
        <v>99.209000000000003</v>
      </c>
      <c r="L444">
        <f t="shared" si="51"/>
        <v>99.751499999999993</v>
      </c>
      <c r="M444">
        <f t="shared" si="52"/>
        <v>0.54249999999998977</v>
      </c>
      <c r="N444">
        <f t="shared" si="53"/>
        <v>98.395250000000019</v>
      </c>
      <c r="O444">
        <f t="shared" si="54"/>
        <v>100.56524999999998</v>
      </c>
      <c r="P444" t="str">
        <f t="shared" si="55"/>
        <v/>
      </c>
    </row>
    <row r="445" spans="1:16">
      <c r="A445" s="20" t="s">
        <v>25</v>
      </c>
      <c r="B445" s="20" t="s">
        <v>62</v>
      </c>
      <c r="C445" s="20" t="s">
        <v>65</v>
      </c>
      <c r="D445" s="21">
        <v>39600</v>
      </c>
      <c r="E445" s="20">
        <v>103.009</v>
      </c>
      <c r="F445" s="20" t="s">
        <v>121</v>
      </c>
      <c r="G445" s="20">
        <v>4.0999999999999996</v>
      </c>
      <c r="H445" s="20">
        <v>98.909000000000006</v>
      </c>
      <c r="I445">
        <f t="shared" si="48"/>
        <v>3.2574999999999998</v>
      </c>
      <c r="J445">
        <f t="shared" si="49"/>
        <v>3.8</v>
      </c>
      <c r="K445">
        <f t="shared" si="50"/>
        <v>99.209000000000003</v>
      </c>
      <c r="L445">
        <f t="shared" si="51"/>
        <v>99.751499999999993</v>
      </c>
      <c r="M445">
        <f t="shared" si="52"/>
        <v>0.54249999999998977</v>
      </c>
      <c r="N445">
        <f t="shared" si="53"/>
        <v>98.395250000000019</v>
      </c>
      <c r="O445">
        <f t="shared" si="54"/>
        <v>100.56524999999998</v>
      </c>
      <c r="P445" t="str">
        <f t="shared" si="55"/>
        <v/>
      </c>
    </row>
    <row r="446" spans="1:16">
      <c r="A446" s="20" t="s">
        <v>25</v>
      </c>
      <c r="B446" s="20" t="s">
        <v>62</v>
      </c>
      <c r="C446" s="20" t="s">
        <v>65</v>
      </c>
      <c r="D446" s="21">
        <v>39630</v>
      </c>
      <c r="E446" s="20">
        <v>103.009</v>
      </c>
      <c r="F446" s="20" t="s">
        <v>121</v>
      </c>
      <c r="G446" s="20">
        <v>3.8</v>
      </c>
      <c r="H446" s="20">
        <v>99.209000000000003</v>
      </c>
      <c r="I446">
        <f t="shared" si="48"/>
        <v>3.2574999999999998</v>
      </c>
      <c r="J446">
        <f t="shared" si="49"/>
        <v>3.8</v>
      </c>
      <c r="K446">
        <f t="shared" si="50"/>
        <v>99.209000000000003</v>
      </c>
      <c r="L446">
        <f t="shared" si="51"/>
        <v>99.751499999999993</v>
      </c>
      <c r="M446">
        <f t="shared" si="52"/>
        <v>0.54249999999998977</v>
      </c>
      <c r="N446">
        <f t="shared" si="53"/>
        <v>98.395250000000019</v>
      </c>
      <c r="O446">
        <f t="shared" si="54"/>
        <v>100.56524999999998</v>
      </c>
      <c r="P446" t="str">
        <f t="shared" si="55"/>
        <v/>
      </c>
    </row>
    <row r="447" spans="1:16">
      <c r="A447" s="20" t="s">
        <v>25</v>
      </c>
      <c r="B447" s="20" t="s">
        <v>62</v>
      </c>
      <c r="C447" s="20" t="s">
        <v>65</v>
      </c>
      <c r="D447" s="21">
        <v>39661</v>
      </c>
      <c r="E447" s="20">
        <v>103.009</v>
      </c>
      <c r="F447" s="20" t="s">
        <v>121</v>
      </c>
      <c r="G447" s="20">
        <v>3.4</v>
      </c>
      <c r="H447" s="20">
        <v>99.608999999999995</v>
      </c>
      <c r="I447">
        <f t="shared" si="48"/>
        <v>3.2574999999999998</v>
      </c>
      <c r="J447">
        <f t="shared" si="49"/>
        <v>3.8</v>
      </c>
      <c r="K447">
        <f t="shared" si="50"/>
        <v>99.209000000000003</v>
      </c>
      <c r="L447">
        <f t="shared" si="51"/>
        <v>99.751499999999993</v>
      </c>
      <c r="M447">
        <f t="shared" si="52"/>
        <v>0.54249999999998977</v>
      </c>
      <c r="N447">
        <f t="shared" si="53"/>
        <v>98.395250000000019</v>
      </c>
      <c r="O447">
        <f t="shared" si="54"/>
        <v>100.56524999999998</v>
      </c>
      <c r="P447" t="str">
        <f t="shared" si="55"/>
        <v/>
      </c>
    </row>
    <row r="448" spans="1:16">
      <c r="A448" s="20" t="s">
        <v>25</v>
      </c>
      <c r="B448" s="20" t="s">
        <v>62</v>
      </c>
      <c r="C448" s="20" t="s">
        <v>65</v>
      </c>
      <c r="D448" s="21">
        <v>39692</v>
      </c>
      <c r="E448" s="20">
        <v>103.009</v>
      </c>
      <c r="F448" s="20" t="s">
        <v>121</v>
      </c>
      <c r="G448" s="20">
        <v>3.7</v>
      </c>
      <c r="H448" s="20">
        <v>99.308999999999997</v>
      </c>
      <c r="I448">
        <f t="shared" si="48"/>
        <v>3.2574999999999998</v>
      </c>
      <c r="J448">
        <f t="shared" si="49"/>
        <v>3.8</v>
      </c>
      <c r="K448">
        <f t="shared" si="50"/>
        <v>99.209000000000003</v>
      </c>
      <c r="L448">
        <f t="shared" si="51"/>
        <v>99.751499999999993</v>
      </c>
      <c r="M448">
        <f t="shared" si="52"/>
        <v>0.54249999999998977</v>
      </c>
      <c r="N448">
        <f t="shared" si="53"/>
        <v>98.395250000000019</v>
      </c>
      <c r="O448">
        <f t="shared" si="54"/>
        <v>100.56524999999998</v>
      </c>
      <c r="P448" t="str">
        <f t="shared" si="55"/>
        <v/>
      </c>
    </row>
    <row r="449" spans="1:16">
      <c r="A449" s="20" t="s">
        <v>25</v>
      </c>
      <c r="B449" s="20" t="s">
        <v>62</v>
      </c>
      <c r="C449" s="20" t="s">
        <v>65</v>
      </c>
      <c r="D449" s="21">
        <v>39722</v>
      </c>
      <c r="E449" s="20">
        <v>103.009</v>
      </c>
      <c r="F449" s="20" t="s">
        <v>121</v>
      </c>
      <c r="G449" s="20">
        <v>4.0999999999999996</v>
      </c>
      <c r="H449" s="20">
        <v>98.909000000000006</v>
      </c>
      <c r="I449">
        <f t="shared" si="48"/>
        <v>3.2574999999999998</v>
      </c>
      <c r="J449">
        <f t="shared" si="49"/>
        <v>3.8</v>
      </c>
      <c r="K449">
        <f t="shared" si="50"/>
        <v>99.209000000000003</v>
      </c>
      <c r="L449">
        <f t="shared" si="51"/>
        <v>99.751499999999993</v>
      </c>
      <c r="M449">
        <f t="shared" si="52"/>
        <v>0.54249999999998977</v>
      </c>
      <c r="N449">
        <f t="shared" si="53"/>
        <v>98.395250000000019</v>
      </c>
      <c r="O449">
        <f t="shared" si="54"/>
        <v>100.56524999999998</v>
      </c>
      <c r="P449" t="str">
        <f t="shared" si="55"/>
        <v/>
      </c>
    </row>
    <row r="450" spans="1:16">
      <c r="A450" s="20" t="s">
        <v>25</v>
      </c>
      <c r="B450" s="20" t="s">
        <v>62</v>
      </c>
      <c r="C450" s="20" t="s">
        <v>65</v>
      </c>
      <c r="D450" s="21">
        <v>39753</v>
      </c>
      <c r="E450" s="20">
        <v>103.009</v>
      </c>
      <c r="F450" s="20" t="s">
        <v>121</v>
      </c>
      <c r="G450" s="20">
        <v>4.2</v>
      </c>
      <c r="H450" s="20">
        <v>98.808999999999997</v>
      </c>
      <c r="I450">
        <f t="shared" si="48"/>
        <v>3.2574999999999998</v>
      </c>
      <c r="J450">
        <f t="shared" si="49"/>
        <v>3.8</v>
      </c>
      <c r="K450">
        <f t="shared" si="50"/>
        <v>99.209000000000003</v>
      </c>
      <c r="L450">
        <f t="shared" si="51"/>
        <v>99.751499999999993</v>
      </c>
      <c r="M450">
        <f t="shared" si="52"/>
        <v>0.54249999999998977</v>
      </c>
      <c r="N450">
        <f t="shared" si="53"/>
        <v>98.395250000000019</v>
      </c>
      <c r="O450">
        <f t="shared" si="54"/>
        <v>100.56524999999998</v>
      </c>
      <c r="P450" t="str">
        <f t="shared" si="55"/>
        <v/>
      </c>
    </row>
    <row r="451" spans="1:16">
      <c r="A451" s="20" t="s">
        <v>25</v>
      </c>
      <c r="B451" s="20" t="s">
        <v>62</v>
      </c>
      <c r="C451" s="20" t="s">
        <v>65</v>
      </c>
      <c r="D451" s="21">
        <v>39783</v>
      </c>
      <c r="E451" s="20">
        <v>103.009</v>
      </c>
      <c r="F451" s="20" t="s">
        <v>121</v>
      </c>
      <c r="G451" s="20">
        <v>3.8</v>
      </c>
      <c r="H451" s="20">
        <v>99.209000000000003</v>
      </c>
      <c r="I451">
        <f t="shared" ref="I451:I514" si="56">VLOOKUP($C451,$T$1:$X$42,2,FALSE)</f>
        <v>3.2574999999999998</v>
      </c>
      <c r="J451">
        <f t="shared" ref="J451:J514" si="57">VLOOKUP($C451,$T$1:$X$42,3,FALSE)</f>
        <v>3.8</v>
      </c>
      <c r="K451">
        <f t="shared" ref="K451:K514" si="58">VLOOKUP($C451,$T$1:$X$42,4,FALSE)</f>
        <v>99.209000000000003</v>
      </c>
      <c r="L451">
        <f t="shared" ref="L451:L514" si="59">VLOOKUP($C451,$T$1:$X$42,5,FALSE)</f>
        <v>99.751499999999993</v>
      </c>
      <c r="M451">
        <f t="shared" ref="M451:M514" si="60">L451-K451</f>
        <v>0.54249999999998977</v>
      </c>
      <c r="N451">
        <f t="shared" ref="N451:N514" si="61">K451-M451*1.5</f>
        <v>98.395250000000019</v>
      </c>
      <c r="O451">
        <f t="shared" ref="O451:O514" si="62">L451+M451*1.5</f>
        <v>100.56524999999998</v>
      </c>
      <c r="P451" t="str">
        <f t="shared" ref="P451:P514" si="63">IF(OR(H451&lt;N451,H451&gt;O451), "OUTLIER", "")</f>
        <v/>
      </c>
    </row>
    <row r="452" spans="1:16">
      <c r="A452" s="20" t="s">
        <v>25</v>
      </c>
      <c r="B452" s="20" t="s">
        <v>62</v>
      </c>
      <c r="C452" s="20" t="s">
        <v>65</v>
      </c>
      <c r="D452" s="21">
        <v>39814</v>
      </c>
      <c r="E452" s="20">
        <v>103.009</v>
      </c>
      <c r="F452" s="20" t="s">
        <v>121</v>
      </c>
      <c r="G452" s="20">
        <v>3.7</v>
      </c>
      <c r="H452" s="20">
        <v>99.308999999999997</v>
      </c>
      <c r="I452">
        <f t="shared" si="56"/>
        <v>3.2574999999999998</v>
      </c>
      <c r="J452">
        <f t="shared" si="57"/>
        <v>3.8</v>
      </c>
      <c r="K452">
        <f t="shared" si="58"/>
        <v>99.209000000000003</v>
      </c>
      <c r="L452">
        <f t="shared" si="59"/>
        <v>99.751499999999993</v>
      </c>
      <c r="M452">
        <f t="shared" si="60"/>
        <v>0.54249999999998977</v>
      </c>
      <c r="N452">
        <f t="shared" si="61"/>
        <v>98.395250000000019</v>
      </c>
      <c r="O452">
        <f t="shared" si="62"/>
        <v>100.56524999999998</v>
      </c>
      <c r="P452" t="str">
        <f t="shared" si="63"/>
        <v/>
      </c>
    </row>
    <row r="453" spans="1:16">
      <c r="A453" s="20" t="s">
        <v>25</v>
      </c>
      <c r="B453" s="20" t="s">
        <v>62</v>
      </c>
      <c r="C453" s="20" t="s">
        <v>65</v>
      </c>
      <c r="D453" s="21">
        <v>39845</v>
      </c>
      <c r="E453" s="20">
        <v>103.009</v>
      </c>
      <c r="F453" s="20" t="s">
        <v>121</v>
      </c>
      <c r="G453" s="20">
        <v>3.6</v>
      </c>
      <c r="H453" s="20">
        <v>99.409000000000006</v>
      </c>
      <c r="I453">
        <f t="shared" si="56"/>
        <v>3.2574999999999998</v>
      </c>
      <c r="J453">
        <f t="shared" si="57"/>
        <v>3.8</v>
      </c>
      <c r="K453">
        <f t="shared" si="58"/>
        <v>99.209000000000003</v>
      </c>
      <c r="L453">
        <f t="shared" si="59"/>
        <v>99.751499999999993</v>
      </c>
      <c r="M453">
        <f t="shared" si="60"/>
        <v>0.54249999999998977</v>
      </c>
      <c r="N453">
        <f t="shared" si="61"/>
        <v>98.395250000000019</v>
      </c>
      <c r="O453">
        <f t="shared" si="62"/>
        <v>100.56524999999998</v>
      </c>
      <c r="P453" t="str">
        <f t="shared" si="63"/>
        <v/>
      </c>
    </row>
    <row r="454" spans="1:16">
      <c r="A454" s="20" t="s">
        <v>25</v>
      </c>
      <c r="B454" s="20" t="s">
        <v>62</v>
      </c>
      <c r="C454" s="20" t="s">
        <v>65</v>
      </c>
      <c r="D454" s="21">
        <v>39873</v>
      </c>
      <c r="E454" s="20">
        <v>103.009</v>
      </c>
      <c r="F454" s="20" t="s">
        <v>121</v>
      </c>
      <c r="G454" s="20">
        <v>3.75</v>
      </c>
      <c r="H454" s="20">
        <v>99.259</v>
      </c>
      <c r="I454">
        <f t="shared" si="56"/>
        <v>3.2574999999999998</v>
      </c>
      <c r="J454">
        <f t="shared" si="57"/>
        <v>3.8</v>
      </c>
      <c r="K454">
        <f t="shared" si="58"/>
        <v>99.209000000000003</v>
      </c>
      <c r="L454">
        <f t="shared" si="59"/>
        <v>99.751499999999993</v>
      </c>
      <c r="M454">
        <f t="shared" si="60"/>
        <v>0.54249999999998977</v>
      </c>
      <c r="N454">
        <f t="shared" si="61"/>
        <v>98.395250000000019</v>
      </c>
      <c r="O454">
        <f t="shared" si="62"/>
        <v>100.56524999999998</v>
      </c>
      <c r="P454" t="str">
        <f t="shared" si="63"/>
        <v/>
      </c>
    </row>
    <row r="455" spans="1:16">
      <c r="A455" s="20" t="s">
        <v>25</v>
      </c>
      <c r="B455" s="20" t="s">
        <v>62</v>
      </c>
      <c r="C455" s="20" t="s">
        <v>65</v>
      </c>
      <c r="D455" s="21">
        <v>39904</v>
      </c>
      <c r="E455" s="20">
        <v>103.009</v>
      </c>
      <c r="F455" s="20" t="s">
        <v>121</v>
      </c>
      <c r="G455" s="20">
        <v>3.9</v>
      </c>
      <c r="H455" s="20">
        <v>99.108999999999995</v>
      </c>
      <c r="I455">
        <f t="shared" si="56"/>
        <v>3.2574999999999998</v>
      </c>
      <c r="J455">
        <f t="shared" si="57"/>
        <v>3.8</v>
      </c>
      <c r="K455">
        <f t="shared" si="58"/>
        <v>99.209000000000003</v>
      </c>
      <c r="L455">
        <f t="shared" si="59"/>
        <v>99.751499999999993</v>
      </c>
      <c r="M455">
        <f t="shared" si="60"/>
        <v>0.54249999999998977</v>
      </c>
      <c r="N455">
        <f t="shared" si="61"/>
        <v>98.395250000000019</v>
      </c>
      <c r="O455">
        <f t="shared" si="62"/>
        <v>100.56524999999998</v>
      </c>
      <c r="P455" t="str">
        <f t="shared" si="63"/>
        <v/>
      </c>
    </row>
    <row r="456" spans="1:16">
      <c r="A456" s="20" t="s">
        <v>25</v>
      </c>
      <c r="B456" s="20" t="s">
        <v>62</v>
      </c>
      <c r="C456" s="20" t="s">
        <v>65</v>
      </c>
      <c r="D456" s="21">
        <v>39934</v>
      </c>
      <c r="E456" s="20">
        <v>103.009</v>
      </c>
      <c r="F456" s="20" t="s">
        <v>121</v>
      </c>
      <c r="G456" s="20">
        <v>3.5</v>
      </c>
      <c r="H456" s="20">
        <v>99.509</v>
      </c>
      <c r="I456">
        <f t="shared" si="56"/>
        <v>3.2574999999999998</v>
      </c>
      <c r="J456">
        <f t="shared" si="57"/>
        <v>3.8</v>
      </c>
      <c r="K456">
        <f t="shared" si="58"/>
        <v>99.209000000000003</v>
      </c>
      <c r="L456">
        <f t="shared" si="59"/>
        <v>99.751499999999993</v>
      </c>
      <c r="M456">
        <f t="shared" si="60"/>
        <v>0.54249999999998977</v>
      </c>
      <c r="N456">
        <f t="shared" si="61"/>
        <v>98.395250000000019</v>
      </c>
      <c r="O456">
        <f t="shared" si="62"/>
        <v>100.56524999999998</v>
      </c>
      <c r="P456" t="str">
        <f t="shared" si="63"/>
        <v/>
      </c>
    </row>
    <row r="457" spans="1:16">
      <c r="A457" s="20" t="s">
        <v>25</v>
      </c>
      <c r="B457" s="20" t="s">
        <v>62</v>
      </c>
      <c r="C457" s="20" t="s">
        <v>65</v>
      </c>
      <c r="D457" s="21">
        <v>39965</v>
      </c>
      <c r="E457" s="20">
        <v>103.009</v>
      </c>
      <c r="F457" s="20" t="s">
        <v>121</v>
      </c>
      <c r="G457" s="20">
        <v>3.5</v>
      </c>
      <c r="H457" s="20">
        <v>99.509</v>
      </c>
      <c r="I457">
        <f t="shared" si="56"/>
        <v>3.2574999999999998</v>
      </c>
      <c r="J457">
        <f t="shared" si="57"/>
        <v>3.8</v>
      </c>
      <c r="K457">
        <f t="shared" si="58"/>
        <v>99.209000000000003</v>
      </c>
      <c r="L457">
        <f t="shared" si="59"/>
        <v>99.751499999999993</v>
      </c>
      <c r="M457">
        <f t="shared" si="60"/>
        <v>0.54249999999998977</v>
      </c>
      <c r="N457">
        <f t="shared" si="61"/>
        <v>98.395250000000019</v>
      </c>
      <c r="O457">
        <f t="shared" si="62"/>
        <v>100.56524999999998</v>
      </c>
      <c r="P457" t="str">
        <f t="shared" si="63"/>
        <v/>
      </c>
    </row>
    <row r="458" spans="1:16">
      <c r="A458" s="20" t="s">
        <v>25</v>
      </c>
      <c r="B458" s="20" t="s">
        <v>62</v>
      </c>
      <c r="C458" s="20" t="s">
        <v>65</v>
      </c>
      <c r="D458" s="21">
        <v>39995</v>
      </c>
      <c r="E458" s="20">
        <v>103.009</v>
      </c>
      <c r="F458" s="20" t="s">
        <v>121</v>
      </c>
      <c r="G458" s="20">
        <v>3.1</v>
      </c>
      <c r="H458" s="20">
        <v>99.909000000000006</v>
      </c>
      <c r="I458">
        <f t="shared" si="56"/>
        <v>3.2574999999999998</v>
      </c>
      <c r="J458">
        <f t="shared" si="57"/>
        <v>3.8</v>
      </c>
      <c r="K458">
        <f t="shared" si="58"/>
        <v>99.209000000000003</v>
      </c>
      <c r="L458">
        <f t="shared" si="59"/>
        <v>99.751499999999993</v>
      </c>
      <c r="M458">
        <f t="shared" si="60"/>
        <v>0.54249999999998977</v>
      </c>
      <c r="N458">
        <f t="shared" si="61"/>
        <v>98.395250000000019</v>
      </c>
      <c r="O458">
        <f t="shared" si="62"/>
        <v>100.56524999999998</v>
      </c>
      <c r="P458" t="str">
        <f t="shared" si="63"/>
        <v/>
      </c>
    </row>
    <row r="459" spans="1:16">
      <c r="A459" s="20" t="s">
        <v>25</v>
      </c>
      <c r="B459" s="20" t="s">
        <v>62</v>
      </c>
      <c r="C459" s="20" t="s">
        <v>65</v>
      </c>
      <c r="D459" s="21">
        <v>40026</v>
      </c>
      <c r="E459" s="20">
        <v>103.009</v>
      </c>
      <c r="F459" s="20" t="s">
        <v>121</v>
      </c>
      <c r="G459" s="20">
        <v>3.1</v>
      </c>
      <c r="H459" s="20">
        <v>99.909000000000006</v>
      </c>
      <c r="I459">
        <f t="shared" si="56"/>
        <v>3.2574999999999998</v>
      </c>
      <c r="J459">
        <f t="shared" si="57"/>
        <v>3.8</v>
      </c>
      <c r="K459">
        <f t="shared" si="58"/>
        <v>99.209000000000003</v>
      </c>
      <c r="L459">
        <f t="shared" si="59"/>
        <v>99.751499999999993</v>
      </c>
      <c r="M459">
        <f t="shared" si="60"/>
        <v>0.54249999999998977</v>
      </c>
      <c r="N459">
        <f t="shared" si="61"/>
        <v>98.395250000000019</v>
      </c>
      <c r="O459">
        <f t="shared" si="62"/>
        <v>100.56524999999998</v>
      </c>
      <c r="P459" t="str">
        <f t="shared" si="63"/>
        <v/>
      </c>
    </row>
    <row r="460" spans="1:16">
      <c r="A460" s="20" t="s">
        <v>25</v>
      </c>
      <c r="B460" s="20" t="s">
        <v>62</v>
      </c>
      <c r="C460" s="20" t="s">
        <v>65</v>
      </c>
      <c r="D460" s="21">
        <v>40057</v>
      </c>
      <c r="E460" s="20">
        <v>103.009</v>
      </c>
      <c r="F460" s="20" t="s">
        <v>121</v>
      </c>
      <c r="G460" s="20">
        <v>3.4</v>
      </c>
      <c r="H460" s="20">
        <v>99.608999999999995</v>
      </c>
      <c r="I460">
        <f t="shared" si="56"/>
        <v>3.2574999999999998</v>
      </c>
      <c r="J460">
        <f t="shared" si="57"/>
        <v>3.8</v>
      </c>
      <c r="K460">
        <f t="shared" si="58"/>
        <v>99.209000000000003</v>
      </c>
      <c r="L460">
        <f t="shared" si="59"/>
        <v>99.751499999999993</v>
      </c>
      <c r="M460">
        <f t="shared" si="60"/>
        <v>0.54249999999998977</v>
      </c>
      <c r="N460">
        <f t="shared" si="61"/>
        <v>98.395250000000019</v>
      </c>
      <c r="O460">
        <f t="shared" si="62"/>
        <v>100.56524999999998</v>
      </c>
      <c r="P460" t="str">
        <f t="shared" si="63"/>
        <v/>
      </c>
    </row>
    <row r="461" spans="1:16">
      <c r="A461" s="20" t="s">
        <v>25</v>
      </c>
      <c r="B461" s="20" t="s">
        <v>62</v>
      </c>
      <c r="C461" s="20" t="s">
        <v>65</v>
      </c>
      <c r="D461" s="21">
        <v>40087</v>
      </c>
      <c r="E461" s="20">
        <v>103.009</v>
      </c>
      <c r="F461" s="20" t="s">
        <v>121</v>
      </c>
      <c r="G461" s="20">
        <v>3.8</v>
      </c>
      <c r="H461" s="20">
        <v>99.209000000000003</v>
      </c>
      <c r="I461">
        <f t="shared" si="56"/>
        <v>3.2574999999999998</v>
      </c>
      <c r="J461">
        <f t="shared" si="57"/>
        <v>3.8</v>
      </c>
      <c r="K461">
        <f t="shared" si="58"/>
        <v>99.209000000000003</v>
      </c>
      <c r="L461">
        <f t="shared" si="59"/>
        <v>99.751499999999993</v>
      </c>
      <c r="M461">
        <f t="shared" si="60"/>
        <v>0.54249999999998977</v>
      </c>
      <c r="N461">
        <f t="shared" si="61"/>
        <v>98.395250000000019</v>
      </c>
      <c r="O461">
        <f t="shared" si="62"/>
        <v>100.56524999999998</v>
      </c>
      <c r="P461" t="str">
        <f t="shared" si="63"/>
        <v/>
      </c>
    </row>
    <row r="462" spans="1:16">
      <c r="A462" s="20" t="s">
        <v>25</v>
      </c>
      <c r="B462" s="20" t="s">
        <v>62</v>
      </c>
      <c r="C462" s="20" t="s">
        <v>65</v>
      </c>
      <c r="D462" s="21">
        <v>40118</v>
      </c>
      <c r="E462" s="20">
        <v>103.009</v>
      </c>
      <c r="F462" s="20" t="s">
        <v>121</v>
      </c>
      <c r="G462" s="20">
        <v>3.8</v>
      </c>
      <c r="H462" s="20">
        <v>99.209000000000003</v>
      </c>
      <c r="I462">
        <f t="shared" si="56"/>
        <v>3.2574999999999998</v>
      </c>
      <c r="J462">
        <f t="shared" si="57"/>
        <v>3.8</v>
      </c>
      <c r="K462">
        <f t="shared" si="58"/>
        <v>99.209000000000003</v>
      </c>
      <c r="L462">
        <f t="shared" si="59"/>
        <v>99.751499999999993</v>
      </c>
      <c r="M462">
        <f t="shared" si="60"/>
        <v>0.54249999999998977</v>
      </c>
      <c r="N462">
        <f t="shared" si="61"/>
        <v>98.395250000000019</v>
      </c>
      <c r="O462">
        <f t="shared" si="62"/>
        <v>100.56524999999998</v>
      </c>
      <c r="P462" t="str">
        <f t="shared" si="63"/>
        <v/>
      </c>
    </row>
    <row r="463" spans="1:16">
      <c r="A463" s="20" t="s">
        <v>25</v>
      </c>
      <c r="B463" s="20" t="s">
        <v>62</v>
      </c>
      <c r="C463" s="20" t="s">
        <v>65</v>
      </c>
      <c r="D463" s="21">
        <v>40148</v>
      </c>
      <c r="E463" s="20">
        <v>103.009</v>
      </c>
      <c r="F463" s="20" t="s">
        <v>121</v>
      </c>
      <c r="G463" s="20">
        <v>3.8</v>
      </c>
      <c r="H463" s="20">
        <v>99.209000000000003</v>
      </c>
      <c r="I463">
        <f t="shared" si="56"/>
        <v>3.2574999999999998</v>
      </c>
      <c r="J463">
        <f t="shared" si="57"/>
        <v>3.8</v>
      </c>
      <c r="K463">
        <f t="shared" si="58"/>
        <v>99.209000000000003</v>
      </c>
      <c r="L463">
        <f t="shared" si="59"/>
        <v>99.751499999999993</v>
      </c>
      <c r="M463">
        <f t="shared" si="60"/>
        <v>0.54249999999998977</v>
      </c>
      <c r="N463">
        <f t="shared" si="61"/>
        <v>98.395250000000019</v>
      </c>
      <c r="O463">
        <f t="shared" si="62"/>
        <v>100.56524999999998</v>
      </c>
      <c r="P463" t="str">
        <f t="shared" si="63"/>
        <v/>
      </c>
    </row>
    <row r="464" spans="1:16">
      <c r="A464" s="20" t="s">
        <v>25</v>
      </c>
      <c r="B464" s="20" t="s">
        <v>62</v>
      </c>
      <c r="C464" s="20" t="s">
        <v>65</v>
      </c>
      <c r="D464" s="21">
        <v>40271</v>
      </c>
      <c r="E464" s="20">
        <v>103.009</v>
      </c>
      <c r="F464" s="20" t="s">
        <v>121</v>
      </c>
      <c r="G464" s="20">
        <v>3.5</v>
      </c>
      <c r="H464" s="20">
        <v>99.509</v>
      </c>
      <c r="I464">
        <f t="shared" si="56"/>
        <v>3.2574999999999998</v>
      </c>
      <c r="J464">
        <f t="shared" si="57"/>
        <v>3.8</v>
      </c>
      <c r="K464">
        <f t="shared" si="58"/>
        <v>99.209000000000003</v>
      </c>
      <c r="L464">
        <f t="shared" si="59"/>
        <v>99.751499999999993</v>
      </c>
      <c r="M464">
        <f t="shared" si="60"/>
        <v>0.54249999999998977</v>
      </c>
      <c r="N464">
        <f t="shared" si="61"/>
        <v>98.395250000000019</v>
      </c>
      <c r="O464">
        <f t="shared" si="62"/>
        <v>100.56524999999998</v>
      </c>
      <c r="P464" t="str">
        <f t="shared" si="63"/>
        <v/>
      </c>
    </row>
    <row r="465" spans="1:16">
      <c r="A465" s="20" t="s">
        <v>25</v>
      </c>
      <c r="B465" s="20" t="s">
        <v>62</v>
      </c>
      <c r="C465" s="20" t="s">
        <v>65</v>
      </c>
      <c r="D465" s="21">
        <v>40362</v>
      </c>
      <c r="E465" s="20">
        <v>103.009</v>
      </c>
      <c r="F465" s="20" t="s">
        <v>121</v>
      </c>
      <c r="G465" s="20">
        <v>3.3</v>
      </c>
      <c r="H465" s="20">
        <v>99.709000000000003</v>
      </c>
      <c r="I465">
        <f t="shared" si="56"/>
        <v>3.2574999999999998</v>
      </c>
      <c r="J465">
        <f t="shared" si="57"/>
        <v>3.8</v>
      </c>
      <c r="K465">
        <f t="shared" si="58"/>
        <v>99.209000000000003</v>
      </c>
      <c r="L465">
        <f t="shared" si="59"/>
        <v>99.751499999999993</v>
      </c>
      <c r="M465">
        <f t="shared" si="60"/>
        <v>0.54249999999998977</v>
      </c>
      <c r="N465">
        <f t="shared" si="61"/>
        <v>98.395250000000019</v>
      </c>
      <c r="O465">
        <f t="shared" si="62"/>
        <v>100.56524999999998</v>
      </c>
      <c r="P465" t="str">
        <f t="shared" si="63"/>
        <v/>
      </c>
    </row>
    <row r="466" spans="1:16">
      <c r="A466" s="20" t="s">
        <v>25</v>
      </c>
      <c r="B466" s="20" t="s">
        <v>62</v>
      </c>
      <c r="C466" s="20" t="s">
        <v>65</v>
      </c>
      <c r="D466" s="21">
        <v>40393</v>
      </c>
      <c r="E466" s="20">
        <v>103.009</v>
      </c>
      <c r="F466" s="20" t="s">
        <v>121</v>
      </c>
      <c r="G466" s="20">
        <v>3</v>
      </c>
      <c r="H466" s="20">
        <v>100.009</v>
      </c>
      <c r="I466">
        <f t="shared" si="56"/>
        <v>3.2574999999999998</v>
      </c>
      <c r="J466">
        <f t="shared" si="57"/>
        <v>3.8</v>
      </c>
      <c r="K466">
        <f t="shared" si="58"/>
        <v>99.209000000000003</v>
      </c>
      <c r="L466">
        <f t="shared" si="59"/>
        <v>99.751499999999993</v>
      </c>
      <c r="M466">
        <f t="shared" si="60"/>
        <v>0.54249999999998977</v>
      </c>
      <c r="N466">
        <f t="shared" si="61"/>
        <v>98.395250000000019</v>
      </c>
      <c r="O466">
        <f t="shared" si="62"/>
        <v>100.56524999999998</v>
      </c>
      <c r="P466" t="str">
        <f t="shared" si="63"/>
        <v/>
      </c>
    </row>
    <row r="467" spans="1:16">
      <c r="A467" s="20" t="s">
        <v>25</v>
      </c>
      <c r="B467" s="20" t="s">
        <v>62</v>
      </c>
      <c r="C467" s="20" t="s">
        <v>65</v>
      </c>
      <c r="D467" s="21">
        <v>40424</v>
      </c>
      <c r="E467" s="20">
        <v>103.009</v>
      </c>
      <c r="F467" s="20" t="s">
        <v>121</v>
      </c>
      <c r="G467" s="20">
        <v>3.2</v>
      </c>
      <c r="H467" s="20">
        <v>99.808999999999997</v>
      </c>
      <c r="I467">
        <f t="shared" si="56"/>
        <v>3.2574999999999998</v>
      </c>
      <c r="J467">
        <f t="shared" si="57"/>
        <v>3.8</v>
      </c>
      <c r="K467">
        <f t="shared" si="58"/>
        <v>99.209000000000003</v>
      </c>
      <c r="L467">
        <f t="shared" si="59"/>
        <v>99.751499999999993</v>
      </c>
      <c r="M467">
        <f t="shared" si="60"/>
        <v>0.54249999999998977</v>
      </c>
      <c r="N467">
        <f t="shared" si="61"/>
        <v>98.395250000000019</v>
      </c>
      <c r="O467">
        <f t="shared" si="62"/>
        <v>100.56524999999998</v>
      </c>
      <c r="P467" t="str">
        <f t="shared" si="63"/>
        <v/>
      </c>
    </row>
    <row r="468" spans="1:16">
      <c r="A468" s="20" t="s">
        <v>25</v>
      </c>
      <c r="B468" s="20" t="s">
        <v>62</v>
      </c>
      <c r="C468" s="20" t="s">
        <v>65</v>
      </c>
      <c r="D468" s="21">
        <v>40461</v>
      </c>
      <c r="E468" s="20">
        <v>103.009</v>
      </c>
      <c r="F468" s="20" t="s">
        <v>121</v>
      </c>
      <c r="G468" s="20">
        <v>3.5</v>
      </c>
      <c r="H468" s="20">
        <v>99.509</v>
      </c>
      <c r="I468">
        <f t="shared" si="56"/>
        <v>3.2574999999999998</v>
      </c>
      <c r="J468">
        <f t="shared" si="57"/>
        <v>3.8</v>
      </c>
      <c r="K468">
        <f t="shared" si="58"/>
        <v>99.209000000000003</v>
      </c>
      <c r="L468">
        <f t="shared" si="59"/>
        <v>99.751499999999993</v>
      </c>
      <c r="M468">
        <f t="shared" si="60"/>
        <v>0.54249999999998977</v>
      </c>
      <c r="N468">
        <f t="shared" si="61"/>
        <v>98.395250000000019</v>
      </c>
      <c r="O468">
        <f t="shared" si="62"/>
        <v>100.56524999999998</v>
      </c>
      <c r="P468" t="str">
        <f t="shared" si="63"/>
        <v/>
      </c>
    </row>
    <row r="469" spans="1:16">
      <c r="A469" s="20" t="s">
        <v>25</v>
      </c>
      <c r="B469" s="20" t="s">
        <v>62</v>
      </c>
      <c r="C469" s="20" t="s">
        <v>65</v>
      </c>
      <c r="D469" s="21">
        <v>40483</v>
      </c>
      <c r="E469" s="20">
        <v>103.009</v>
      </c>
      <c r="F469" s="20" t="s">
        <v>121</v>
      </c>
      <c r="G469" s="20">
        <v>3.2</v>
      </c>
      <c r="H469" s="20">
        <v>99.808999999999997</v>
      </c>
      <c r="I469">
        <f t="shared" si="56"/>
        <v>3.2574999999999998</v>
      </c>
      <c r="J469">
        <f t="shared" si="57"/>
        <v>3.8</v>
      </c>
      <c r="K469">
        <f t="shared" si="58"/>
        <v>99.209000000000003</v>
      </c>
      <c r="L469">
        <f t="shared" si="59"/>
        <v>99.751499999999993</v>
      </c>
      <c r="M469">
        <f t="shared" si="60"/>
        <v>0.54249999999998977</v>
      </c>
      <c r="N469">
        <f t="shared" si="61"/>
        <v>98.395250000000019</v>
      </c>
      <c r="O469">
        <f t="shared" si="62"/>
        <v>100.56524999999998</v>
      </c>
      <c r="P469" t="str">
        <f t="shared" si="63"/>
        <v/>
      </c>
    </row>
    <row r="470" spans="1:16">
      <c r="A470" s="20" t="s">
        <v>25</v>
      </c>
      <c r="B470" s="20" t="s">
        <v>62</v>
      </c>
      <c r="C470" s="20" t="s">
        <v>65</v>
      </c>
      <c r="D470" s="21">
        <v>40513</v>
      </c>
      <c r="E470" s="20">
        <v>103.009</v>
      </c>
      <c r="F470" s="20" t="s">
        <v>121</v>
      </c>
      <c r="G470" s="20">
        <v>2.9</v>
      </c>
      <c r="H470" s="20">
        <v>100.10899999999999</v>
      </c>
      <c r="I470">
        <f t="shared" si="56"/>
        <v>3.2574999999999998</v>
      </c>
      <c r="J470">
        <f t="shared" si="57"/>
        <v>3.8</v>
      </c>
      <c r="K470">
        <f t="shared" si="58"/>
        <v>99.209000000000003</v>
      </c>
      <c r="L470">
        <f t="shared" si="59"/>
        <v>99.751499999999993</v>
      </c>
      <c r="M470">
        <f t="shared" si="60"/>
        <v>0.54249999999998977</v>
      </c>
      <c r="N470">
        <f t="shared" si="61"/>
        <v>98.395250000000019</v>
      </c>
      <c r="O470">
        <f t="shared" si="62"/>
        <v>100.56524999999998</v>
      </c>
      <c r="P470" t="str">
        <f t="shared" si="63"/>
        <v/>
      </c>
    </row>
    <row r="471" spans="1:16">
      <c r="A471" s="20" t="s">
        <v>25</v>
      </c>
      <c r="B471" s="20" t="s">
        <v>62</v>
      </c>
      <c r="C471" s="20" t="s">
        <v>65</v>
      </c>
      <c r="D471" s="21">
        <v>40544</v>
      </c>
      <c r="E471" s="20">
        <v>103.009</v>
      </c>
      <c r="F471" s="20" t="s">
        <v>121</v>
      </c>
      <c r="G471" s="20">
        <v>3.3</v>
      </c>
      <c r="H471" s="20">
        <v>99.709000000000003</v>
      </c>
      <c r="I471">
        <f t="shared" si="56"/>
        <v>3.2574999999999998</v>
      </c>
      <c r="J471">
        <f t="shared" si="57"/>
        <v>3.8</v>
      </c>
      <c r="K471">
        <f t="shared" si="58"/>
        <v>99.209000000000003</v>
      </c>
      <c r="L471">
        <f t="shared" si="59"/>
        <v>99.751499999999993</v>
      </c>
      <c r="M471">
        <f t="shared" si="60"/>
        <v>0.54249999999998977</v>
      </c>
      <c r="N471">
        <f t="shared" si="61"/>
        <v>98.395250000000019</v>
      </c>
      <c r="O471">
        <f t="shared" si="62"/>
        <v>100.56524999999998</v>
      </c>
      <c r="P471" t="str">
        <f t="shared" si="63"/>
        <v/>
      </c>
    </row>
    <row r="472" spans="1:16">
      <c r="A472" s="20" t="s">
        <v>25</v>
      </c>
      <c r="B472" s="20" t="s">
        <v>62</v>
      </c>
      <c r="C472" s="20" t="s">
        <v>65</v>
      </c>
      <c r="D472" s="21">
        <v>40575</v>
      </c>
      <c r="E472" s="20">
        <v>103.009</v>
      </c>
      <c r="F472" s="20" t="s">
        <v>121</v>
      </c>
      <c r="G472" s="20">
        <v>3.3</v>
      </c>
      <c r="H472" s="20">
        <v>99.709000000000003</v>
      </c>
      <c r="I472">
        <f t="shared" si="56"/>
        <v>3.2574999999999998</v>
      </c>
      <c r="J472">
        <f t="shared" si="57"/>
        <v>3.8</v>
      </c>
      <c r="K472">
        <f t="shared" si="58"/>
        <v>99.209000000000003</v>
      </c>
      <c r="L472">
        <f t="shared" si="59"/>
        <v>99.751499999999993</v>
      </c>
      <c r="M472">
        <f t="shared" si="60"/>
        <v>0.54249999999998977</v>
      </c>
      <c r="N472">
        <f t="shared" si="61"/>
        <v>98.395250000000019</v>
      </c>
      <c r="O472">
        <f t="shared" si="62"/>
        <v>100.56524999999998</v>
      </c>
      <c r="P472" t="str">
        <f t="shared" si="63"/>
        <v/>
      </c>
    </row>
    <row r="473" spans="1:16">
      <c r="A473" s="20" t="s">
        <v>25</v>
      </c>
      <c r="B473" s="20" t="s">
        <v>62</v>
      </c>
      <c r="C473" s="20" t="s">
        <v>65</v>
      </c>
      <c r="D473" s="21">
        <v>40603</v>
      </c>
      <c r="E473" s="20">
        <v>103.009</v>
      </c>
      <c r="F473" s="20" t="s">
        <v>121</v>
      </c>
      <c r="G473" s="20">
        <v>3.5</v>
      </c>
      <c r="H473" s="20">
        <v>99.509</v>
      </c>
      <c r="I473">
        <f t="shared" si="56"/>
        <v>3.2574999999999998</v>
      </c>
      <c r="J473">
        <f t="shared" si="57"/>
        <v>3.8</v>
      </c>
      <c r="K473">
        <f t="shared" si="58"/>
        <v>99.209000000000003</v>
      </c>
      <c r="L473">
        <f t="shared" si="59"/>
        <v>99.751499999999993</v>
      </c>
      <c r="M473">
        <f t="shared" si="60"/>
        <v>0.54249999999998977</v>
      </c>
      <c r="N473">
        <f t="shared" si="61"/>
        <v>98.395250000000019</v>
      </c>
      <c r="O473">
        <f t="shared" si="62"/>
        <v>100.56524999999998</v>
      </c>
      <c r="P473" t="str">
        <f t="shared" si="63"/>
        <v/>
      </c>
    </row>
    <row r="474" spans="1:16">
      <c r="A474" s="20" t="s">
        <v>25</v>
      </c>
      <c r="B474" s="20" t="s">
        <v>62</v>
      </c>
      <c r="C474" s="20" t="s">
        <v>65</v>
      </c>
      <c r="D474" s="21">
        <v>40634</v>
      </c>
      <c r="E474" s="20">
        <v>103.009</v>
      </c>
      <c r="F474" s="20" t="s">
        <v>121</v>
      </c>
      <c r="G474" s="20">
        <v>3.8</v>
      </c>
      <c r="H474" s="20">
        <v>99.209000000000003</v>
      </c>
      <c r="I474">
        <f t="shared" si="56"/>
        <v>3.2574999999999998</v>
      </c>
      <c r="J474">
        <f t="shared" si="57"/>
        <v>3.8</v>
      </c>
      <c r="K474">
        <f t="shared" si="58"/>
        <v>99.209000000000003</v>
      </c>
      <c r="L474">
        <f t="shared" si="59"/>
        <v>99.751499999999993</v>
      </c>
      <c r="M474">
        <f t="shared" si="60"/>
        <v>0.54249999999998977</v>
      </c>
      <c r="N474">
        <f t="shared" si="61"/>
        <v>98.395250000000019</v>
      </c>
      <c r="O474">
        <f t="shared" si="62"/>
        <v>100.56524999999998</v>
      </c>
      <c r="P474" t="str">
        <f t="shared" si="63"/>
        <v/>
      </c>
    </row>
    <row r="475" spans="1:16">
      <c r="A475" s="20" t="s">
        <v>25</v>
      </c>
      <c r="B475" s="20" t="s">
        <v>62</v>
      </c>
      <c r="C475" s="20" t="s">
        <v>65</v>
      </c>
      <c r="D475" s="21">
        <v>40664</v>
      </c>
      <c r="E475" s="20">
        <v>103.009</v>
      </c>
      <c r="F475" s="20" t="s">
        <v>121</v>
      </c>
      <c r="G475" s="20">
        <v>3.3</v>
      </c>
      <c r="H475" s="20">
        <v>99.709000000000003</v>
      </c>
      <c r="I475">
        <f t="shared" si="56"/>
        <v>3.2574999999999998</v>
      </c>
      <c r="J475">
        <f t="shared" si="57"/>
        <v>3.8</v>
      </c>
      <c r="K475">
        <f t="shared" si="58"/>
        <v>99.209000000000003</v>
      </c>
      <c r="L475">
        <f t="shared" si="59"/>
        <v>99.751499999999993</v>
      </c>
      <c r="M475">
        <f t="shared" si="60"/>
        <v>0.54249999999998977</v>
      </c>
      <c r="N475">
        <f t="shared" si="61"/>
        <v>98.395250000000019</v>
      </c>
      <c r="O475">
        <f t="shared" si="62"/>
        <v>100.56524999999998</v>
      </c>
      <c r="P475" t="str">
        <f t="shared" si="63"/>
        <v/>
      </c>
    </row>
    <row r="476" spans="1:16">
      <c r="A476" s="20" t="s">
        <v>25</v>
      </c>
      <c r="B476" s="20" t="s">
        <v>62</v>
      </c>
      <c r="C476" s="20" t="s">
        <v>65</v>
      </c>
      <c r="D476" s="21">
        <v>40695</v>
      </c>
      <c r="E476" s="20">
        <v>103.009</v>
      </c>
      <c r="F476" s="20" t="s">
        <v>121</v>
      </c>
      <c r="G476" s="20">
        <v>3.2</v>
      </c>
      <c r="H476" s="20">
        <v>99.808999999999997</v>
      </c>
      <c r="I476">
        <f t="shared" si="56"/>
        <v>3.2574999999999998</v>
      </c>
      <c r="J476">
        <f t="shared" si="57"/>
        <v>3.8</v>
      </c>
      <c r="K476">
        <f t="shared" si="58"/>
        <v>99.209000000000003</v>
      </c>
      <c r="L476">
        <f t="shared" si="59"/>
        <v>99.751499999999993</v>
      </c>
      <c r="M476">
        <f t="shared" si="60"/>
        <v>0.54249999999998977</v>
      </c>
      <c r="N476">
        <f t="shared" si="61"/>
        <v>98.395250000000019</v>
      </c>
      <c r="O476">
        <f t="shared" si="62"/>
        <v>100.56524999999998</v>
      </c>
      <c r="P476" t="str">
        <f t="shared" si="63"/>
        <v/>
      </c>
    </row>
    <row r="477" spans="1:16">
      <c r="A477" s="20" t="s">
        <v>25</v>
      </c>
      <c r="B477" s="20" t="s">
        <v>62</v>
      </c>
      <c r="C477" s="20" t="s">
        <v>65</v>
      </c>
      <c r="D477" s="21">
        <v>40725</v>
      </c>
      <c r="E477" s="20">
        <v>103.009</v>
      </c>
      <c r="F477" s="20" t="s">
        <v>121</v>
      </c>
      <c r="G477" s="20">
        <v>3.15</v>
      </c>
      <c r="H477" s="20">
        <v>99.858999999999995</v>
      </c>
      <c r="I477">
        <f t="shared" si="56"/>
        <v>3.2574999999999998</v>
      </c>
      <c r="J477">
        <f t="shared" si="57"/>
        <v>3.8</v>
      </c>
      <c r="K477">
        <f t="shared" si="58"/>
        <v>99.209000000000003</v>
      </c>
      <c r="L477">
        <f t="shared" si="59"/>
        <v>99.751499999999993</v>
      </c>
      <c r="M477">
        <f t="shared" si="60"/>
        <v>0.54249999999998977</v>
      </c>
      <c r="N477">
        <f t="shared" si="61"/>
        <v>98.395250000000019</v>
      </c>
      <c r="O477">
        <f t="shared" si="62"/>
        <v>100.56524999999998</v>
      </c>
      <c r="P477" t="str">
        <f t="shared" si="63"/>
        <v/>
      </c>
    </row>
    <row r="478" spans="1:16">
      <c r="A478" s="20" t="s">
        <v>25</v>
      </c>
      <c r="B478" s="20" t="s">
        <v>62</v>
      </c>
      <c r="C478" s="20" t="s">
        <v>65</v>
      </c>
      <c r="D478" s="21">
        <v>40756</v>
      </c>
      <c r="E478" s="20">
        <v>103.009</v>
      </c>
      <c r="F478" s="20" t="s">
        <v>121</v>
      </c>
      <c r="G478" s="20">
        <v>3</v>
      </c>
      <c r="H478" s="20">
        <v>100.009</v>
      </c>
      <c r="I478">
        <f t="shared" si="56"/>
        <v>3.2574999999999998</v>
      </c>
      <c r="J478">
        <f t="shared" si="57"/>
        <v>3.8</v>
      </c>
      <c r="K478">
        <f t="shared" si="58"/>
        <v>99.209000000000003</v>
      </c>
      <c r="L478">
        <f t="shared" si="59"/>
        <v>99.751499999999993</v>
      </c>
      <c r="M478">
        <f t="shared" si="60"/>
        <v>0.54249999999998977</v>
      </c>
      <c r="N478">
        <f t="shared" si="61"/>
        <v>98.395250000000019</v>
      </c>
      <c r="O478">
        <f t="shared" si="62"/>
        <v>100.56524999999998</v>
      </c>
      <c r="P478" t="str">
        <f t="shared" si="63"/>
        <v/>
      </c>
    </row>
    <row r="479" spans="1:16">
      <c r="A479" s="20" t="s">
        <v>25</v>
      </c>
      <c r="B479" s="20" t="s">
        <v>62</v>
      </c>
      <c r="C479" s="20" t="s">
        <v>65</v>
      </c>
      <c r="D479" s="21">
        <v>40787</v>
      </c>
      <c r="E479" s="20">
        <v>103.009</v>
      </c>
      <c r="F479" s="20" t="s">
        <v>121</v>
      </c>
      <c r="G479" s="20">
        <v>3.5</v>
      </c>
      <c r="H479" s="20">
        <v>99.509</v>
      </c>
      <c r="I479">
        <f t="shared" si="56"/>
        <v>3.2574999999999998</v>
      </c>
      <c r="J479">
        <f t="shared" si="57"/>
        <v>3.8</v>
      </c>
      <c r="K479">
        <f t="shared" si="58"/>
        <v>99.209000000000003</v>
      </c>
      <c r="L479">
        <f t="shared" si="59"/>
        <v>99.751499999999993</v>
      </c>
      <c r="M479">
        <f t="shared" si="60"/>
        <v>0.54249999999998977</v>
      </c>
      <c r="N479">
        <f t="shared" si="61"/>
        <v>98.395250000000019</v>
      </c>
      <c r="O479">
        <f t="shared" si="62"/>
        <v>100.56524999999998</v>
      </c>
      <c r="P479" t="str">
        <f t="shared" si="63"/>
        <v/>
      </c>
    </row>
    <row r="480" spans="1:16">
      <c r="A480" s="20" t="s">
        <v>25</v>
      </c>
      <c r="B480" s="20" t="s">
        <v>62</v>
      </c>
      <c r="C480" s="20" t="s">
        <v>65</v>
      </c>
      <c r="D480" s="21">
        <v>40817</v>
      </c>
      <c r="E480" s="20">
        <v>103.009</v>
      </c>
      <c r="F480" s="20" t="s">
        <v>121</v>
      </c>
      <c r="G480" s="20">
        <v>3.5</v>
      </c>
      <c r="H480" s="20">
        <v>99.509</v>
      </c>
      <c r="I480">
        <f t="shared" si="56"/>
        <v>3.2574999999999998</v>
      </c>
      <c r="J480">
        <f t="shared" si="57"/>
        <v>3.8</v>
      </c>
      <c r="K480">
        <f t="shared" si="58"/>
        <v>99.209000000000003</v>
      </c>
      <c r="L480">
        <f t="shared" si="59"/>
        <v>99.751499999999993</v>
      </c>
      <c r="M480">
        <f t="shared" si="60"/>
        <v>0.54249999999998977</v>
      </c>
      <c r="N480">
        <f t="shared" si="61"/>
        <v>98.395250000000019</v>
      </c>
      <c r="O480">
        <f t="shared" si="62"/>
        <v>100.56524999999998</v>
      </c>
      <c r="P480" t="str">
        <f t="shared" si="63"/>
        <v/>
      </c>
    </row>
    <row r="481" spans="1:16">
      <c r="A481" s="20" t="s">
        <v>25</v>
      </c>
      <c r="B481" s="20" t="s">
        <v>62</v>
      </c>
      <c r="C481" s="20" t="s">
        <v>65</v>
      </c>
      <c r="D481" s="21">
        <v>40848</v>
      </c>
      <c r="E481" s="20">
        <v>103.009</v>
      </c>
      <c r="F481" s="20" t="s">
        <v>121</v>
      </c>
      <c r="G481" s="20">
        <v>3.6</v>
      </c>
      <c r="H481" s="20">
        <v>99.409000000000006</v>
      </c>
      <c r="I481">
        <f t="shared" si="56"/>
        <v>3.2574999999999998</v>
      </c>
      <c r="J481">
        <f t="shared" si="57"/>
        <v>3.8</v>
      </c>
      <c r="K481">
        <f t="shared" si="58"/>
        <v>99.209000000000003</v>
      </c>
      <c r="L481">
        <f t="shared" si="59"/>
        <v>99.751499999999993</v>
      </c>
      <c r="M481">
        <f t="shared" si="60"/>
        <v>0.54249999999998977</v>
      </c>
      <c r="N481">
        <f t="shared" si="61"/>
        <v>98.395250000000019</v>
      </c>
      <c r="O481">
        <f t="shared" si="62"/>
        <v>100.56524999999998</v>
      </c>
      <c r="P481" t="str">
        <f t="shared" si="63"/>
        <v/>
      </c>
    </row>
    <row r="482" spans="1:16">
      <c r="A482" s="20" t="s">
        <v>25</v>
      </c>
      <c r="B482" s="20" t="s">
        <v>62</v>
      </c>
      <c r="C482" s="20" t="s">
        <v>65</v>
      </c>
      <c r="D482" s="21">
        <v>40878</v>
      </c>
      <c r="E482" s="20">
        <v>103.009</v>
      </c>
      <c r="F482" s="20" t="s">
        <v>121</v>
      </c>
      <c r="G482" s="20">
        <v>3.8</v>
      </c>
      <c r="H482" s="20">
        <v>99.209000000000003</v>
      </c>
      <c r="I482">
        <f t="shared" si="56"/>
        <v>3.2574999999999998</v>
      </c>
      <c r="J482">
        <f t="shared" si="57"/>
        <v>3.8</v>
      </c>
      <c r="K482">
        <f t="shared" si="58"/>
        <v>99.209000000000003</v>
      </c>
      <c r="L482">
        <f t="shared" si="59"/>
        <v>99.751499999999993</v>
      </c>
      <c r="M482">
        <f t="shared" si="60"/>
        <v>0.54249999999998977</v>
      </c>
      <c r="N482">
        <f t="shared" si="61"/>
        <v>98.395250000000019</v>
      </c>
      <c r="O482">
        <f t="shared" si="62"/>
        <v>100.56524999999998</v>
      </c>
      <c r="P482" t="str">
        <f t="shared" si="63"/>
        <v/>
      </c>
    </row>
    <row r="483" spans="1:16">
      <c r="A483" s="20" t="s">
        <v>25</v>
      </c>
      <c r="B483" s="20" t="s">
        <v>62</v>
      </c>
      <c r="C483" s="20" t="s">
        <v>65</v>
      </c>
      <c r="D483" s="21">
        <v>40909</v>
      </c>
      <c r="E483" s="20">
        <v>103.009</v>
      </c>
      <c r="F483" s="20" t="s">
        <v>121</v>
      </c>
      <c r="G483" s="20">
        <v>3.8</v>
      </c>
      <c r="H483" s="20">
        <v>99.209000000000003</v>
      </c>
      <c r="I483">
        <f t="shared" si="56"/>
        <v>3.2574999999999998</v>
      </c>
      <c r="J483">
        <f t="shared" si="57"/>
        <v>3.8</v>
      </c>
      <c r="K483">
        <f t="shared" si="58"/>
        <v>99.209000000000003</v>
      </c>
      <c r="L483">
        <f t="shared" si="59"/>
        <v>99.751499999999993</v>
      </c>
      <c r="M483">
        <f t="shared" si="60"/>
        <v>0.54249999999998977</v>
      </c>
      <c r="N483">
        <f t="shared" si="61"/>
        <v>98.395250000000019</v>
      </c>
      <c r="O483">
        <f t="shared" si="62"/>
        <v>100.56524999999998</v>
      </c>
      <c r="P483" t="str">
        <f t="shared" si="63"/>
        <v/>
      </c>
    </row>
    <row r="484" spans="1:16">
      <c r="A484" s="20" t="s">
        <v>25</v>
      </c>
      <c r="B484" s="20" t="s">
        <v>62</v>
      </c>
      <c r="C484" s="20" t="s">
        <v>65</v>
      </c>
      <c r="D484" s="21">
        <v>40940</v>
      </c>
      <c r="E484" s="20">
        <v>103.009</v>
      </c>
      <c r="F484" s="20" t="s">
        <v>121</v>
      </c>
      <c r="G484" s="20">
        <v>4.2</v>
      </c>
      <c r="H484" s="20">
        <v>98.808999999999997</v>
      </c>
      <c r="I484">
        <f t="shared" si="56"/>
        <v>3.2574999999999998</v>
      </c>
      <c r="J484">
        <f t="shared" si="57"/>
        <v>3.8</v>
      </c>
      <c r="K484">
        <f t="shared" si="58"/>
        <v>99.209000000000003</v>
      </c>
      <c r="L484">
        <f t="shared" si="59"/>
        <v>99.751499999999993</v>
      </c>
      <c r="M484">
        <f t="shared" si="60"/>
        <v>0.54249999999998977</v>
      </c>
      <c r="N484">
        <f t="shared" si="61"/>
        <v>98.395250000000019</v>
      </c>
      <c r="O484">
        <f t="shared" si="62"/>
        <v>100.56524999999998</v>
      </c>
      <c r="P484" t="str">
        <f t="shared" si="63"/>
        <v/>
      </c>
    </row>
    <row r="485" spans="1:16">
      <c r="A485" s="20" t="s">
        <v>25</v>
      </c>
      <c r="B485" s="20" t="s">
        <v>62</v>
      </c>
      <c r="C485" s="20" t="s">
        <v>65</v>
      </c>
      <c r="D485" s="21">
        <v>40969</v>
      </c>
      <c r="E485" s="20">
        <v>103.009</v>
      </c>
      <c r="F485" s="20" t="s">
        <v>121</v>
      </c>
      <c r="G485" s="20">
        <v>3.9</v>
      </c>
      <c r="H485" s="20">
        <v>99.108999999999995</v>
      </c>
      <c r="I485">
        <f t="shared" si="56"/>
        <v>3.2574999999999998</v>
      </c>
      <c r="J485">
        <f t="shared" si="57"/>
        <v>3.8</v>
      </c>
      <c r="K485">
        <f t="shared" si="58"/>
        <v>99.209000000000003</v>
      </c>
      <c r="L485">
        <f t="shared" si="59"/>
        <v>99.751499999999993</v>
      </c>
      <c r="M485">
        <f t="shared" si="60"/>
        <v>0.54249999999998977</v>
      </c>
      <c r="N485">
        <f t="shared" si="61"/>
        <v>98.395250000000019</v>
      </c>
      <c r="O485">
        <f t="shared" si="62"/>
        <v>100.56524999999998</v>
      </c>
      <c r="P485" t="str">
        <f t="shared" si="63"/>
        <v/>
      </c>
    </row>
    <row r="486" spans="1:16">
      <c r="A486" s="20" t="s">
        <v>25</v>
      </c>
      <c r="B486" s="20" t="s">
        <v>62</v>
      </c>
      <c r="C486" s="20" t="s">
        <v>65</v>
      </c>
      <c r="D486" s="21">
        <v>41000</v>
      </c>
      <c r="E486" s="20">
        <v>103.009</v>
      </c>
      <c r="F486" s="20" t="s">
        <v>121</v>
      </c>
      <c r="G486" s="20">
        <v>3.9</v>
      </c>
      <c r="H486" s="20">
        <v>99.108999999999995</v>
      </c>
      <c r="I486">
        <f t="shared" si="56"/>
        <v>3.2574999999999998</v>
      </c>
      <c r="J486">
        <f t="shared" si="57"/>
        <v>3.8</v>
      </c>
      <c r="K486">
        <f t="shared" si="58"/>
        <v>99.209000000000003</v>
      </c>
      <c r="L486">
        <f t="shared" si="59"/>
        <v>99.751499999999993</v>
      </c>
      <c r="M486">
        <f t="shared" si="60"/>
        <v>0.54249999999998977</v>
      </c>
      <c r="N486">
        <f t="shared" si="61"/>
        <v>98.395250000000019</v>
      </c>
      <c r="O486">
        <f t="shared" si="62"/>
        <v>100.56524999999998</v>
      </c>
      <c r="P486" t="str">
        <f t="shared" si="63"/>
        <v/>
      </c>
    </row>
    <row r="487" spans="1:16">
      <c r="A487" s="20" t="s">
        <v>25</v>
      </c>
      <c r="B487" s="20" t="s">
        <v>62</v>
      </c>
      <c r="C487" s="20" t="s">
        <v>65</v>
      </c>
      <c r="D487" s="21">
        <v>41030</v>
      </c>
      <c r="E487" s="20">
        <v>103.009</v>
      </c>
      <c r="F487" s="20" t="s">
        <v>121</v>
      </c>
      <c r="G487" s="20">
        <v>3.95</v>
      </c>
      <c r="H487" s="20">
        <v>99.058999999999997</v>
      </c>
      <c r="I487">
        <f t="shared" si="56"/>
        <v>3.2574999999999998</v>
      </c>
      <c r="J487">
        <f t="shared" si="57"/>
        <v>3.8</v>
      </c>
      <c r="K487">
        <f t="shared" si="58"/>
        <v>99.209000000000003</v>
      </c>
      <c r="L487">
        <f t="shared" si="59"/>
        <v>99.751499999999993</v>
      </c>
      <c r="M487">
        <f t="shared" si="60"/>
        <v>0.54249999999998977</v>
      </c>
      <c r="N487">
        <f t="shared" si="61"/>
        <v>98.395250000000019</v>
      </c>
      <c r="O487">
        <f t="shared" si="62"/>
        <v>100.56524999999998</v>
      </c>
      <c r="P487" t="str">
        <f t="shared" si="63"/>
        <v/>
      </c>
    </row>
    <row r="488" spans="1:16">
      <c r="A488" s="20" t="s">
        <v>25</v>
      </c>
      <c r="B488" s="20" t="s">
        <v>62</v>
      </c>
      <c r="C488" s="20" t="s">
        <v>65</v>
      </c>
      <c r="D488" s="21">
        <v>41061</v>
      </c>
      <c r="E488" s="20">
        <v>103.009</v>
      </c>
      <c r="F488" s="20" t="s">
        <v>121</v>
      </c>
      <c r="G488" s="20">
        <v>3.4</v>
      </c>
      <c r="H488" s="20">
        <v>99.608999999999995</v>
      </c>
      <c r="I488">
        <f t="shared" si="56"/>
        <v>3.2574999999999998</v>
      </c>
      <c r="J488">
        <f t="shared" si="57"/>
        <v>3.8</v>
      </c>
      <c r="K488">
        <f t="shared" si="58"/>
        <v>99.209000000000003</v>
      </c>
      <c r="L488">
        <f t="shared" si="59"/>
        <v>99.751499999999993</v>
      </c>
      <c r="M488">
        <f t="shared" si="60"/>
        <v>0.54249999999998977</v>
      </c>
      <c r="N488">
        <f t="shared" si="61"/>
        <v>98.395250000000019</v>
      </c>
      <c r="O488">
        <f t="shared" si="62"/>
        <v>100.56524999999998</v>
      </c>
      <c r="P488" t="str">
        <f t="shared" si="63"/>
        <v/>
      </c>
    </row>
    <row r="489" spans="1:16">
      <c r="A489" s="20" t="s">
        <v>25</v>
      </c>
      <c r="B489" s="20" t="s">
        <v>62</v>
      </c>
      <c r="C489" s="20" t="s">
        <v>65</v>
      </c>
      <c r="D489" s="21">
        <v>41091</v>
      </c>
      <c r="E489" s="20">
        <v>103.009</v>
      </c>
      <c r="F489" s="20" t="s">
        <v>121</v>
      </c>
      <c r="G489" s="20">
        <v>3.1</v>
      </c>
      <c r="H489" s="20">
        <v>99.909000000000006</v>
      </c>
      <c r="I489">
        <f t="shared" si="56"/>
        <v>3.2574999999999998</v>
      </c>
      <c r="J489">
        <f t="shared" si="57"/>
        <v>3.8</v>
      </c>
      <c r="K489">
        <f t="shared" si="58"/>
        <v>99.209000000000003</v>
      </c>
      <c r="L489">
        <f t="shared" si="59"/>
        <v>99.751499999999993</v>
      </c>
      <c r="M489">
        <f t="shared" si="60"/>
        <v>0.54249999999998977</v>
      </c>
      <c r="N489">
        <f t="shared" si="61"/>
        <v>98.395250000000019</v>
      </c>
      <c r="O489">
        <f t="shared" si="62"/>
        <v>100.56524999999998</v>
      </c>
      <c r="P489" t="str">
        <f t="shared" si="63"/>
        <v/>
      </c>
    </row>
    <row r="490" spans="1:16">
      <c r="A490" s="20" t="s">
        <v>25</v>
      </c>
      <c r="B490" s="20" t="s">
        <v>62</v>
      </c>
      <c r="C490" s="20" t="s">
        <v>65</v>
      </c>
      <c r="D490" s="21">
        <v>41122</v>
      </c>
      <c r="E490" s="20">
        <v>103.009</v>
      </c>
      <c r="F490" s="20" t="s">
        <v>121</v>
      </c>
      <c r="G490" s="20">
        <v>3</v>
      </c>
      <c r="H490" s="20">
        <v>100.009</v>
      </c>
      <c r="I490">
        <f t="shared" si="56"/>
        <v>3.2574999999999998</v>
      </c>
      <c r="J490">
        <f t="shared" si="57"/>
        <v>3.8</v>
      </c>
      <c r="K490">
        <f t="shared" si="58"/>
        <v>99.209000000000003</v>
      </c>
      <c r="L490">
        <f t="shared" si="59"/>
        <v>99.751499999999993</v>
      </c>
      <c r="M490">
        <f t="shared" si="60"/>
        <v>0.54249999999998977</v>
      </c>
      <c r="N490">
        <f t="shared" si="61"/>
        <v>98.395250000000019</v>
      </c>
      <c r="O490">
        <f t="shared" si="62"/>
        <v>100.56524999999998</v>
      </c>
      <c r="P490" t="str">
        <f t="shared" si="63"/>
        <v/>
      </c>
    </row>
    <row r="491" spans="1:16">
      <c r="A491" s="20" t="s">
        <v>25</v>
      </c>
      <c r="B491" s="20" t="s">
        <v>62</v>
      </c>
      <c r="C491" s="20" t="s">
        <v>65</v>
      </c>
      <c r="D491" s="21">
        <v>41153</v>
      </c>
      <c r="E491" s="20">
        <v>103.009</v>
      </c>
      <c r="F491" s="20" t="s">
        <v>121</v>
      </c>
      <c r="G491" s="20">
        <v>3.2</v>
      </c>
      <c r="H491" s="20">
        <v>99.808999999999997</v>
      </c>
      <c r="I491">
        <f t="shared" si="56"/>
        <v>3.2574999999999998</v>
      </c>
      <c r="J491">
        <f t="shared" si="57"/>
        <v>3.8</v>
      </c>
      <c r="K491">
        <f t="shared" si="58"/>
        <v>99.209000000000003</v>
      </c>
      <c r="L491">
        <f t="shared" si="59"/>
        <v>99.751499999999993</v>
      </c>
      <c r="M491">
        <f t="shared" si="60"/>
        <v>0.54249999999998977</v>
      </c>
      <c r="N491">
        <f t="shared" si="61"/>
        <v>98.395250000000019</v>
      </c>
      <c r="O491">
        <f t="shared" si="62"/>
        <v>100.56524999999998</v>
      </c>
      <c r="P491" t="str">
        <f t="shared" si="63"/>
        <v/>
      </c>
    </row>
    <row r="492" spans="1:16">
      <c r="A492" s="20" t="s">
        <v>25</v>
      </c>
      <c r="B492" s="20" t="s">
        <v>62</v>
      </c>
      <c r="C492" s="20" t="s">
        <v>65</v>
      </c>
      <c r="D492" s="21">
        <v>41183</v>
      </c>
      <c r="E492" s="20">
        <v>103.009</v>
      </c>
      <c r="F492" s="20" t="s">
        <v>121</v>
      </c>
      <c r="G492" s="20">
        <v>3.5</v>
      </c>
      <c r="H492" s="20">
        <v>99.509</v>
      </c>
      <c r="I492">
        <f t="shared" si="56"/>
        <v>3.2574999999999998</v>
      </c>
      <c r="J492">
        <f t="shared" si="57"/>
        <v>3.8</v>
      </c>
      <c r="K492">
        <f t="shared" si="58"/>
        <v>99.209000000000003</v>
      </c>
      <c r="L492">
        <f t="shared" si="59"/>
        <v>99.751499999999993</v>
      </c>
      <c r="M492">
        <f t="shared" si="60"/>
        <v>0.54249999999998977</v>
      </c>
      <c r="N492">
        <f t="shared" si="61"/>
        <v>98.395250000000019</v>
      </c>
      <c r="O492">
        <f t="shared" si="62"/>
        <v>100.56524999999998</v>
      </c>
      <c r="P492" t="str">
        <f t="shared" si="63"/>
        <v/>
      </c>
    </row>
    <row r="493" spans="1:16">
      <c r="A493" s="20" t="s">
        <v>25</v>
      </c>
      <c r="B493" s="20" t="s">
        <v>62</v>
      </c>
      <c r="C493" s="20" t="s">
        <v>65</v>
      </c>
      <c r="D493" s="21">
        <v>41214</v>
      </c>
      <c r="E493" s="20">
        <v>103.009</v>
      </c>
      <c r="F493" s="20" t="s">
        <v>121</v>
      </c>
      <c r="G493" s="20">
        <v>3.6</v>
      </c>
      <c r="H493" s="20">
        <v>99.409000000000006</v>
      </c>
      <c r="I493">
        <f t="shared" si="56"/>
        <v>3.2574999999999998</v>
      </c>
      <c r="J493">
        <f t="shared" si="57"/>
        <v>3.8</v>
      </c>
      <c r="K493">
        <f t="shared" si="58"/>
        <v>99.209000000000003</v>
      </c>
      <c r="L493">
        <f t="shared" si="59"/>
        <v>99.751499999999993</v>
      </c>
      <c r="M493">
        <f t="shared" si="60"/>
        <v>0.54249999999998977</v>
      </c>
      <c r="N493">
        <f t="shared" si="61"/>
        <v>98.395250000000019</v>
      </c>
      <c r="O493">
        <f t="shared" si="62"/>
        <v>100.56524999999998</v>
      </c>
      <c r="P493" t="str">
        <f t="shared" si="63"/>
        <v/>
      </c>
    </row>
    <row r="494" spans="1:16">
      <c r="A494" s="20" t="s">
        <v>25</v>
      </c>
      <c r="B494" s="20" t="s">
        <v>62</v>
      </c>
      <c r="C494" s="20" t="s">
        <v>65</v>
      </c>
      <c r="D494" s="21">
        <v>41259</v>
      </c>
      <c r="E494" s="20">
        <v>103.009</v>
      </c>
      <c r="F494" s="20" t="s">
        <v>121</v>
      </c>
      <c r="G494" s="20">
        <v>3.7</v>
      </c>
      <c r="H494" s="20">
        <v>99.308999999999997</v>
      </c>
      <c r="I494">
        <f t="shared" si="56"/>
        <v>3.2574999999999998</v>
      </c>
      <c r="J494">
        <f t="shared" si="57"/>
        <v>3.8</v>
      </c>
      <c r="K494">
        <f t="shared" si="58"/>
        <v>99.209000000000003</v>
      </c>
      <c r="L494">
        <f t="shared" si="59"/>
        <v>99.751499999999993</v>
      </c>
      <c r="M494">
        <f t="shared" si="60"/>
        <v>0.54249999999998977</v>
      </c>
      <c r="N494">
        <f t="shared" si="61"/>
        <v>98.395250000000019</v>
      </c>
      <c r="O494">
        <f t="shared" si="62"/>
        <v>100.56524999999998</v>
      </c>
      <c r="P494" t="str">
        <f t="shared" si="63"/>
        <v/>
      </c>
    </row>
    <row r="495" spans="1:16">
      <c r="A495" s="20" t="s">
        <v>25</v>
      </c>
      <c r="B495" s="20" t="s">
        <v>62</v>
      </c>
      <c r="C495" s="20" t="s">
        <v>65</v>
      </c>
      <c r="D495" s="21">
        <v>41285</v>
      </c>
      <c r="E495" s="20">
        <v>103.009</v>
      </c>
      <c r="F495" s="20" t="s">
        <v>121</v>
      </c>
      <c r="G495" s="20">
        <v>3.75</v>
      </c>
      <c r="H495" s="20">
        <v>99.259</v>
      </c>
      <c r="I495">
        <f t="shared" si="56"/>
        <v>3.2574999999999998</v>
      </c>
      <c r="J495">
        <f t="shared" si="57"/>
        <v>3.8</v>
      </c>
      <c r="K495">
        <f t="shared" si="58"/>
        <v>99.209000000000003</v>
      </c>
      <c r="L495">
        <f t="shared" si="59"/>
        <v>99.751499999999993</v>
      </c>
      <c r="M495">
        <f t="shared" si="60"/>
        <v>0.54249999999998977</v>
      </c>
      <c r="N495">
        <f t="shared" si="61"/>
        <v>98.395250000000019</v>
      </c>
      <c r="O495">
        <f t="shared" si="62"/>
        <v>100.56524999999998</v>
      </c>
      <c r="P495" t="str">
        <f t="shared" si="63"/>
        <v/>
      </c>
    </row>
    <row r="496" spans="1:16">
      <c r="A496" s="20" t="s">
        <v>25</v>
      </c>
      <c r="B496" s="20" t="s">
        <v>62</v>
      </c>
      <c r="C496" s="20" t="s">
        <v>65</v>
      </c>
      <c r="D496" s="21">
        <v>41316</v>
      </c>
      <c r="E496" s="20">
        <v>103.009</v>
      </c>
      <c r="F496" s="20" t="s">
        <v>121</v>
      </c>
      <c r="G496" s="20">
        <v>3.85</v>
      </c>
      <c r="H496" s="20">
        <v>99.159000000000006</v>
      </c>
      <c r="I496">
        <f t="shared" si="56"/>
        <v>3.2574999999999998</v>
      </c>
      <c r="J496">
        <f t="shared" si="57"/>
        <v>3.8</v>
      </c>
      <c r="K496">
        <f t="shared" si="58"/>
        <v>99.209000000000003</v>
      </c>
      <c r="L496">
        <f t="shared" si="59"/>
        <v>99.751499999999993</v>
      </c>
      <c r="M496">
        <f t="shared" si="60"/>
        <v>0.54249999999998977</v>
      </c>
      <c r="N496">
        <f t="shared" si="61"/>
        <v>98.395250000000019</v>
      </c>
      <c r="O496">
        <f t="shared" si="62"/>
        <v>100.56524999999998</v>
      </c>
      <c r="P496" t="str">
        <f t="shared" si="63"/>
        <v/>
      </c>
    </row>
    <row r="497" spans="1:16">
      <c r="A497" s="20" t="s">
        <v>25</v>
      </c>
      <c r="B497" s="20" t="s">
        <v>62</v>
      </c>
      <c r="C497" s="20" t="s">
        <v>65</v>
      </c>
      <c r="D497" s="21">
        <v>41344</v>
      </c>
      <c r="E497" s="20">
        <v>103.009</v>
      </c>
      <c r="F497" s="20" t="s">
        <v>121</v>
      </c>
      <c r="G497" s="20">
        <v>4</v>
      </c>
      <c r="H497" s="20">
        <v>99.009</v>
      </c>
      <c r="I497">
        <f t="shared" si="56"/>
        <v>3.2574999999999998</v>
      </c>
      <c r="J497">
        <f t="shared" si="57"/>
        <v>3.8</v>
      </c>
      <c r="K497">
        <f t="shared" si="58"/>
        <v>99.209000000000003</v>
      </c>
      <c r="L497">
        <f t="shared" si="59"/>
        <v>99.751499999999993</v>
      </c>
      <c r="M497">
        <f t="shared" si="60"/>
        <v>0.54249999999998977</v>
      </c>
      <c r="N497">
        <f t="shared" si="61"/>
        <v>98.395250000000019</v>
      </c>
      <c r="O497">
        <f t="shared" si="62"/>
        <v>100.56524999999998</v>
      </c>
      <c r="P497" t="str">
        <f t="shared" si="63"/>
        <v/>
      </c>
    </row>
    <row r="498" spans="1:16">
      <c r="A498" s="20" t="s">
        <v>25</v>
      </c>
      <c r="B498" s="20" t="s">
        <v>62</v>
      </c>
      <c r="C498" s="20" t="s">
        <v>65</v>
      </c>
      <c r="D498" s="21">
        <v>41375</v>
      </c>
      <c r="E498" s="20">
        <v>103.009</v>
      </c>
      <c r="F498" s="20" t="s">
        <v>121</v>
      </c>
      <c r="G498" s="20">
        <v>3.1</v>
      </c>
      <c r="H498" s="20">
        <v>99.909000000000006</v>
      </c>
      <c r="I498">
        <f t="shared" si="56"/>
        <v>3.2574999999999998</v>
      </c>
      <c r="J498">
        <f t="shared" si="57"/>
        <v>3.8</v>
      </c>
      <c r="K498">
        <f t="shared" si="58"/>
        <v>99.209000000000003</v>
      </c>
      <c r="L498">
        <f t="shared" si="59"/>
        <v>99.751499999999993</v>
      </c>
      <c r="M498">
        <f t="shared" si="60"/>
        <v>0.54249999999998977</v>
      </c>
      <c r="N498">
        <f t="shared" si="61"/>
        <v>98.395250000000019</v>
      </c>
      <c r="O498">
        <f t="shared" si="62"/>
        <v>100.56524999999998</v>
      </c>
      <c r="P498" t="str">
        <f t="shared" si="63"/>
        <v/>
      </c>
    </row>
    <row r="499" spans="1:16">
      <c r="A499" s="20" t="s">
        <v>25</v>
      </c>
      <c r="B499" s="20" t="s">
        <v>62</v>
      </c>
      <c r="C499" s="20" t="s">
        <v>65</v>
      </c>
      <c r="D499" s="21">
        <v>41424</v>
      </c>
      <c r="E499" s="20">
        <v>103.009</v>
      </c>
      <c r="F499" s="20" t="s">
        <v>121</v>
      </c>
      <c r="G499" s="20">
        <v>3.25</v>
      </c>
      <c r="H499" s="20">
        <v>99.759</v>
      </c>
      <c r="I499">
        <f t="shared" si="56"/>
        <v>3.2574999999999998</v>
      </c>
      <c r="J499">
        <f t="shared" si="57"/>
        <v>3.8</v>
      </c>
      <c r="K499">
        <f t="shared" si="58"/>
        <v>99.209000000000003</v>
      </c>
      <c r="L499">
        <f t="shared" si="59"/>
        <v>99.751499999999993</v>
      </c>
      <c r="M499">
        <f t="shared" si="60"/>
        <v>0.54249999999998977</v>
      </c>
      <c r="N499">
        <f t="shared" si="61"/>
        <v>98.395250000000019</v>
      </c>
      <c r="O499">
        <f t="shared" si="62"/>
        <v>100.56524999999998</v>
      </c>
      <c r="P499" t="str">
        <f t="shared" si="63"/>
        <v/>
      </c>
    </row>
    <row r="500" spans="1:16">
      <c r="A500" s="20" t="s">
        <v>25</v>
      </c>
      <c r="B500" s="20" t="s">
        <v>62</v>
      </c>
      <c r="C500" s="20" t="s">
        <v>65</v>
      </c>
      <c r="D500" s="21">
        <v>41450</v>
      </c>
      <c r="E500" s="20">
        <v>103.009</v>
      </c>
      <c r="F500" s="20" t="s">
        <v>121</v>
      </c>
      <c r="G500" s="20">
        <v>3</v>
      </c>
      <c r="H500" s="20">
        <v>100.009</v>
      </c>
      <c r="I500">
        <f t="shared" si="56"/>
        <v>3.2574999999999998</v>
      </c>
      <c r="J500">
        <f t="shared" si="57"/>
        <v>3.8</v>
      </c>
      <c r="K500">
        <f t="shared" si="58"/>
        <v>99.209000000000003</v>
      </c>
      <c r="L500">
        <f t="shared" si="59"/>
        <v>99.751499999999993</v>
      </c>
      <c r="M500">
        <f t="shared" si="60"/>
        <v>0.54249999999998977</v>
      </c>
      <c r="N500">
        <f t="shared" si="61"/>
        <v>98.395250000000019</v>
      </c>
      <c r="O500">
        <f t="shared" si="62"/>
        <v>100.56524999999998</v>
      </c>
      <c r="P500" t="str">
        <f t="shared" si="63"/>
        <v/>
      </c>
    </row>
    <row r="501" spans="1:16">
      <c r="A501" s="20" t="s">
        <v>25</v>
      </c>
      <c r="B501" s="20" t="s">
        <v>62</v>
      </c>
      <c r="C501" s="20" t="s">
        <v>65</v>
      </c>
      <c r="D501" s="21">
        <v>41475</v>
      </c>
      <c r="E501" s="20">
        <v>103.009</v>
      </c>
      <c r="F501" s="20" t="s">
        <v>121</v>
      </c>
      <c r="G501" s="20">
        <v>2.7</v>
      </c>
      <c r="H501" s="20">
        <v>100.309</v>
      </c>
      <c r="I501">
        <f t="shared" si="56"/>
        <v>3.2574999999999998</v>
      </c>
      <c r="J501">
        <f t="shared" si="57"/>
        <v>3.8</v>
      </c>
      <c r="K501">
        <f t="shared" si="58"/>
        <v>99.209000000000003</v>
      </c>
      <c r="L501">
        <f t="shared" si="59"/>
        <v>99.751499999999993</v>
      </c>
      <c r="M501">
        <f t="shared" si="60"/>
        <v>0.54249999999998977</v>
      </c>
      <c r="N501">
        <f t="shared" si="61"/>
        <v>98.395250000000019</v>
      </c>
      <c r="O501">
        <f t="shared" si="62"/>
        <v>100.56524999999998</v>
      </c>
      <c r="P501" t="str">
        <f t="shared" si="63"/>
        <v/>
      </c>
    </row>
    <row r="502" spans="1:16">
      <c r="A502" s="20" t="s">
        <v>25</v>
      </c>
      <c r="B502" s="20" t="s">
        <v>62</v>
      </c>
      <c r="C502" s="20" t="s">
        <v>65</v>
      </c>
      <c r="D502" s="21">
        <v>41516</v>
      </c>
      <c r="E502" s="20">
        <v>103.009</v>
      </c>
      <c r="F502" s="20" t="s">
        <v>121</v>
      </c>
      <c r="G502" s="20">
        <v>3.3</v>
      </c>
      <c r="H502" s="20">
        <v>99.709000000000003</v>
      </c>
      <c r="I502">
        <f t="shared" si="56"/>
        <v>3.2574999999999998</v>
      </c>
      <c r="J502">
        <f t="shared" si="57"/>
        <v>3.8</v>
      </c>
      <c r="K502">
        <f t="shared" si="58"/>
        <v>99.209000000000003</v>
      </c>
      <c r="L502">
        <f t="shared" si="59"/>
        <v>99.751499999999993</v>
      </c>
      <c r="M502">
        <f t="shared" si="60"/>
        <v>0.54249999999998977</v>
      </c>
      <c r="N502">
        <f t="shared" si="61"/>
        <v>98.395250000000019</v>
      </c>
      <c r="O502">
        <f t="shared" si="62"/>
        <v>100.56524999999998</v>
      </c>
      <c r="P502" t="str">
        <f t="shared" si="63"/>
        <v/>
      </c>
    </row>
    <row r="503" spans="1:16">
      <c r="A503" s="20" t="s">
        <v>25</v>
      </c>
      <c r="B503" s="20" t="s">
        <v>62</v>
      </c>
      <c r="C503" s="20" t="s">
        <v>65</v>
      </c>
      <c r="D503" s="21">
        <v>41518</v>
      </c>
      <c r="E503" s="20">
        <v>103.009</v>
      </c>
      <c r="F503" s="20" t="s">
        <v>121</v>
      </c>
      <c r="G503" s="20">
        <v>3.8</v>
      </c>
      <c r="H503" s="20">
        <v>99.209000000000003</v>
      </c>
      <c r="I503">
        <f t="shared" si="56"/>
        <v>3.2574999999999998</v>
      </c>
      <c r="J503">
        <f t="shared" si="57"/>
        <v>3.8</v>
      </c>
      <c r="K503">
        <f t="shared" si="58"/>
        <v>99.209000000000003</v>
      </c>
      <c r="L503">
        <f t="shared" si="59"/>
        <v>99.751499999999993</v>
      </c>
      <c r="M503">
        <f t="shared" si="60"/>
        <v>0.54249999999998977</v>
      </c>
      <c r="N503">
        <f t="shared" si="61"/>
        <v>98.395250000000019</v>
      </c>
      <c r="O503">
        <f t="shared" si="62"/>
        <v>100.56524999999998</v>
      </c>
      <c r="P503" t="str">
        <f t="shared" si="63"/>
        <v/>
      </c>
    </row>
    <row r="504" spans="1:16">
      <c r="A504" s="20" t="s">
        <v>25</v>
      </c>
      <c r="B504" s="20" t="s">
        <v>62</v>
      </c>
      <c r="C504" s="20" t="s">
        <v>65</v>
      </c>
      <c r="D504" s="21">
        <v>41548</v>
      </c>
      <c r="E504" s="20">
        <v>103.009</v>
      </c>
      <c r="F504" s="20" t="s">
        <v>121</v>
      </c>
      <c r="G504" s="20">
        <v>3.5</v>
      </c>
      <c r="H504" s="20">
        <v>99.509</v>
      </c>
      <c r="I504">
        <f t="shared" si="56"/>
        <v>3.2574999999999998</v>
      </c>
      <c r="J504">
        <f t="shared" si="57"/>
        <v>3.8</v>
      </c>
      <c r="K504">
        <f t="shared" si="58"/>
        <v>99.209000000000003</v>
      </c>
      <c r="L504">
        <f t="shared" si="59"/>
        <v>99.751499999999993</v>
      </c>
      <c r="M504">
        <f t="shared" si="60"/>
        <v>0.54249999999998977</v>
      </c>
      <c r="N504">
        <f t="shared" si="61"/>
        <v>98.395250000000019</v>
      </c>
      <c r="O504">
        <f t="shared" si="62"/>
        <v>100.56524999999998</v>
      </c>
      <c r="P504" t="str">
        <f t="shared" si="63"/>
        <v/>
      </c>
    </row>
    <row r="505" spans="1:16">
      <c r="A505" s="20" t="s">
        <v>25</v>
      </c>
      <c r="B505" s="20" t="s">
        <v>62</v>
      </c>
      <c r="C505" s="20" t="s">
        <v>65</v>
      </c>
      <c r="D505" s="21">
        <v>41579</v>
      </c>
      <c r="E505" s="20">
        <v>103.009</v>
      </c>
      <c r="F505" s="20" t="s">
        <v>121</v>
      </c>
      <c r="G505" s="20">
        <v>3.35</v>
      </c>
      <c r="H505" s="20">
        <v>99.659000000000006</v>
      </c>
      <c r="I505">
        <f t="shared" si="56"/>
        <v>3.2574999999999998</v>
      </c>
      <c r="J505">
        <f t="shared" si="57"/>
        <v>3.8</v>
      </c>
      <c r="K505">
        <f t="shared" si="58"/>
        <v>99.209000000000003</v>
      </c>
      <c r="L505">
        <f t="shared" si="59"/>
        <v>99.751499999999993</v>
      </c>
      <c r="M505">
        <f t="shared" si="60"/>
        <v>0.54249999999998977</v>
      </c>
      <c r="N505">
        <f t="shared" si="61"/>
        <v>98.395250000000019</v>
      </c>
      <c r="O505">
        <f t="shared" si="62"/>
        <v>100.56524999999998</v>
      </c>
      <c r="P505" t="str">
        <f t="shared" si="63"/>
        <v/>
      </c>
    </row>
    <row r="506" spans="1:16">
      <c r="A506" s="20" t="s">
        <v>25</v>
      </c>
      <c r="B506" s="20" t="s">
        <v>62</v>
      </c>
      <c r="C506" s="20" t="s">
        <v>65</v>
      </c>
      <c r="D506" s="21">
        <v>41609</v>
      </c>
      <c r="E506" s="20">
        <v>103.009</v>
      </c>
      <c r="F506" s="20" t="s">
        <v>121</v>
      </c>
      <c r="G506" s="20">
        <v>3.5</v>
      </c>
      <c r="H506" s="20">
        <v>99.509</v>
      </c>
      <c r="I506">
        <f t="shared" si="56"/>
        <v>3.2574999999999998</v>
      </c>
      <c r="J506">
        <f t="shared" si="57"/>
        <v>3.8</v>
      </c>
      <c r="K506">
        <f t="shared" si="58"/>
        <v>99.209000000000003</v>
      </c>
      <c r="L506">
        <f t="shared" si="59"/>
        <v>99.751499999999993</v>
      </c>
      <c r="M506">
        <f t="shared" si="60"/>
        <v>0.54249999999998977</v>
      </c>
      <c r="N506">
        <f t="shared" si="61"/>
        <v>98.395250000000019</v>
      </c>
      <c r="O506">
        <f t="shared" si="62"/>
        <v>100.56524999999998</v>
      </c>
      <c r="P506" t="str">
        <f t="shared" si="63"/>
        <v/>
      </c>
    </row>
    <row r="507" spans="1:16">
      <c r="A507" s="20" t="s">
        <v>25</v>
      </c>
      <c r="B507" s="20" t="s">
        <v>62</v>
      </c>
      <c r="C507" s="20" t="s">
        <v>65</v>
      </c>
      <c r="D507" s="21">
        <v>41640</v>
      </c>
      <c r="E507" s="20">
        <v>103.009</v>
      </c>
      <c r="F507" s="20" t="s">
        <v>121</v>
      </c>
      <c r="G507" s="20">
        <v>3.35</v>
      </c>
      <c r="H507" s="20">
        <v>99.659000000000006</v>
      </c>
      <c r="I507">
        <f t="shared" si="56"/>
        <v>3.2574999999999998</v>
      </c>
      <c r="J507">
        <f t="shared" si="57"/>
        <v>3.8</v>
      </c>
      <c r="K507">
        <f t="shared" si="58"/>
        <v>99.209000000000003</v>
      </c>
      <c r="L507">
        <f t="shared" si="59"/>
        <v>99.751499999999993</v>
      </c>
      <c r="M507">
        <f t="shared" si="60"/>
        <v>0.54249999999998977</v>
      </c>
      <c r="N507">
        <f t="shared" si="61"/>
        <v>98.395250000000019</v>
      </c>
      <c r="O507">
        <f t="shared" si="62"/>
        <v>100.56524999999998</v>
      </c>
      <c r="P507" t="str">
        <f t="shared" si="63"/>
        <v/>
      </c>
    </row>
    <row r="508" spans="1:16">
      <c r="A508" s="20" t="s">
        <v>25</v>
      </c>
      <c r="B508" s="20" t="s">
        <v>62</v>
      </c>
      <c r="C508" s="20" t="s">
        <v>65</v>
      </c>
      <c r="D508" s="21">
        <v>41671</v>
      </c>
      <c r="E508" s="20">
        <v>103.009</v>
      </c>
      <c r="F508" s="20" t="s">
        <v>121</v>
      </c>
      <c r="G508" s="20">
        <v>2.8</v>
      </c>
      <c r="H508" s="20">
        <v>100.209</v>
      </c>
      <c r="I508">
        <f t="shared" si="56"/>
        <v>3.2574999999999998</v>
      </c>
      <c r="J508">
        <f t="shared" si="57"/>
        <v>3.8</v>
      </c>
      <c r="K508">
        <f t="shared" si="58"/>
        <v>99.209000000000003</v>
      </c>
      <c r="L508">
        <f t="shared" si="59"/>
        <v>99.751499999999993</v>
      </c>
      <c r="M508">
        <f t="shared" si="60"/>
        <v>0.54249999999998977</v>
      </c>
      <c r="N508">
        <f t="shared" si="61"/>
        <v>98.395250000000019</v>
      </c>
      <c r="O508">
        <f t="shared" si="62"/>
        <v>100.56524999999998</v>
      </c>
      <c r="P508" t="str">
        <f t="shared" si="63"/>
        <v/>
      </c>
    </row>
    <row r="509" spans="1:16">
      <c r="A509" s="20" t="s">
        <v>25</v>
      </c>
      <c r="B509" s="20" t="s">
        <v>62</v>
      </c>
      <c r="C509" s="20" t="s">
        <v>65</v>
      </c>
      <c r="D509" s="21">
        <v>41699</v>
      </c>
      <c r="E509" s="20">
        <v>103.009</v>
      </c>
      <c r="F509" s="20" t="s">
        <v>121</v>
      </c>
      <c r="G509" s="20">
        <v>2.7</v>
      </c>
      <c r="H509" s="20">
        <v>100.309</v>
      </c>
      <c r="I509">
        <f t="shared" si="56"/>
        <v>3.2574999999999998</v>
      </c>
      <c r="J509">
        <f t="shared" si="57"/>
        <v>3.8</v>
      </c>
      <c r="K509">
        <f t="shared" si="58"/>
        <v>99.209000000000003</v>
      </c>
      <c r="L509">
        <f t="shared" si="59"/>
        <v>99.751499999999993</v>
      </c>
      <c r="M509">
        <f t="shared" si="60"/>
        <v>0.54249999999998977</v>
      </c>
      <c r="N509">
        <f t="shared" si="61"/>
        <v>98.395250000000019</v>
      </c>
      <c r="O509">
        <f t="shared" si="62"/>
        <v>100.56524999999998</v>
      </c>
      <c r="P509" t="str">
        <f t="shared" si="63"/>
        <v/>
      </c>
    </row>
    <row r="510" spans="1:16">
      <c r="A510" s="20" t="s">
        <v>25</v>
      </c>
      <c r="B510" s="20" t="s">
        <v>62</v>
      </c>
      <c r="C510" s="20" t="s">
        <v>65</v>
      </c>
      <c r="D510" s="21">
        <v>41730</v>
      </c>
      <c r="E510" s="20">
        <v>103.009</v>
      </c>
      <c r="F510" s="20" t="s">
        <v>121</v>
      </c>
      <c r="G510" s="20">
        <v>3.3</v>
      </c>
      <c r="H510" s="20">
        <v>99.709000000000003</v>
      </c>
      <c r="I510">
        <f t="shared" si="56"/>
        <v>3.2574999999999998</v>
      </c>
      <c r="J510">
        <f t="shared" si="57"/>
        <v>3.8</v>
      </c>
      <c r="K510">
        <f t="shared" si="58"/>
        <v>99.209000000000003</v>
      </c>
      <c r="L510">
        <f t="shared" si="59"/>
        <v>99.751499999999993</v>
      </c>
      <c r="M510">
        <f t="shared" si="60"/>
        <v>0.54249999999998977</v>
      </c>
      <c r="N510">
        <f t="shared" si="61"/>
        <v>98.395250000000019</v>
      </c>
      <c r="O510">
        <f t="shared" si="62"/>
        <v>100.56524999999998</v>
      </c>
      <c r="P510" t="str">
        <f t="shared" si="63"/>
        <v/>
      </c>
    </row>
    <row r="511" spans="1:16">
      <c r="A511" s="20" t="s">
        <v>25</v>
      </c>
      <c r="B511" s="20" t="s">
        <v>62</v>
      </c>
      <c r="C511" s="20" t="s">
        <v>65</v>
      </c>
      <c r="D511" s="21">
        <v>41760</v>
      </c>
      <c r="E511" s="20">
        <v>103.009</v>
      </c>
      <c r="F511" s="20" t="s">
        <v>121</v>
      </c>
      <c r="G511" s="20">
        <v>3.4</v>
      </c>
      <c r="H511" s="20">
        <v>99.608999999999995</v>
      </c>
      <c r="I511">
        <f t="shared" si="56"/>
        <v>3.2574999999999998</v>
      </c>
      <c r="J511">
        <f t="shared" si="57"/>
        <v>3.8</v>
      </c>
      <c r="K511">
        <f t="shared" si="58"/>
        <v>99.209000000000003</v>
      </c>
      <c r="L511">
        <f t="shared" si="59"/>
        <v>99.751499999999993</v>
      </c>
      <c r="M511">
        <f t="shared" si="60"/>
        <v>0.54249999999998977</v>
      </c>
      <c r="N511">
        <f t="shared" si="61"/>
        <v>98.395250000000019</v>
      </c>
      <c r="O511">
        <f t="shared" si="62"/>
        <v>100.56524999999998</v>
      </c>
      <c r="P511" t="str">
        <f t="shared" si="63"/>
        <v/>
      </c>
    </row>
    <row r="512" spans="1:16">
      <c r="A512" s="20" t="s">
        <v>25</v>
      </c>
      <c r="B512" s="20" t="s">
        <v>62</v>
      </c>
      <c r="C512" s="20" t="s">
        <v>65</v>
      </c>
      <c r="D512" s="21">
        <v>41791</v>
      </c>
      <c r="E512" s="20">
        <v>103.009</v>
      </c>
      <c r="F512" s="20" t="s">
        <v>121</v>
      </c>
      <c r="G512" s="20">
        <v>3.2</v>
      </c>
      <c r="H512" s="20">
        <v>99.808999999999997</v>
      </c>
      <c r="I512">
        <f t="shared" si="56"/>
        <v>3.2574999999999998</v>
      </c>
      <c r="J512">
        <f t="shared" si="57"/>
        <v>3.8</v>
      </c>
      <c r="K512">
        <f t="shared" si="58"/>
        <v>99.209000000000003</v>
      </c>
      <c r="L512">
        <f t="shared" si="59"/>
        <v>99.751499999999993</v>
      </c>
      <c r="M512">
        <f t="shared" si="60"/>
        <v>0.54249999999998977</v>
      </c>
      <c r="N512">
        <f t="shared" si="61"/>
        <v>98.395250000000019</v>
      </c>
      <c r="O512">
        <f t="shared" si="62"/>
        <v>100.56524999999998</v>
      </c>
      <c r="P512" t="str">
        <f t="shared" si="63"/>
        <v/>
      </c>
    </row>
    <row r="513" spans="1:16">
      <c r="A513" s="20" t="s">
        <v>25</v>
      </c>
      <c r="B513" s="20" t="s">
        <v>62</v>
      </c>
      <c r="C513" s="20" t="s">
        <v>65</v>
      </c>
      <c r="D513" s="21">
        <v>41821</v>
      </c>
      <c r="E513" s="20">
        <v>103.009</v>
      </c>
      <c r="F513" s="20" t="s">
        <v>121</v>
      </c>
      <c r="G513" s="20">
        <v>3.6</v>
      </c>
      <c r="H513" s="20">
        <v>99.409000000000006</v>
      </c>
      <c r="I513">
        <f t="shared" si="56"/>
        <v>3.2574999999999998</v>
      </c>
      <c r="J513">
        <f t="shared" si="57"/>
        <v>3.8</v>
      </c>
      <c r="K513">
        <f t="shared" si="58"/>
        <v>99.209000000000003</v>
      </c>
      <c r="L513">
        <f t="shared" si="59"/>
        <v>99.751499999999993</v>
      </c>
      <c r="M513">
        <f t="shared" si="60"/>
        <v>0.54249999999998977</v>
      </c>
      <c r="N513">
        <f t="shared" si="61"/>
        <v>98.395250000000019</v>
      </c>
      <c r="O513">
        <f t="shared" si="62"/>
        <v>100.56524999999998</v>
      </c>
      <c r="P513" t="str">
        <f t="shared" si="63"/>
        <v/>
      </c>
    </row>
    <row r="514" spans="1:16">
      <c r="A514" s="20" t="s">
        <v>25</v>
      </c>
      <c r="B514" s="20" t="s">
        <v>62</v>
      </c>
      <c r="C514" s="20" t="s">
        <v>65</v>
      </c>
      <c r="D514" s="21">
        <v>41852</v>
      </c>
      <c r="E514" s="20">
        <v>103.009</v>
      </c>
      <c r="F514" s="20" t="s">
        <v>121</v>
      </c>
      <c r="G514" s="20">
        <v>3</v>
      </c>
      <c r="H514" s="20">
        <v>100.009</v>
      </c>
      <c r="I514">
        <f t="shared" si="56"/>
        <v>3.2574999999999998</v>
      </c>
      <c r="J514">
        <f t="shared" si="57"/>
        <v>3.8</v>
      </c>
      <c r="K514">
        <f t="shared" si="58"/>
        <v>99.209000000000003</v>
      </c>
      <c r="L514">
        <f t="shared" si="59"/>
        <v>99.751499999999993</v>
      </c>
      <c r="M514">
        <f t="shared" si="60"/>
        <v>0.54249999999998977</v>
      </c>
      <c r="N514">
        <f t="shared" si="61"/>
        <v>98.395250000000019</v>
      </c>
      <c r="O514">
        <f t="shared" si="62"/>
        <v>100.56524999999998</v>
      </c>
      <c r="P514" t="str">
        <f t="shared" si="63"/>
        <v/>
      </c>
    </row>
    <row r="515" spans="1:16">
      <c r="A515" s="20" t="s">
        <v>25</v>
      </c>
      <c r="B515" s="20" t="s">
        <v>62</v>
      </c>
      <c r="C515" s="20" t="s">
        <v>65</v>
      </c>
      <c r="D515" s="21">
        <v>41883</v>
      </c>
      <c r="E515" s="20">
        <v>103.009</v>
      </c>
      <c r="F515" s="20" t="s">
        <v>121</v>
      </c>
      <c r="G515" s="20">
        <v>3.3</v>
      </c>
      <c r="H515" s="20">
        <v>99.709000000000003</v>
      </c>
      <c r="I515">
        <f t="shared" ref="I515:I578" si="64">VLOOKUP($C515,$T$1:$X$42,2,FALSE)</f>
        <v>3.2574999999999998</v>
      </c>
      <c r="J515">
        <f t="shared" ref="J515:J578" si="65">VLOOKUP($C515,$T$1:$X$42,3,FALSE)</f>
        <v>3.8</v>
      </c>
      <c r="K515">
        <f t="shared" ref="K515:K578" si="66">VLOOKUP($C515,$T$1:$X$42,4,FALSE)</f>
        <v>99.209000000000003</v>
      </c>
      <c r="L515">
        <f t="shared" ref="L515:L578" si="67">VLOOKUP($C515,$T$1:$X$42,5,FALSE)</f>
        <v>99.751499999999993</v>
      </c>
      <c r="M515">
        <f t="shared" ref="M515:M578" si="68">L515-K515</f>
        <v>0.54249999999998977</v>
      </c>
      <c r="N515">
        <f t="shared" ref="N515:N578" si="69">K515-M515*1.5</f>
        <v>98.395250000000019</v>
      </c>
      <c r="O515">
        <f t="shared" ref="O515:O578" si="70">L515+M515*1.5</f>
        <v>100.56524999999998</v>
      </c>
      <c r="P515" t="str">
        <f t="shared" ref="P515:P578" si="71">IF(OR(H515&lt;N515,H515&gt;O515), "OUTLIER", "")</f>
        <v/>
      </c>
    </row>
    <row r="516" spans="1:16">
      <c r="A516" s="20" t="s">
        <v>25</v>
      </c>
      <c r="B516" s="20" t="s">
        <v>62</v>
      </c>
      <c r="C516" s="20" t="s">
        <v>65</v>
      </c>
      <c r="D516" s="21">
        <v>41913</v>
      </c>
      <c r="E516" s="20">
        <v>103.009</v>
      </c>
      <c r="F516" s="20" t="s">
        <v>121</v>
      </c>
      <c r="G516" s="20">
        <v>3.5</v>
      </c>
      <c r="H516" s="20">
        <v>99.509</v>
      </c>
      <c r="I516">
        <f t="shared" si="64"/>
        <v>3.2574999999999998</v>
      </c>
      <c r="J516">
        <f t="shared" si="65"/>
        <v>3.8</v>
      </c>
      <c r="K516">
        <f t="shared" si="66"/>
        <v>99.209000000000003</v>
      </c>
      <c r="L516">
        <f t="shared" si="67"/>
        <v>99.751499999999993</v>
      </c>
      <c r="M516">
        <f t="shared" si="68"/>
        <v>0.54249999999998977</v>
      </c>
      <c r="N516">
        <f t="shared" si="69"/>
        <v>98.395250000000019</v>
      </c>
      <c r="O516">
        <f t="shared" si="70"/>
        <v>100.56524999999998</v>
      </c>
      <c r="P516" t="str">
        <f t="shared" si="71"/>
        <v/>
      </c>
    </row>
    <row r="517" spans="1:16">
      <c r="A517" s="20" t="s">
        <v>25</v>
      </c>
      <c r="B517" s="20" t="s">
        <v>62</v>
      </c>
      <c r="C517" s="20" t="s">
        <v>65</v>
      </c>
      <c r="D517" s="21">
        <v>41944</v>
      </c>
      <c r="E517" s="20">
        <v>103.009</v>
      </c>
      <c r="F517" s="20" t="s">
        <v>121</v>
      </c>
      <c r="G517" s="20">
        <v>2.5499999999999998</v>
      </c>
      <c r="H517" s="20">
        <v>100.459</v>
      </c>
      <c r="I517">
        <f t="shared" si="64"/>
        <v>3.2574999999999998</v>
      </c>
      <c r="J517">
        <f t="shared" si="65"/>
        <v>3.8</v>
      </c>
      <c r="K517">
        <f t="shared" si="66"/>
        <v>99.209000000000003</v>
      </c>
      <c r="L517">
        <f t="shared" si="67"/>
        <v>99.751499999999993</v>
      </c>
      <c r="M517">
        <f t="shared" si="68"/>
        <v>0.54249999999998977</v>
      </c>
      <c r="N517">
        <f t="shared" si="69"/>
        <v>98.395250000000019</v>
      </c>
      <c r="O517">
        <f t="shared" si="70"/>
        <v>100.56524999999998</v>
      </c>
      <c r="P517" t="str">
        <f t="shared" si="71"/>
        <v/>
      </c>
    </row>
    <row r="518" spans="1:16">
      <c r="A518" s="20" t="s">
        <v>25</v>
      </c>
      <c r="B518" s="20" t="s">
        <v>62</v>
      </c>
      <c r="C518" s="20" t="s">
        <v>65</v>
      </c>
      <c r="D518" s="21">
        <v>41974</v>
      </c>
      <c r="E518" s="20">
        <v>103.009</v>
      </c>
      <c r="F518" s="20" t="s">
        <v>121</v>
      </c>
      <c r="G518" s="20">
        <v>3.05</v>
      </c>
      <c r="H518" s="20">
        <v>99.959000000000003</v>
      </c>
      <c r="I518">
        <f t="shared" si="64"/>
        <v>3.2574999999999998</v>
      </c>
      <c r="J518">
        <f t="shared" si="65"/>
        <v>3.8</v>
      </c>
      <c r="K518">
        <f t="shared" si="66"/>
        <v>99.209000000000003</v>
      </c>
      <c r="L518">
        <f t="shared" si="67"/>
        <v>99.751499999999993</v>
      </c>
      <c r="M518">
        <f t="shared" si="68"/>
        <v>0.54249999999998977</v>
      </c>
      <c r="N518">
        <f t="shared" si="69"/>
        <v>98.395250000000019</v>
      </c>
      <c r="O518">
        <f t="shared" si="70"/>
        <v>100.56524999999998</v>
      </c>
      <c r="P518" t="str">
        <f t="shared" si="71"/>
        <v/>
      </c>
    </row>
    <row r="519" spans="1:16">
      <c r="A519" s="20" t="s">
        <v>25</v>
      </c>
      <c r="B519" s="20" t="s">
        <v>62</v>
      </c>
      <c r="C519" s="20" t="s">
        <v>65</v>
      </c>
      <c r="D519" s="21">
        <v>42023</v>
      </c>
      <c r="E519" s="20">
        <v>103.009</v>
      </c>
      <c r="F519" s="20" t="s">
        <v>121</v>
      </c>
      <c r="G519" s="20">
        <v>3.4</v>
      </c>
      <c r="H519" s="20">
        <v>99.608999999999995</v>
      </c>
      <c r="I519">
        <f t="shared" si="64"/>
        <v>3.2574999999999998</v>
      </c>
      <c r="J519">
        <f t="shared" si="65"/>
        <v>3.8</v>
      </c>
      <c r="K519">
        <f t="shared" si="66"/>
        <v>99.209000000000003</v>
      </c>
      <c r="L519">
        <f t="shared" si="67"/>
        <v>99.751499999999993</v>
      </c>
      <c r="M519">
        <f t="shared" si="68"/>
        <v>0.54249999999998977</v>
      </c>
      <c r="N519">
        <f t="shared" si="69"/>
        <v>98.395250000000019</v>
      </c>
      <c r="O519">
        <f t="shared" si="70"/>
        <v>100.56524999999998</v>
      </c>
      <c r="P519" t="str">
        <f t="shared" si="71"/>
        <v/>
      </c>
    </row>
    <row r="520" spans="1:16">
      <c r="A520" s="20" t="s">
        <v>25</v>
      </c>
      <c r="B520" s="20" t="s">
        <v>62</v>
      </c>
      <c r="C520" s="20" t="s">
        <v>65</v>
      </c>
      <c r="D520" s="21">
        <v>42046</v>
      </c>
      <c r="E520" s="20">
        <v>103.009</v>
      </c>
      <c r="F520" s="20" t="s">
        <v>121</v>
      </c>
      <c r="G520" s="20">
        <v>3.5</v>
      </c>
      <c r="H520" s="20">
        <v>99.509</v>
      </c>
      <c r="I520">
        <f t="shared" si="64"/>
        <v>3.2574999999999998</v>
      </c>
      <c r="J520">
        <f t="shared" si="65"/>
        <v>3.8</v>
      </c>
      <c r="K520">
        <f t="shared" si="66"/>
        <v>99.209000000000003</v>
      </c>
      <c r="L520">
        <f t="shared" si="67"/>
        <v>99.751499999999993</v>
      </c>
      <c r="M520">
        <f t="shared" si="68"/>
        <v>0.54249999999998977</v>
      </c>
      <c r="N520">
        <f t="shared" si="69"/>
        <v>98.395250000000019</v>
      </c>
      <c r="O520">
        <f t="shared" si="70"/>
        <v>100.56524999999998</v>
      </c>
      <c r="P520" t="str">
        <f t="shared" si="71"/>
        <v/>
      </c>
    </row>
    <row r="521" spans="1:16">
      <c r="A521" s="20" t="s">
        <v>25</v>
      </c>
      <c r="B521" s="20" t="s">
        <v>62</v>
      </c>
      <c r="C521" s="20" t="s">
        <v>65</v>
      </c>
      <c r="D521" s="21">
        <v>42082</v>
      </c>
      <c r="E521" s="20">
        <v>103.009</v>
      </c>
      <c r="F521" s="20" t="s">
        <v>121</v>
      </c>
      <c r="G521" s="20">
        <v>3.3</v>
      </c>
      <c r="H521" s="20">
        <v>99.709000000000003</v>
      </c>
      <c r="I521">
        <f t="shared" si="64"/>
        <v>3.2574999999999998</v>
      </c>
      <c r="J521">
        <f t="shared" si="65"/>
        <v>3.8</v>
      </c>
      <c r="K521">
        <f t="shared" si="66"/>
        <v>99.209000000000003</v>
      </c>
      <c r="L521">
        <f t="shared" si="67"/>
        <v>99.751499999999993</v>
      </c>
      <c r="M521">
        <f t="shared" si="68"/>
        <v>0.54249999999998977</v>
      </c>
      <c r="N521">
        <f t="shared" si="69"/>
        <v>98.395250000000019</v>
      </c>
      <c r="O521">
        <f t="shared" si="70"/>
        <v>100.56524999999998</v>
      </c>
      <c r="P521" t="str">
        <f t="shared" si="71"/>
        <v/>
      </c>
    </row>
    <row r="522" spans="1:16">
      <c r="A522" s="20" t="s">
        <v>25</v>
      </c>
      <c r="B522" s="20" t="s">
        <v>62</v>
      </c>
      <c r="C522" s="20" t="s">
        <v>65</v>
      </c>
      <c r="D522" s="21">
        <v>42109</v>
      </c>
      <c r="E522" s="20">
        <v>103.009</v>
      </c>
      <c r="F522" s="20" t="s">
        <v>121</v>
      </c>
      <c r="G522" s="20">
        <v>3.5</v>
      </c>
      <c r="H522" s="20">
        <v>99.509</v>
      </c>
      <c r="I522">
        <f t="shared" si="64"/>
        <v>3.2574999999999998</v>
      </c>
      <c r="J522">
        <f t="shared" si="65"/>
        <v>3.8</v>
      </c>
      <c r="K522">
        <f t="shared" si="66"/>
        <v>99.209000000000003</v>
      </c>
      <c r="L522">
        <f t="shared" si="67"/>
        <v>99.751499999999993</v>
      </c>
      <c r="M522">
        <f t="shared" si="68"/>
        <v>0.54249999999998977</v>
      </c>
      <c r="N522">
        <f t="shared" si="69"/>
        <v>98.395250000000019</v>
      </c>
      <c r="O522">
        <f t="shared" si="70"/>
        <v>100.56524999999998</v>
      </c>
      <c r="P522" t="str">
        <f t="shared" si="71"/>
        <v/>
      </c>
    </row>
    <row r="523" spans="1:16">
      <c r="A523" s="20" t="s">
        <v>25</v>
      </c>
      <c r="B523" s="20" t="s">
        <v>62</v>
      </c>
      <c r="C523" s="20" t="s">
        <v>65</v>
      </c>
      <c r="D523" s="21">
        <v>42138</v>
      </c>
      <c r="E523" s="20">
        <v>103.009</v>
      </c>
      <c r="F523" s="20" t="s">
        <v>121</v>
      </c>
      <c r="G523" s="20">
        <v>3.5</v>
      </c>
      <c r="H523" s="20">
        <v>99.509</v>
      </c>
      <c r="I523">
        <f t="shared" si="64"/>
        <v>3.2574999999999998</v>
      </c>
      <c r="J523">
        <f t="shared" si="65"/>
        <v>3.8</v>
      </c>
      <c r="K523">
        <f t="shared" si="66"/>
        <v>99.209000000000003</v>
      </c>
      <c r="L523">
        <f t="shared" si="67"/>
        <v>99.751499999999993</v>
      </c>
      <c r="M523">
        <f t="shared" si="68"/>
        <v>0.54249999999998977</v>
      </c>
      <c r="N523">
        <f t="shared" si="69"/>
        <v>98.395250000000019</v>
      </c>
      <c r="O523">
        <f t="shared" si="70"/>
        <v>100.56524999999998</v>
      </c>
      <c r="P523" t="str">
        <f t="shared" si="71"/>
        <v/>
      </c>
    </row>
    <row r="524" spans="1:16">
      <c r="A524" s="20" t="s">
        <v>25</v>
      </c>
      <c r="B524" s="20" t="s">
        <v>62</v>
      </c>
      <c r="C524" s="20" t="s">
        <v>65</v>
      </c>
      <c r="D524" s="21">
        <v>42174</v>
      </c>
      <c r="E524" s="20">
        <v>103.009</v>
      </c>
      <c r="F524" s="20" t="s">
        <v>121</v>
      </c>
      <c r="G524" s="20">
        <v>3.3</v>
      </c>
      <c r="H524" s="20">
        <v>99.709000000000003</v>
      </c>
      <c r="I524">
        <f t="shared" si="64"/>
        <v>3.2574999999999998</v>
      </c>
      <c r="J524">
        <f t="shared" si="65"/>
        <v>3.8</v>
      </c>
      <c r="K524">
        <f t="shared" si="66"/>
        <v>99.209000000000003</v>
      </c>
      <c r="L524">
        <f t="shared" si="67"/>
        <v>99.751499999999993</v>
      </c>
      <c r="M524">
        <f t="shared" si="68"/>
        <v>0.54249999999998977</v>
      </c>
      <c r="N524">
        <f t="shared" si="69"/>
        <v>98.395250000000019</v>
      </c>
      <c r="O524">
        <f t="shared" si="70"/>
        <v>100.56524999999998</v>
      </c>
      <c r="P524" t="str">
        <f t="shared" si="71"/>
        <v/>
      </c>
    </row>
    <row r="525" spans="1:16">
      <c r="A525" s="20" t="s">
        <v>25</v>
      </c>
      <c r="B525" s="20" t="s">
        <v>62</v>
      </c>
      <c r="C525" s="20" t="s">
        <v>65</v>
      </c>
      <c r="D525" s="21">
        <v>42186</v>
      </c>
      <c r="E525" s="20">
        <v>103.009</v>
      </c>
      <c r="F525" s="20" t="s">
        <v>121</v>
      </c>
      <c r="G525" s="20">
        <v>2.9</v>
      </c>
      <c r="H525" s="20">
        <v>100.10899999999999</v>
      </c>
      <c r="I525">
        <f t="shared" si="64"/>
        <v>3.2574999999999998</v>
      </c>
      <c r="J525">
        <f t="shared" si="65"/>
        <v>3.8</v>
      </c>
      <c r="K525">
        <f t="shared" si="66"/>
        <v>99.209000000000003</v>
      </c>
      <c r="L525">
        <f t="shared" si="67"/>
        <v>99.751499999999993</v>
      </c>
      <c r="M525">
        <f t="shared" si="68"/>
        <v>0.54249999999998977</v>
      </c>
      <c r="N525">
        <f t="shared" si="69"/>
        <v>98.395250000000019</v>
      </c>
      <c r="O525">
        <f t="shared" si="70"/>
        <v>100.56524999999998</v>
      </c>
      <c r="P525" t="str">
        <f t="shared" si="71"/>
        <v/>
      </c>
    </row>
    <row r="526" spans="1:16">
      <c r="A526" s="20" t="s">
        <v>25</v>
      </c>
      <c r="B526" s="20" t="s">
        <v>62</v>
      </c>
      <c r="C526" s="20" t="s">
        <v>65</v>
      </c>
      <c r="D526" s="21">
        <v>42217</v>
      </c>
      <c r="E526" s="20">
        <v>103.009</v>
      </c>
      <c r="F526" s="20" t="s">
        <v>121</v>
      </c>
      <c r="G526" s="20">
        <v>3</v>
      </c>
      <c r="H526" s="20">
        <v>100.009</v>
      </c>
      <c r="I526">
        <f t="shared" si="64"/>
        <v>3.2574999999999998</v>
      </c>
      <c r="J526">
        <f t="shared" si="65"/>
        <v>3.8</v>
      </c>
      <c r="K526">
        <f t="shared" si="66"/>
        <v>99.209000000000003</v>
      </c>
      <c r="L526">
        <f t="shared" si="67"/>
        <v>99.751499999999993</v>
      </c>
      <c r="M526">
        <f t="shared" si="68"/>
        <v>0.54249999999998977</v>
      </c>
      <c r="N526">
        <f t="shared" si="69"/>
        <v>98.395250000000019</v>
      </c>
      <c r="O526">
        <f t="shared" si="70"/>
        <v>100.56524999999998</v>
      </c>
      <c r="P526" t="str">
        <f t="shared" si="71"/>
        <v/>
      </c>
    </row>
    <row r="527" spans="1:16">
      <c r="A527" s="20" t="s">
        <v>25</v>
      </c>
      <c r="B527" s="20" t="s">
        <v>62</v>
      </c>
      <c r="C527" s="20" t="s">
        <v>65</v>
      </c>
      <c r="D527" s="21">
        <v>42248</v>
      </c>
      <c r="E527" s="20">
        <v>103.009</v>
      </c>
      <c r="F527" s="20" t="s">
        <v>121</v>
      </c>
      <c r="G527" s="20">
        <v>3.15</v>
      </c>
      <c r="H527" s="20">
        <v>99.858999999999995</v>
      </c>
      <c r="I527">
        <f t="shared" si="64"/>
        <v>3.2574999999999998</v>
      </c>
      <c r="J527">
        <f t="shared" si="65"/>
        <v>3.8</v>
      </c>
      <c r="K527">
        <f t="shared" si="66"/>
        <v>99.209000000000003</v>
      </c>
      <c r="L527">
        <f t="shared" si="67"/>
        <v>99.751499999999993</v>
      </c>
      <c r="M527">
        <f t="shared" si="68"/>
        <v>0.54249999999998977</v>
      </c>
      <c r="N527">
        <f t="shared" si="69"/>
        <v>98.395250000000019</v>
      </c>
      <c r="O527">
        <f t="shared" si="70"/>
        <v>100.56524999999998</v>
      </c>
      <c r="P527" t="str">
        <f t="shared" si="71"/>
        <v/>
      </c>
    </row>
    <row r="528" spans="1:16">
      <c r="A528" s="20" t="s">
        <v>25</v>
      </c>
      <c r="B528" s="20" t="s">
        <v>62</v>
      </c>
      <c r="C528" s="20" t="s">
        <v>65</v>
      </c>
      <c r="D528" s="21">
        <v>42298</v>
      </c>
      <c r="E528" s="20">
        <v>103.009</v>
      </c>
      <c r="F528" s="20" t="s">
        <v>121</v>
      </c>
      <c r="G528" s="20">
        <v>3.2</v>
      </c>
      <c r="H528" s="20">
        <v>99.808999999999997</v>
      </c>
      <c r="I528">
        <f t="shared" si="64"/>
        <v>3.2574999999999998</v>
      </c>
      <c r="J528">
        <f t="shared" si="65"/>
        <v>3.8</v>
      </c>
      <c r="K528">
        <f t="shared" si="66"/>
        <v>99.209000000000003</v>
      </c>
      <c r="L528">
        <f t="shared" si="67"/>
        <v>99.751499999999993</v>
      </c>
      <c r="M528">
        <f t="shared" si="68"/>
        <v>0.54249999999998977</v>
      </c>
      <c r="N528">
        <f t="shared" si="69"/>
        <v>98.395250000000019</v>
      </c>
      <c r="O528">
        <f t="shared" si="70"/>
        <v>100.56524999999998</v>
      </c>
      <c r="P528" t="str">
        <f t="shared" si="71"/>
        <v/>
      </c>
    </row>
    <row r="529" spans="1:16">
      <c r="A529" s="20" t="s">
        <v>25</v>
      </c>
      <c r="B529" s="20" t="s">
        <v>62</v>
      </c>
      <c r="C529" s="20" t="s">
        <v>65</v>
      </c>
      <c r="D529" s="21">
        <v>42326</v>
      </c>
      <c r="E529" s="20">
        <v>103.009</v>
      </c>
      <c r="F529" s="20" t="s">
        <v>121</v>
      </c>
      <c r="G529" s="20">
        <v>3.6</v>
      </c>
      <c r="H529" s="20">
        <v>99.409000000000006</v>
      </c>
      <c r="I529">
        <f t="shared" si="64"/>
        <v>3.2574999999999998</v>
      </c>
      <c r="J529">
        <f t="shared" si="65"/>
        <v>3.8</v>
      </c>
      <c r="K529">
        <f t="shared" si="66"/>
        <v>99.209000000000003</v>
      </c>
      <c r="L529">
        <f t="shared" si="67"/>
        <v>99.751499999999993</v>
      </c>
      <c r="M529">
        <f t="shared" si="68"/>
        <v>0.54249999999998977</v>
      </c>
      <c r="N529">
        <f t="shared" si="69"/>
        <v>98.395250000000019</v>
      </c>
      <c r="O529">
        <f t="shared" si="70"/>
        <v>100.56524999999998</v>
      </c>
      <c r="P529" t="str">
        <f t="shared" si="71"/>
        <v/>
      </c>
    </row>
    <row r="530" spans="1:16">
      <c r="A530" s="20" t="s">
        <v>25</v>
      </c>
      <c r="B530" s="20" t="s">
        <v>62</v>
      </c>
      <c r="C530" s="20" t="s">
        <v>65</v>
      </c>
      <c r="D530" s="21">
        <v>42339</v>
      </c>
      <c r="E530" s="20">
        <v>103.009</v>
      </c>
      <c r="F530" s="20" t="s">
        <v>121</v>
      </c>
      <c r="G530" s="20">
        <v>3.6</v>
      </c>
      <c r="H530" s="20">
        <v>99.409000000000006</v>
      </c>
      <c r="I530">
        <f t="shared" si="64"/>
        <v>3.2574999999999998</v>
      </c>
      <c r="J530">
        <f t="shared" si="65"/>
        <v>3.8</v>
      </c>
      <c r="K530">
        <f t="shared" si="66"/>
        <v>99.209000000000003</v>
      </c>
      <c r="L530">
        <f t="shared" si="67"/>
        <v>99.751499999999993</v>
      </c>
      <c r="M530">
        <f t="shared" si="68"/>
        <v>0.54249999999998977</v>
      </c>
      <c r="N530">
        <f t="shared" si="69"/>
        <v>98.395250000000019</v>
      </c>
      <c r="O530">
        <f t="shared" si="70"/>
        <v>100.56524999999998</v>
      </c>
      <c r="P530" t="str">
        <f t="shared" si="71"/>
        <v/>
      </c>
    </row>
    <row r="531" spans="1:16">
      <c r="A531" s="20" t="s">
        <v>25</v>
      </c>
      <c r="B531" s="20" t="s">
        <v>62</v>
      </c>
      <c r="C531" s="20" t="s">
        <v>65</v>
      </c>
      <c r="D531" s="21">
        <v>42370</v>
      </c>
      <c r="E531" s="20">
        <v>103.009</v>
      </c>
      <c r="F531" s="20" t="s">
        <v>121</v>
      </c>
      <c r="G531" s="20">
        <v>3.6</v>
      </c>
      <c r="H531" s="20">
        <v>99.409000000000006</v>
      </c>
      <c r="I531">
        <f t="shared" si="64"/>
        <v>3.2574999999999998</v>
      </c>
      <c r="J531">
        <f t="shared" si="65"/>
        <v>3.8</v>
      </c>
      <c r="K531">
        <f t="shared" si="66"/>
        <v>99.209000000000003</v>
      </c>
      <c r="L531">
        <f t="shared" si="67"/>
        <v>99.751499999999993</v>
      </c>
      <c r="M531">
        <f t="shared" si="68"/>
        <v>0.54249999999998977</v>
      </c>
      <c r="N531">
        <f t="shared" si="69"/>
        <v>98.395250000000019</v>
      </c>
      <c r="O531">
        <f t="shared" si="70"/>
        <v>100.56524999999998</v>
      </c>
      <c r="P531" t="str">
        <f t="shared" si="71"/>
        <v/>
      </c>
    </row>
    <row r="532" spans="1:16">
      <c r="A532" s="20" t="s">
        <v>25</v>
      </c>
      <c r="B532" s="20" t="s">
        <v>62</v>
      </c>
      <c r="C532" s="20" t="s">
        <v>65</v>
      </c>
      <c r="D532" s="21">
        <v>42401</v>
      </c>
      <c r="E532" s="20">
        <v>103.009</v>
      </c>
      <c r="F532" s="20" t="s">
        <v>121</v>
      </c>
      <c r="G532" s="20">
        <v>3.5</v>
      </c>
      <c r="H532" s="20">
        <v>99.509</v>
      </c>
      <c r="I532">
        <f t="shared" si="64"/>
        <v>3.2574999999999998</v>
      </c>
      <c r="J532">
        <f t="shared" si="65"/>
        <v>3.8</v>
      </c>
      <c r="K532">
        <f t="shared" si="66"/>
        <v>99.209000000000003</v>
      </c>
      <c r="L532">
        <f t="shared" si="67"/>
        <v>99.751499999999993</v>
      </c>
      <c r="M532">
        <f t="shared" si="68"/>
        <v>0.54249999999998977</v>
      </c>
      <c r="N532">
        <f t="shared" si="69"/>
        <v>98.395250000000019</v>
      </c>
      <c r="O532">
        <f t="shared" si="70"/>
        <v>100.56524999999998</v>
      </c>
      <c r="P532" t="str">
        <f t="shared" si="71"/>
        <v/>
      </c>
    </row>
    <row r="533" spans="1:16">
      <c r="A533" s="20" t="s">
        <v>25</v>
      </c>
      <c r="B533" s="20" t="s">
        <v>62</v>
      </c>
      <c r="C533" s="20" t="s">
        <v>65</v>
      </c>
      <c r="D533" s="21">
        <v>42430</v>
      </c>
      <c r="E533" s="20">
        <v>103.009</v>
      </c>
      <c r="F533" s="20" t="s">
        <v>121</v>
      </c>
      <c r="G533" s="20">
        <v>3.5</v>
      </c>
      <c r="H533" s="20">
        <v>99.509</v>
      </c>
      <c r="I533">
        <f t="shared" si="64"/>
        <v>3.2574999999999998</v>
      </c>
      <c r="J533">
        <f t="shared" si="65"/>
        <v>3.8</v>
      </c>
      <c r="K533">
        <f t="shared" si="66"/>
        <v>99.209000000000003</v>
      </c>
      <c r="L533">
        <f t="shared" si="67"/>
        <v>99.751499999999993</v>
      </c>
      <c r="M533">
        <f t="shared" si="68"/>
        <v>0.54249999999998977</v>
      </c>
      <c r="N533">
        <f t="shared" si="69"/>
        <v>98.395250000000019</v>
      </c>
      <c r="O533">
        <f t="shared" si="70"/>
        <v>100.56524999999998</v>
      </c>
      <c r="P533" t="str">
        <f t="shared" si="71"/>
        <v/>
      </c>
    </row>
    <row r="534" spans="1:16">
      <c r="A534" s="20" t="s">
        <v>25</v>
      </c>
      <c r="B534" s="20" t="s">
        <v>62</v>
      </c>
      <c r="C534" s="20" t="s">
        <v>65</v>
      </c>
      <c r="D534" s="21">
        <v>42491</v>
      </c>
      <c r="E534" s="20">
        <v>103.009</v>
      </c>
      <c r="F534" s="20" t="s">
        <v>121</v>
      </c>
      <c r="G534" s="20">
        <v>3.77</v>
      </c>
      <c r="H534" s="20">
        <v>99.239000000000004</v>
      </c>
      <c r="I534">
        <f t="shared" si="64"/>
        <v>3.2574999999999998</v>
      </c>
      <c r="J534">
        <f t="shared" si="65"/>
        <v>3.8</v>
      </c>
      <c r="K534">
        <f t="shared" si="66"/>
        <v>99.209000000000003</v>
      </c>
      <c r="L534">
        <f t="shared" si="67"/>
        <v>99.751499999999993</v>
      </c>
      <c r="M534">
        <f t="shared" si="68"/>
        <v>0.54249999999998977</v>
      </c>
      <c r="N534">
        <f t="shared" si="69"/>
        <v>98.395250000000019</v>
      </c>
      <c r="O534">
        <f t="shared" si="70"/>
        <v>100.56524999999998</v>
      </c>
      <c r="P534" t="str">
        <f t="shared" si="71"/>
        <v/>
      </c>
    </row>
    <row r="535" spans="1:16">
      <c r="A535" s="20" t="s">
        <v>25</v>
      </c>
      <c r="B535" s="20" t="s">
        <v>62</v>
      </c>
      <c r="C535" s="20" t="s">
        <v>65</v>
      </c>
      <c r="D535" s="21">
        <v>42522</v>
      </c>
      <c r="E535" s="20">
        <v>103.009</v>
      </c>
      <c r="F535" s="20" t="s">
        <v>121</v>
      </c>
      <c r="G535" s="20">
        <v>3.1</v>
      </c>
      <c r="H535" s="20">
        <v>99.909000000000006</v>
      </c>
      <c r="I535">
        <f t="shared" si="64"/>
        <v>3.2574999999999998</v>
      </c>
      <c r="J535">
        <f t="shared" si="65"/>
        <v>3.8</v>
      </c>
      <c r="K535">
        <f t="shared" si="66"/>
        <v>99.209000000000003</v>
      </c>
      <c r="L535">
        <f t="shared" si="67"/>
        <v>99.751499999999993</v>
      </c>
      <c r="M535">
        <f t="shared" si="68"/>
        <v>0.54249999999998977</v>
      </c>
      <c r="N535">
        <f t="shared" si="69"/>
        <v>98.395250000000019</v>
      </c>
      <c r="O535">
        <f t="shared" si="70"/>
        <v>100.56524999999998</v>
      </c>
      <c r="P535" t="str">
        <f t="shared" si="71"/>
        <v/>
      </c>
    </row>
    <row r="536" spans="1:16">
      <c r="A536" s="20" t="s">
        <v>25</v>
      </c>
      <c r="B536" s="20" t="s">
        <v>62</v>
      </c>
      <c r="C536" s="20" t="s">
        <v>65</v>
      </c>
      <c r="D536" s="21">
        <v>42552</v>
      </c>
      <c r="E536" s="20">
        <v>103.009</v>
      </c>
      <c r="F536" s="20" t="s">
        <v>121</v>
      </c>
      <c r="G536" s="20">
        <v>3</v>
      </c>
      <c r="H536" s="20">
        <v>100.009</v>
      </c>
      <c r="I536">
        <f t="shared" si="64"/>
        <v>3.2574999999999998</v>
      </c>
      <c r="J536">
        <f t="shared" si="65"/>
        <v>3.8</v>
      </c>
      <c r="K536">
        <f t="shared" si="66"/>
        <v>99.209000000000003</v>
      </c>
      <c r="L536">
        <f t="shared" si="67"/>
        <v>99.751499999999993</v>
      </c>
      <c r="M536">
        <f t="shared" si="68"/>
        <v>0.54249999999998977</v>
      </c>
      <c r="N536">
        <f t="shared" si="69"/>
        <v>98.395250000000019</v>
      </c>
      <c r="O536">
        <f t="shared" si="70"/>
        <v>100.56524999999998</v>
      </c>
      <c r="P536" t="str">
        <f t="shared" si="71"/>
        <v/>
      </c>
    </row>
    <row r="537" spans="1:16">
      <c r="A537" s="20" t="s">
        <v>25</v>
      </c>
      <c r="B537" s="20" t="s">
        <v>62</v>
      </c>
      <c r="C537" s="20" t="s">
        <v>65</v>
      </c>
      <c r="D537" s="21">
        <v>42583</v>
      </c>
      <c r="E537" s="20">
        <v>103.009</v>
      </c>
      <c r="F537" s="20" t="s">
        <v>121</v>
      </c>
      <c r="G537" s="20">
        <v>3.1</v>
      </c>
      <c r="H537" s="20">
        <v>99.909000000000006</v>
      </c>
      <c r="I537">
        <f t="shared" si="64"/>
        <v>3.2574999999999998</v>
      </c>
      <c r="J537">
        <f t="shared" si="65"/>
        <v>3.8</v>
      </c>
      <c r="K537">
        <f t="shared" si="66"/>
        <v>99.209000000000003</v>
      </c>
      <c r="L537">
        <f t="shared" si="67"/>
        <v>99.751499999999993</v>
      </c>
      <c r="M537">
        <f t="shared" si="68"/>
        <v>0.54249999999998977</v>
      </c>
      <c r="N537">
        <f t="shared" si="69"/>
        <v>98.395250000000019</v>
      </c>
      <c r="O537">
        <f t="shared" si="70"/>
        <v>100.56524999999998</v>
      </c>
      <c r="P537" t="str">
        <f t="shared" si="71"/>
        <v/>
      </c>
    </row>
    <row r="538" spans="1:16">
      <c r="A538" s="20" t="s">
        <v>25</v>
      </c>
      <c r="B538" s="20" t="s">
        <v>62</v>
      </c>
      <c r="C538" s="20" t="s">
        <v>65</v>
      </c>
      <c r="D538" s="21">
        <v>42614</v>
      </c>
      <c r="E538" s="20">
        <v>103.009</v>
      </c>
      <c r="F538" s="20" t="s">
        <v>121</v>
      </c>
      <c r="G538" s="20">
        <v>3.3</v>
      </c>
      <c r="H538" s="20">
        <v>99.709000000000003</v>
      </c>
      <c r="I538">
        <f t="shared" si="64"/>
        <v>3.2574999999999998</v>
      </c>
      <c r="J538">
        <f t="shared" si="65"/>
        <v>3.8</v>
      </c>
      <c r="K538">
        <f t="shared" si="66"/>
        <v>99.209000000000003</v>
      </c>
      <c r="L538">
        <f t="shared" si="67"/>
        <v>99.751499999999993</v>
      </c>
      <c r="M538">
        <f t="shared" si="68"/>
        <v>0.54249999999998977</v>
      </c>
      <c r="N538">
        <f t="shared" si="69"/>
        <v>98.395250000000019</v>
      </c>
      <c r="O538">
        <f t="shared" si="70"/>
        <v>100.56524999999998</v>
      </c>
      <c r="P538" t="str">
        <f t="shared" si="71"/>
        <v/>
      </c>
    </row>
    <row r="539" spans="1:16">
      <c r="A539" s="20" t="s">
        <v>25</v>
      </c>
      <c r="B539" s="20" t="s">
        <v>62</v>
      </c>
      <c r="C539" s="20" t="s">
        <v>65</v>
      </c>
      <c r="D539" s="21">
        <v>42675</v>
      </c>
      <c r="E539" s="20">
        <v>103.009</v>
      </c>
      <c r="F539" s="20" t="s">
        <v>121</v>
      </c>
      <c r="G539" s="20">
        <v>3.35</v>
      </c>
      <c r="H539" s="20">
        <v>99.659000000000006</v>
      </c>
      <c r="I539">
        <f t="shared" si="64"/>
        <v>3.2574999999999998</v>
      </c>
      <c r="J539">
        <f t="shared" si="65"/>
        <v>3.8</v>
      </c>
      <c r="K539">
        <f t="shared" si="66"/>
        <v>99.209000000000003</v>
      </c>
      <c r="L539">
        <f t="shared" si="67"/>
        <v>99.751499999999993</v>
      </c>
      <c r="M539">
        <f t="shared" si="68"/>
        <v>0.54249999999998977</v>
      </c>
      <c r="N539">
        <f t="shared" si="69"/>
        <v>98.395250000000019</v>
      </c>
      <c r="O539">
        <f t="shared" si="70"/>
        <v>100.56524999999998</v>
      </c>
      <c r="P539" t="str">
        <f t="shared" si="71"/>
        <v/>
      </c>
    </row>
    <row r="540" spans="1:16">
      <c r="A540" s="20" t="s">
        <v>25</v>
      </c>
      <c r="B540" s="20" t="s">
        <v>62</v>
      </c>
      <c r="C540" s="20" t="s">
        <v>65</v>
      </c>
      <c r="D540" s="21">
        <v>42815</v>
      </c>
      <c r="E540" s="20">
        <v>103.009</v>
      </c>
      <c r="F540" s="20" t="s">
        <v>121</v>
      </c>
      <c r="G540" s="20">
        <v>3.84</v>
      </c>
      <c r="H540" s="20">
        <v>99.168999999999997</v>
      </c>
      <c r="I540">
        <f t="shared" si="64"/>
        <v>3.2574999999999998</v>
      </c>
      <c r="J540">
        <f t="shared" si="65"/>
        <v>3.8</v>
      </c>
      <c r="K540">
        <f t="shared" si="66"/>
        <v>99.209000000000003</v>
      </c>
      <c r="L540">
        <f t="shared" si="67"/>
        <v>99.751499999999993</v>
      </c>
      <c r="M540">
        <f t="shared" si="68"/>
        <v>0.54249999999998977</v>
      </c>
      <c r="N540">
        <f t="shared" si="69"/>
        <v>98.395250000000019</v>
      </c>
      <c r="O540">
        <f t="shared" si="70"/>
        <v>100.56524999999998</v>
      </c>
      <c r="P540" t="str">
        <f t="shared" si="71"/>
        <v/>
      </c>
    </row>
    <row r="541" spans="1:16">
      <c r="A541" s="20" t="s">
        <v>25</v>
      </c>
      <c r="B541" s="20" t="s">
        <v>62</v>
      </c>
      <c r="C541" s="20" t="s">
        <v>65</v>
      </c>
      <c r="D541" s="21">
        <v>42854</v>
      </c>
      <c r="E541" s="20">
        <v>103.009</v>
      </c>
      <c r="F541" s="20" t="s">
        <v>121</v>
      </c>
      <c r="G541" s="20">
        <v>3.9</v>
      </c>
      <c r="H541" s="20">
        <v>99.108999999999995</v>
      </c>
      <c r="I541">
        <f t="shared" si="64"/>
        <v>3.2574999999999998</v>
      </c>
      <c r="J541">
        <f t="shared" si="65"/>
        <v>3.8</v>
      </c>
      <c r="K541">
        <f t="shared" si="66"/>
        <v>99.209000000000003</v>
      </c>
      <c r="L541">
        <f t="shared" si="67"/>
        <v>99.751499999999993</v>
      </c>
      <c r="M541">
        <f t="shared" si="68"/>
        <v>0.54249999999998977</v>
      </c>
      <c r="N541">
        <f t="shared" si="69"/>
        <v>98.395250000000019</v>
      </c>
      <c r="O541">
        <f t="shared" si="70"/>
        <v>100.56524999999998</v>
      </c>
      <c r="P541" t="str">
        <f t="shared" si="71"/>
        <v/>
      </c>
    </row>
    <row r="542" spans="1:16">
      <c r="A542" s="20" t="s">
        <v>25</v>
      </c>
      <c r="B542" s="20" t="s">
        <v>62</v>
      </c>
      <c r="C542" s="20" t="s">
        <v>65</v>
      </c>
      <c r="D542" s="21">
        <v>42871</v>
      </c>
      <c r="E542" s="20">
        <v>103.009</v>
      </c>
      <c r="F542" s="20" t="s">
        <v>121</v>
      </c>
      <c r="G542" s="20">
        <v>3.82</v>
      </c>
      <c r="H542" s="20">
        <v>99.188999999999993</v>
      </c>
      <c r="I542">
        <f t="shared" si="64"/>
        <v>3.2574999999999998</v>
      </c>
      <c r="J542">
        <f t="shared" si="65"/>
        <v>3.8</v>
      </c>
      <c r="K542">
        <f t="shared" si="66"/>
        <v>99.209000000000003</v>
      </c>
      <c r="L542">
        <f t="shared" si="67"/>
        <v>99.751499999999993</v>
      </c>
      <c r="M542">
        <f t="shared" si="68"/>
        <v>0.54249999999998977</v>
      </c>
      <c r="N542">
        <f t="shared" si="69"/>
        <v>98.395250000000019</v>
      </c>
      <c r="O542">
        <f t="shared" si="70"/>
        <v>100.56524999999998</v>
      </c>
      <c r="P542" t="str">
        <f t="shared" si="71"/>
        <v/>
      </c>
    </row>
    <row r="543" spans="1:16">
      <c r="A543" s="20" t="s">
        <v>25</v>
      </c>
      <c r="B543" s="20" t="s">
        <v>62</v>
      </c>
      <c r="C543" s="20" t="s">
        <v>65</v>
      </c>
      <c r="D543" s="21">
        <v>42899</v>
      </c>
      <c r="E543" s="20">
        <v>103.009</v>
      </c>
      <c r="F543" s="20" t="s">
        <v>121</v>
      </c>
      <c r="G543" s="20">
        <v>3.22</v>
      </c>
      <c r="H543" s="20">
        <v>99.789000000000001</v>
      </c>
      <c r="I543">
        <f t="shared" si="64"/>
        <v>3.2574999999999998</v>
      </c>
      <c r="J543">
        <f t="shared" si="65"/>
        <v>3.8</v>
      </c>
      <c r="K543">
        <f t="shared" si="66"/>
        <v>99.209000000000003</v>
      </c>
      <c r="L543">
        <f t="shared" si="67"/>
        <v>99.751499999999993</v>
      </c>
      <c r="M543">
        <f t="shared" si="68"/>
        <v>0.54249999999998977</v>
      </c>
      <c r="N543">
        <f t="shared" si="69"/>
        <v>98.395250000000019</v>
      </c>
      <c r="O543">
        <f t="shared" si="70"/>
        <v>100.56524999999998</v>
      </c>
      <c r="P543" t="str">
        <f t="shared" si="71"/>
        <v/>
      </c>
    </row>
    <row r="544" spans="1:16">
      <c r="A544" s="20" t="s">
        <v>25</v>
      </c>
      <c r="B544" s="20" t="s">
        <v>62</v>
      </c>
      <c r="C544" s="20" t="s">
        <v>65</v>
      </c>
      <c r="D544" s="21">
        <v>42937</v>
      </c>
      <c r="E544" s="20">
        <v>103.009</v>
      </c>
      <c r="F544" s="20" t="s">
        <v>121</v>
      </c>
      <c r="G544" s="20">
        <v>3.26</v>
      </c>
      <c r="H544" s="20">
        <v>99.748999999999995</v>
      </c>
      <c r="I544">
        <f t="shared" si="64"/>
        <v>3.2574999999999998</v>
      </c>
      <c r="J544">
        <f t="shared" si="65"/>
        <v>3.8</v>
      </c>
      <c r="K544">
        <f t="shared" si="66"/>
        <v>99.209000000000003</v>
      </c>
      <c r="L544">
        <f t="shared" si="67"/>
        <v>99.751499999999993</v>
      </c>
      <c r="M544">
        <f t="shared" si="68"/>
        <v>0.54249999999998977</v>
      </c>
      <c r="N544">
        <f t="shared" si="69"/>
        <v>98.395250000000019</v>
      </c>
      <c r="O544">
        <f t="shared" si="70"/>
        <v>100.56524999999998</v>
      </c>
      <c r="P544" t="str">
        <f t="shared" si="71"/>
        <v/>
      </c>
    </row>
    <row r="545" spans="1:16">
      <c r="A545" s="20" t="s">
        <v>25</v>
      </c>
      <c r="B545" s="20" t="s">
        <v>62</v>
      </c>
      <c r="C545" s="20" t="s">
        <v>65</v>
      </c>
      <c r="D545" s="21">
        <v>42983</v>
      </c>
      <c r="E545" s="20">
        <v>103.009</v>
      </c>
      <c r="F545" s="20" t="s">
        <v>121</v>
      </c>
      <c r="G545" s="20">
        <v>3.37</v>
      </c>
      <c r="H545" s="20">
        <v>99.638999999999996</v>
      </c>
      <c r="I545">
        <f t="shared" si="64"/>
        <v>3.2574999999999998</v>
      </c>
      <c r="J545">
        <f t="shared" si="65"/>
        <v>3.8</v>
      </c>
      <c r="K545">
        <f t="shared" si="66"/>
        <v>99.209000000000003</v>
      </c>
      <c r="L545">
        <f t="shared" si="67"/>
        <v>99.751499999999993</v>
      </c>
      <c r="M545">
        <f t="shared" si="68"/>
        <v>0.54249999999998977</v>
      </c>
      <c r="N545">
        <f t="shared" si="69"/>
        <v>98.395250000000019</v>
      </c>
      <c r="O545">
        <f t="shared" si="70"/>
        <v>100.56524999999998</v>
      </c>
      <c r="P545" t="str">
        <f t="shared" si="71"/>
        <v/>
      </c>
    </row>
    <row r="546" spans="1:16">
      <c r="A546" s="20" t="s">
        <v>25</v>
      </c>
      <c r="B546" s="20" t="s">
        <v>62</v>
      </c>
      <c r="C546" s="20" t="s">
        <v>65</v>
      </c>
      <c r="D546" s="21">
        <v>43020</v>
      </c>
      <c r="E546" s="20">
        <v>103.009</v>
      </c>
      <c r="F546" s="20" t="s">
        <v>121</v>
      </c>
      <c r="G546" s="20">
        <v>3.45</v>
      </c>
      <c r="H546" s="20">
        <v>99.558999999999997</v>
      </c>
      <c r="I546">
        <f t="shared" si="64"/>
        <v>3.2574999999999998</v>
      </c>
      <c r="J546">
        <f t="shared" si="65"/>
        <v>3.8</v>
      </c>
      <c r="K546">
        <f t="shared" si="66"/>
        <v>99.209000000000003</v>
      </c>
      <c r="L546">
        <f t="shared" si="67"/>
        <v>99.751499999999993</v>
      </c>
      <c r="M546">
        <f t="shared" si="68"/>
        <v>0.54249999999998977</v>
      </c>
      <c r="N546">
        <f t="shared" si="69"/>
        <v>98.395250000000019</v>
      </c>
      <c r="O546">
        <f t="shared" si="70"/>
        <v>100.56524999999998</v>
      </c>
      <c r="P546" t="str">
        <f t="shared" si="71"/>
        <v/>
      </c>
    </row>
    <row r="547" spans="1:16">
      <c r="A547" s="20" t="s">
        <v>25</v>
      </c>
      <c r="B547" s="20" t="s">
        <v>62</v>
      </c>
      <c r="C547" s="20" t="s">
        <v>65</v>
      </c>
      <c r="D547" s="21">
        <v>43049</v>
      </c>
      <c r="E547" s="20">
        <v>103.009</v>
      </c>
      <c r="F547" s="20" t="s">
        <v>121</v>
      </c>
      <c r="G547" s="20">
        <v>3.94</v>
      </c>
      <c r="H547" s="20">
        <v>99.069000000000003</v>
      </c>
      <c r="I547">
        <f t="shared" si="64"/>
        <v>3.2574999999999998</v>
      </c>
      <c r="J547">
        <f t="shared" si="65"/>
        <v>3.8</v>
      </c>
      <c r="K547">
        <f t="shared" si="66"/>
        <v>99.209000000000003</v>
      </c>
      <c r="L547">
        <f t="shared" si="67"/>
        <v>99.751499999999993</v>
      </c>
      <c r="M547">
        <f t="shared" si="68"/>
        <v>0.54249999999998977</v>
      </c>
      <c r="N547">
        <f t="shared" si="69"/>
        <v>98.395250000000019</v>
      </c>
      <c r="O547">
        <f t="shared" si="70"/>
        <v>100.56524999999998</v>
      </c>
      <c r="P547" t="str">
        <f t="shared" si="71"/>
        <v/>
      </c>
    </row>
    <row r="548" spans="1:16">
      <c r="A548" s="20" t="s">
        <v>25</v>
      </c>
      <c r="B548" s="20" t="s">
        <v>62</v>
      </c>
      <c r="C548" s="20" t="s">
        <v>65</v>
      </c>
      <c r="D548" s="21">
        <v>43080</v>
      </c>
      <c r="E548" s="20">
        <v>103.009</v>
      </c>
      <c r="F548" s="20" t="s">
        <v>121</v>
      </c>
      <c r="G548" s="20">
        <v>4.0199999999999996</v>
      </c>
      <c r="H548" s="20">
        <v>98.989000000000004</v>
      </c>
      <c r="I548">
        <f t="shared" si="64"/>
        <v>3.2574999999999998</v>
      </c>
      <c r="J548">
        <f t="shared" si="65"/>
        <v>3.8</v>
      </c>
      <c r="K548">
        <f t="shared" si="66"/>
        <v>99.209000000000003</v>
      </c>
      <c r="L548">
        <f t="shared" si="67"/>
        <v>99.751499999999993</v>
      </c>
      <c r="M548">
        <f t="shared" si="68"/>
        <v>0.54249999999998977</v>
      </c>
      <c r="N548">
        <f t="shared" si="69"/>
        <v>98.395250000000019</v>
      </c>
      <c r="O548">
        <f t="shared" si="70"/>
        <v>100.56524999999998</v>
      </c>
      <c r="P548" t="str">
        <f t="shared" si="71"/>
        <v/>
      </c>
    </row>
    <row r="549" spans="1:16">
      <c r="A549" s="20" t="s">
        <v>25</v>
      </c>
      <c r="B549" s="20" t="s">
        <v>62</v>
      </c>
      <c r="C549" s="20" t="s">
        <v>65</v>
      </c>
      <c r="D549" s="21">
        <v>43125</v>
      </c>
      <c r="E549" s="20">
        <v>103.009</v>
      </c>
      <c r="F549" s="20" t="s">
        <v>121</v>
      </c>
      <c r="G549" s="20">
        <v>3.98</v>
      </c>
      <c r="H549" s="20">
        <v>99.028999999999996</v>
      </c>
      <c r="I549">
        <f t="shared" si="64"/>
        <v>3.2574999999999998</v>
      </c>
      <c r="J549">
        <f t="shared" si="65"/>
        <v>3.8</v>
      </c>
      <c r="K549">
        <f t="shared" si="66"/>
        <v>99.209000000000003</v>
      </c>
      <c r="L549">
        <f t="shared" si="67"/>
        <v>99.751499999999993</v>
      </c>
      <c r="M549">
        <f t="shared" si="68"/>
        <v>0.54249999999998977</v>
      </c>
      <c r="N549">
        <f t="shared" si="69"/>
        <v>98.395250000000019</v>
      </c>
      <c r="O549">
        <f t="shared" si="70"/>
        <v>100.56524999999998</v>
      </c>
      <c r="P549" t="str">
        <f t="shared" si="71"/>
        <v/>
      </c>
    </row>
    <row r="550" spans="1:16">
      <c r="A550" s="20" t="s">
        <v>25</v>
      </c>
      <c r="B550" s="20" t="s">
        <v>62</v>
      </c>
      <c r="C550" s="20" t="s">
        <v>65</v>
      </c>
      <c r="D550" s="21">
        <v>43152</v>
      </c>
      <c r="E550" s="20">
        <v>103.009</v>
      </c>
      <c r="F550" s="20" t="s">
        <v>121</v>
      </c>
      <c r="G550" s="20">
        <v>3.88</v>
      </c>
      <c r="H550" s="20">
        <v>99.129000000000005</v>
      </c>
      <c r="I550">
        <f t="shared" si="64"/>
        <v>3.2574999999999998</v>
      </c>
      <c r="J550">
        <f t="shared" si="65"/>
        <v>3.8</v>
      </c>
      <c r="K550">
        <f t="shared" si="66"/>
        <v>99.209000000000003</v>
      </c>
      <c r="L550">
        <f t="shared" si="67"/>
        <v>99.751499999999993</v>
      </c>
      <c r="M550">
        <f t="shared" si="68"/>
        <v>0.54249999999998977</v>
      </c>
      <c r="N550">
        <f t="shared" si="69"/>
        <v>98.395250000000019</v>
      </c>
      <c r="O550">
        <f t="shared" si="70"/>
        <v>100.56524999999998</v>
      </c>
      <c r="P550" t="str">
        <f t="shared" si="71"/>
        <v/>
      </c>
    </row>
    <row r="551" spans="1:16">
      <c r="A551" s="20" t="s">
        <v>25</v>
      </c>
      <c r="B551" s="20" t="s">
        <v>62</v>
      </c>
      <c r="C551" s="20" t="s">
        <v>65</v>
      </c>
      <c r="D551" s="21">
        <v>43168</v>
      </c>
      <c r="E551" s="20">
        <v>103.009</v>
      </c>
      <c r="F551" s="20" t="s">
        <v>121</v>
      </c>
      <c r="G551" s="20">
        <v>3.94</v>
      </c>
      <c r="H551" s="20">
        <v>99.069000000000003</v>
      </c>
      <c r="I551">
        <f t="shared" si="64"/>
        <v>3.2574999999999998</v>
      </c>
      <c r="J551">
        <f t="shared" si="65"/>
        <v>3.8</v>
      </c>
      <c r="K551">
        <f t="shared" si="66"/>
        <v>99.209000000000003</v>
      </c>
      <c r="L551">
        <f t="shared" si="67"/>
        <v>99.751499999999993</v>
      </c>
      <c r="M551">
        <f t="shared" si="68"/>
        <v>0.54249999999998977</v>
      </c>
      <c r="N551">
        <f t="shared" si="69"/>
        <v>98.395250000000019</v>
      </c>
      <c r="O551">
        <f t="shared" si="70"/>
        <v>100.56524999999998</v>
      </c>
      <c r="P551" t="str">
        <f t="shared" si="71"/>
        <v/>
      </c>
    </row>
    <row r="552" spans="1:16">
      <c r="A552" s="20" t="s">
        <v>25</v>
      </c>
      <c r="B552" s="20" t="s">
        <v>62</v>
      </c>
      <c r="C552" s="20" t="s">
        <v>65</v>
      </c>
      <c r="D552" s="21">
        <v>43213</v>
      </c>
      <c r="E552" s="20">
        <v>103.009</v>
      </c>
      <c r="F552" s="20" t="s">
        <v>121</v>
      </c>
      <c r="G552" s="20">
        <v>3.72</v>
      </c>
      <c r="H552" s="20">
        <v>99.289000000000001</v>
      </c>
      <c r="I552">
        <f t="shared" si="64"/>
        <v>3.2574999999999998</v>
      </c>
      <c r="J552">
        <f t="shared" si="65"/>
        <v>3.8</v>
      </c>
      <c r="K552">
        <f t="shared" si="66"/>
        <v>99.209000000000003</v>
      </c>
      <c r="L552">
        <f t="shared" si="67"/>
        <v>99.751499999999993</v>
      </c>
      <c r="M552">
        <f t="shared" si="68"/>
        <v>0.54249999999998977</v>
      </c>
      <c r="N552">
        <f t="shared" si="69"/>
        <v>98.395250000000019</v>
      </c>
      <c r="O552">
        <f t="shared" si="70"/>
        <v>100.56524999999998</v>
      </c>
      <c r="P552" t="str">
        <f t="shared" si="71"/>
        <v/>
      </c>
    </row>
    <row r="553" spans="1:16">
      <c r="A553" s="20" t="s">
        <v>25</v>
      </c>
      <c r="B553" s="20" t="s">
        <v>62</v>
      </c>
      <c r="C553" s="20" t="s">
        <v>65</v>
      </c>
      <c r="D553" s="21">
        <v>43242</v>
      </c>
      <c r="E553" s="20">
        <v>103.009</v>
      </c>
      <c r="F553" s="20" t="s">
        <v>121</v>
      </c>
      <c r="G553" s="20">
        <v>3.84</v>
      </c>
      <c r="H553" s="20">
        <v>99.168999999999997</v>
      </c>
      <c r="I553">
        <f t="shared" si="64"/>
        <v>3.2574999999999998</v>
      </c>
      <c r="J553">
        <f t="shared" si="65"/>
        <v>3.8</v>
      </c>
      <c r="K553">
        <f t="shared" si="66"/>
        <v>99.209000000000003</v>
      </c>
      <c r="L553">
        <f t="shared" si="67"/>
        <v>99.751499999999993</v>
      </c>
      <c r="M553">
        <f t="shared" si="68"/>
        <v>0.54249999999998977</v>
      </c>
      <c r="N553">
        <f t="shared" si="69"/>
        <v>98.395250000000019</v>
      </c>
      <c r="O553">
        <f t="shared" si="70"/>
        <v>100.56524999999998</v>
      </c>
      <c r="P553" t="str">
        <f t="shared" si="71"/>
        <v/>
      </c>
    </row>
    <row r="554" spans="1:16">
      <c r="A554" s="20" t="s">
        <v>25</v>
      </c>
      <c r="B554" s="20" t="s">
        <v>62</v>
      </c>
      <c r="C554" s="20" t="s">
        <v>65</v>
      </c>
      <c r="D554" s="21">
        <v>43356</v>
      </c>
      <c r="E554" s="20">
        <v>103.009</v>
      </c>
      <c r="F554" s="20" t="s">
        <v>121</v>
      </c>
      <c r="G554" s="20">
        <v>3.42</v>
      </c>
      <c r="H554" s="20">
        <v>99.588999999999999</v>
      </c>
      <c r="I554">
        <f t="shared" si="64"/>
        <v>3.2574999999999998</v>
      </c>
      <c r="J554">
        <f t="shared" si="65"/>
        <v>3.8</v>
      </c>
      <c r="K554">
        <f t="shared" si="66"/>
        <v>99.209000000000003</v>
      </c>
      <c r="L554">
        <f t="shared" si="67"/>
        <v>99.751499999999993</v>
      </c>
      <c r="M554">
        <f t="shared" si="68"/>
        <v>0.54249999999998977</v>
      </c>
      <c r="N554">
        <f t="shared" si="69"/>
        <v>98.395250000000019</v>
      </c>
      <c r="O554">
        <f t="shared" si="70"/>
        <v>100.56524999999998</v>
      </c>
      <c r="P554" t="str">
        <f t="shared" si="71"/>
        <v/>
      </c>
    </row>
    <row r="555" spans="1:16">
      <c r="A555" s="20" t="s">
        <v>25</v>
      </c>
      <c r="B555" s="20" t="s">
        <v>62</v>
      </c>
      <c r="C555" s="20" t="s">
        <v>65</v>
      </c>
      <c r="D555" s="21">
        <v>43398</v>
      </c>
      <c r="E555" s="20">
        <v>103.009</v>
      </c>
      <c r="F555" s="20" t="s">
        <v>121</v>
      </c>
      <c r="G555" s="20">
        <v>3.94</v>
      </c>
      <c r="H555" s="20">
        <v>99.069000000000003</v>
      </c>
      <c r="I555">
        <f t="shared" si="64"/>
        <v>3.2574999999999998</v>
      </c>
      <c r="J555">
        <f t="shared" si="65"/>
        <v>3.8</v>
      </c>
      <c r="K555">
        <f t="shared" si="66"/>
        <v>99.209000000000003</v>
      </c>
      <c r="L555">
        <f t="shared" si="67"/>
        <v>99.751499999999993</v>
      </c>
      <c r="M555">
        <f t="shared" si="68"/>
        <v>0.54249999999998977</v>
      </c>
      <c r="N555">
        <f t="shared" si="69"/>
        <v>98.395250000000019</v>
      </c>
      <c r="O555">
        <f t="shared" si="70"/>
        <v>100.56524999999998</v>
      </c>
      <c r="P555" t="str">
        <f t="shared" si="71"/>
        <v/>
      </c>
    </row>
    <row r="556" spans="1:16">
      <c r="A556" s="20" t="s">
        <v>25</v>
      </c>
      <c r="B556" s="20" t="s">
        <v>62</v>
      </c>
      <c r="C556" s="20" t="s">
        <v>65</v>
      </c>
      <c r="D556" s="21">
        <v>43546</v>
      </c>
      <c r="E556" s="20">
        <v>103.009</v>
      </c>
      <c r="F556" s="20" t="s">
        <v>121</v>
      </c>
      <c r="G556" s="20">
        <v>4.03</v>
      </c>
      <c r="H556" s="20">
        <v>98.978999999999999</v>
      </c>
      <c r="I556">
        <f t="shared" si="64"/>
        <v>3.2574999999999998</v>
      </c>
      <c r="J556">
        <f t="shared" si="65"/>
        <v>3.8</v>
      </c>
      <c r="K556">
        <f t="shared" si="66"/>
        <v>99.209000000000003</v>
      </c>
      <c r="L556">
        <f t="shared" si="67"/>
        <v>99.751499999999993</v>
      </c>
      <c r="M556">
        <f t="shared" si="68"/>
        <v>0.54249999999998977</v>
      </c>
      <c r="N556">
        <f t="shared" si="69"/>
        <v>98.395250000000019</v>
      </c>
      <c r="O556">
        <f t="shared" si="70"/>
        <v>100.56524999999998</v>
      </c>
      <c r="P556" t="str">
        <f t="shared" si="71"/>
        <v/>
      </c>
    </row>
    <row r="557" spans="1:16">
      <c r="A557" s="20" t="s">
        <v>25</v>
      </c>
      <c r="B557" s="20" t="s">
        <v>62</v>
      </c>
      <c r="C557" s="20" t="s">
        <v>65</v>
      </c>
      <c r="D557" s="21">
        <v>43567</v>
      </c>
      <c r="E557" s="20">
        <v>103.009</v>
      </c>
      <c r="F557" s="20" t="s">
        <v>121</v>
      </c>
      <c r="G557" s="20">
        <v>4.12</v>
      </c>
      <c r="H557" s="20">
        <v>98.888999999999996</v>
      </c>
      <c r="I557">
        <f t="shared" si="64"/>
        <v>3.2574999999999998</v>
      </c>
      <c r="J557">
        <f t="shared" si="65"/>
        <v>3.8</v>
      </c>
      <c r="K557">
        <f t="shared" si="66"/>
        <v>99.209000000000003</v>
      </c>
      <c r="L557">
        <f t="shared" si="67"/>
        <v>99.751499999999993</v>
      </c>
      <c r="M557">
        <f t="shared" si="68"/>
        <v>0.54249999999998977</v>
      </c>
      <c r="N557">
        <f t="shared" si="69"/>
        <v>98.395250000000019</v>
      </c>
      <c r="O557">
        <f t="shared" si="70"/>
        <v>100.56524999999998</v>
      </c>
      <c r="P557" t="str">
        <f t="shared" si="71"/>
        <v/>
      </c>
    </row>
    <row r="558" spans="1:16">
      <c r="A558" s="20" t="s">
        <v>25</v>
      </c>
      <c r="B558" s="20" t="s">
        <v>62</v>
      </c>
      <c r="C558" s="20" t="s">
        <v>65</v>
      </c>
      <c r="D558" s="21">
        <v>43610</v>
      </c>
      <c r="E558" s="20">
        <v>103.009</v>
      </c>
      <c r="F558" s="20" t="s">
        <v>121</v>
      </c>
      <c r="G558" s="20">
        <v>4.0999999999999996</v>
      </c>
      <c r="H558" s="20">
        <v>98.909000000000006</v>
      </c>
      <c r="I558">
        <f t="shared" si="64"/>
        <v>3.2574999999999998</v>
      </c>
      <c r="J558">
        <f t="shared" si="65"/>
        <v>3.8</v>
      </c>
      <c r="K558">
        <f t="shared" si="66"/>
        <v>99.209000000000003</v>
      </c>
      <c r="L558">
        <f t="shared" si="67"/>
        <v>99.751499999999993</v>
      </c>
      <c r="M558">
        <f t="shared" si="68"/>
        <v>0.54249999999998977</v>
      </c>
      <c r="N558">
        <f t="shared" si="69"/>
        <v>98.395250000000019</v>
      </c>
      <c r="O558">
        <f t="shared" si="70"/>
        <v>100.56524999999998</v>
      </c>
      <c r="P558" t="str">
        <f t="shared" si="71"/>
        <v/>
      </c>
    </row>
    <row r="559" spans="1:16">
      <c r="A559" s="20" t="s">
        <v>25</v>
      </c>
      <c r="B559" s="20" t="s">
        <v>62</v>
      </c>
      <c r="C559" s="20" t="s">
        <v>65</v>
      </c>
      <c r="D559" s="21">
        <v>43627</v>
      </c>
      <c r="E559" s="20">
        <v>103.009</v>
      </c>
      <c r="F559" s="20" t="s">
        <v>121</v>
      </c>
      <c r="G559" s="20">
        <v>4.0999999999999996</v>
      </c>
      <c r="H559" s="20">
        <v>98.909000000000006</v>
      </c>
      <c r="I559">
        <f t="shared" si="64"/>
        <v>3.2574999999999998</v>
      </c>
      <c r="J559">
        <f t="shared" si="65"/>
        <v>3.8</v>
      </c>
      <c r="K559">
        <f t="shared" si="66"/>
        <v>99.209000000000003</v>
      </c>
      <c r="L559">
        <f t="shared" si="67"/>
        <v>99.751499999999993</v>
      </c>
      <c r="M559">
        <f t="shared" si="68"/>
        <v>0.54249999999998977</v>
      </c>
      <c r="N559">
        <f t="shared" si="69"/>
        <v>98.395250000000019</v>
      </c>
      <c r="O559">
        <f t="shared" si="70"/>
        <v>100.56524999999998</v>
      </c>
      <c r="P559" t="str">
        <f t="shared" si="71"/>
        <v/>
      </c>
    </row>
    <row r="560" spans="1:16">
      <c r="A560" s="20" t="s">
        <v>25</v>
      </c>
      <c r="B560" s="20" t="s">
        <v>62</v>
      </c>
      <c r="C560" s="20" t="s">
        <v>65</v>
      </c>
      <c r="D560" s="21">
        <v>43719</v>
      </c>
      <c r="E560" s="20">
        <v>103.009</v>
      </c>
      <c r="F560" s="20" t="s">
        <v>121</v>
      </c>
      <c r="G560" s="20">
        <v>3.34</v>
      </c>
      <c r="H560" s="20">
        <v>99.668999999999997</v>
      </c>
      <c r="I560">
        <f t="shared" si="64"/>
        <v>3.2574999999999998</v>
      </c>
      <c r="J560">
        <f t="shared" si="65"/>
        <v>3.8</v>
      </c>
      <c r="K560">
        <f t="shared" si="66"/>
        <v>99.209000000000003</v>
      </c>
      <c r="L560">
        <f t="shared" si="67"/>
        <v>99.751499999999993</v>
      </c>
      <c r="M560">
        <f t="shared" si="68"/>
        <v>0.54249999999998977</v>
      </c>
      <c r="N560">
        <f t="shared" si="69"/>
        <v>98.395250000000019</v>
      </c>
      <c r="O560">
        <f t="shared" si="70"/>
        <v>100.56524999999998</v>
      </c>
      <c r="P560" t="str">
        <f t="shared" si="71"/>
        <v/>
      </c>
    </row>
    <row r="561" spans="1:16">
      <c r="A561" s="20" t="s">
        <v>25</v>
      </c>
      <c r="B561" s="20" t="s">
        <v>62</v>
      </c>
      <c r="C561" s="20" t="s">
        <v>65</v>
      </c>
      <c r="D561" s="21">
        <v>43754</v>
      </c>
      <c r="E561" s="20">
        <v>103.009</v>
      </c>
      <c r="F561" s="20" t="s">
        <v>121</v>
      </c>
      <c r="G561" s="20">
        <v>3.57</v>
      </c>
      <c r="H561" s="20">
        <v>99.438999999999993</v>
      </c>
      <c r="I561">
        <f t="shared" si="64"/>
        <v>3.2574999999999998</v>
      </c>
      <c r="J561">
        <f t="shared" si="65"/>
        <v>3.8</v>
      </c>
      <c r="K561">
        <f t="shared" si="66"/>
        <v>99.209000000000003</v>
      </c>
      <c r="L561">
        <f t="shared" si="67"/>
        <v>99.751499999999993</v>
      </c>
      <c r="M561">
        <f t="shared" si="68"/>
        <v>0.54249999999998977</v>
      </c>
      <c r="N561">
        <f t="shared" si="69"/>
        <v>98.395250000000019</v>
      </c>
      <c r="O561">
        <f t="shared" si="70"/>
        <v>100.56524999999998</v>
      </c>
      <c r="P561" t="str">
        <f t="shared" si="71"/>
        <v/>
      </c>
    </row>
    <row r="562" spans="1:16">
      <c r="A562" s="20" t="s">
        <v>25</v>
      </c>
      <c r="B562" s="20" t="s">
        <v>62</v>
      </c>
      <c r="C562" s="20" t="s">
        <v>65</v>
      </c>
      <c r="D562" s="21">
        <v>43787</v>
      </c>
      <c r="E562" s="20">
        <v>103.009</v>
      </c>
      <c r="F562" s="20" t="s">
        <v>121</v>
      </c>
      <c r="G562" s="20">
        <v>3.3</v>
      </c>
      <c r="H562" s="20">
        <v>99.709000000000003</v>
      </c>
      <c r="I562">
        <f t="shared" si="64"/>
        <v>3.2574999999999998</v>
      </c>
      <c r="J562">
        <f t="shared" si="65"/>
        <v>3.8</v>
      </c>
      <c r="K562">
        <f t="shared" si="66"/>
        <v>99.209000000000003</v>
      </c>
      <c r="L562">
        <f t="shared" si="67"/>
        <v>99.751499999999993</v>
      </c>
      <c r="M562">
        <f t="shared" si="68"/>
        <v>0.54249999999998977</v>
      </c>
      <c r="N562">
        <f t="shared" si="69"/>
        <v>98.395250000000019</v>
      </c>
      <c r="O562">
        <f t="shared" si="70"/>
        <v>100.56524999999998</v>
      </c>
      <c r="P562" t="str">
        <f t="shared" si="71"/>
        <v/>
      </c>
    </row>
    <row r="563" spans="1:16">
      <c r="A563" s="20" t="s">
        <v>25</v>
      </c>
      <c r="B563" s="20" t="s">
        <v>62</v>
      </c>
      <c r="C563" s="20" t="s">
        <v>65</v>
      </c>
      <c r="D563" s="21">
        <v>43826</v>
      </c>
      <c r="E563" s="20">
        <v>103.009</v>
      </c>
      <c r="F563" s="20" t="s">
        <v>121</v>
      </c>
      <c r="G563" s="20">
        <v>2.94</v>
      </c>
      <c r="H563" s="20">
        <v>100.069</v>
      </c>
      <c r="I563">
        <f t="shared" si="64"/>
        <v>3.2574999999999998</v>
      </c>
      <c r="J563">
        <f t="shared" si="65"/>
        <v>3.8</v>
      </c>
      <c r="K563">
        <f t="shared" si="66"/>
        <v>99.209000000000003</v>
      </c>
      <c r="L563">
        <f t="shared" si="67"/>
        <v>99.751499999999993</v>
      </c>
      <c r="M563">
        <f t="shared" si="68"/>
        <v>0.54249999999998977</v>
      </c>
      <c r="N563">
        <f t="shared" si="69"/>
        <v>98.395250000000019</v>
      </c>
      <c r="O563">
        <f t="shared" si="70"/>
        <v>100.56524999999998</v>
      </c>
      <c r="P563" t="str">
        <f t="shared" si="71"/>
        <v/>
      </c>
    </row>
    <row r="564" spans="1:16">
      <c r="A564" s="20" t="s">
        <v>25</v>
      </c>
      <c r="B564" s="20" t="s">
        <v>62</v>
      </c>
      <c r="C564" s="20" t="s">
        <v>67</v>
      </c>
      <c r="D564" s="21">
        <v>38657</v>
      </c>
      <c r="E564" s="20">
        <v>115.102</v>
      </c>
      <c r="F564" s="20" t="s">
        <v>121</v>
      </c>
      <c r="G564" s="20">
        <v>9.6999999999999993</v>
      </c>
      <c r="H564" s="20">
        <v>105.402</v>
      </c>
      <c r="I564">
        <f t="shared" si="64"/>
        <v>6</v>
      </c>
      <c r="J564">
        <f t="shared" si="65"/>
        <v>6.6</v>
      </c>
      <c r="K564">
        <f t="shared" si="66"/>
        <v>108.502</v>
      </c>
      <c r="L564">
        <f t="shared" si="67"/>
        <v>109.102</v>
      </c>
      <c r="M564">
        <f t="shared" si="68"/>
        <v>0.60000000000000853</v>
      </c>
      <c r="N564">
        <f t="shared" si="69"/>
        <v>107.60199999999998</v>
      </c>
      <c r="O564">
        <f t="shared" si="70"/>
        <v>110.00200000000001</v>
      </c>
      <c r="P564" t="str">
        <f t="shared" si="71"/>
        <v>OUTLIER</v>
      </c>
    </row>
    <row r="565" spans="1:16">
      <c r="A565" s="20" t="s">
        <v>25</v>
      </c>
      <c r="B565" s="20" t="s">
        <v>62</v>
      </c>
      <c r="C565" s="20" t="s">
        <v>67</v>
      </c>
      <c r="D565" s="21">
        <v>38687</v>
      </c>
      <c r="E565" s="20">
        <v>115.102</v>
      </c>
      <c r="F565" s="20" t="s">
        <v>121</v>
      </c>
      <c r="G565" s="20">
        <v>4.2</v>
      </c>
      <c r="H565" s="20">
        <v>110.902</v>
      </c>
      <c r="I565">
        <f t="shared" si="64"/>
        <v>6</v>
      </c>
      <c r="J565">
        <f t="shared" si="65"/>
        <v>6.6</v>
      </c>
      <c r="K565">
        <f t="shared" si="66"/>
        <v>108.502</v>
      </c>
      <c r="L565">
        <f t="shared" si="67"/>
        <v>109.102</v>
      </c>
      <c r="M565">
        <f t="shared" si="68"/>
        <v>0.60000000000000853</v>
      </c>
      <c r="N565">
        <f t="shared" si="69"/>
        <v>107.60199999999998</v>
      </c>
      <c r="O565">
        <f t="shared" si="70"/>
        <v>110.00200000000001</v>
      </c>
      <c r="P565" t="str">
        <f t="shared" si="71"/>
        <v>OUTLIER</v>
      </c>
    </row>
    <row r="566" spans="1:16">
      <c r="A566" s="20" t="s">
        <v>25</v>
      </c>
      <c r="B566" s="20" t="s">
        <v>62</v>
      </c>
      <c r="C566" s="20" t="s">
        <v>67</v>
      </c>
      <c r="D566" s="21">
        <v>38718</v>
      </c>
      <c r="E566" s="20">
        <v>115.102</v>
      </c>
      <c r="F566" s="20" t="s">
        <v>121</v>
      </c>
      <c r="G566" s="20">
        <v>10.4</v>
      </c>
      <c r="H566" s="20">
        <v>104.702</v>
      </c>
      <c r="I566">
        <f t="shared" si="64"/>
        <v>6</v>
      </c>
      <c r="J566">
        <f t="shared" si="65"/>
        <v>6.6</v>
      </c>
      <c r="K566">
        <f t="shared" si="66"/>
        <v>108.502</v>
      </c>
      <c r="L566">
        <f t="shared" si="67"/>
        <v>109.102</v>
      </c>
      <c r="M566">
        <f t="shared" si="68"/>
        <v>0.60000000000000853</v>
      </c>
      <c r="N566">
        <f t="shared" si="69"/>
        <v>107.60199999999998</v>
      </c>
      <c r="O566">
        <f t="shared" si="70"/>
        <v>110.00200000000001</v>
      </c>
      <c r="P566" t="str">
        <f t="shared" si="71"/>
        <v>OUTLIER</v>
      </c>
    </row>
    <row r="567" spans="1:16">
      <c r="A567" s="20" t="s">
        <v>25</v>
      </c>
      <c r="B567" s="20" t="s">
        <v>62</v>
      </c>
      <c r="C567" s="20" t="s">
        <v>67</v>
      </c>
      <c r="D567" s="21">
        <v>38749</v>
      </c>
      <c r="E567" s="20">
        <v>115.102</v>
      </c>
      <c r="F567" s="20" t="s">
        <v>121</v>
      </c>
      <c r="G567" s="20">
        <v>4.3</v>
      </c>
      <c r="H567" s="20">
        <v>110.80200000000001</v>
      </c>
      <c r="I567">
        <f t="shared" si="64"/>
        <v>6</v>
      </c>
      <c r="J567">
        <f t="shared" si="65"/>
        <v>6.6</v>
      </c>
      <c r="K567">
        <f t="shared" si="66"/>
        <v>108.502</v>
      </c>
      <c r="L567">
        <f t="shared" si="67"/>
        <v>109.102</v>
      </c>
      <c r="M567">
        <f t="shared" si="68"/>
        <v>0.60000000000000853</v>
      </c>
      <c r="N567">
        <f t="shared" si="69"/>
        <v>107.60199999999998</v>
      </c>
      <c r="O567">
        <f t="shared" si="70"/>
        <v>110.00200000000001</v>
      </c>
      <c r="P567" t="str">
        <f t="shared" si="71"/>
        <v>OUTLIER</v>
      </c>
    </row>
    <row r="568" spans="1:16">
      <c r="A568" s="20" t="s">
        <v>25</v>
      </c>
      <c r="B568" s="20" t="s">
        <v>62</v>
      </c>
      <c r="C568" s="20" t="s">
        <v>67</v>
      </c>
      <c r="D568" s="21">
        <v>38777</v>
      </c>
      <c r="E568" s="20">
        <v>115.102</v>
      </c>
      <c r="F568" s="20" t="s">
        <v>121</v>
      </c>
      <c r="G568" s="20">
        <v>6.5</v>
      </c>
      <c r="H568" s="20">
        <v>108.602</v>
      </c>
      <c r="I568">
        <f t="shared" si="64"/>
        <v>6</v>
      </c>
      <c r="J568">
        <f t="shared" si="65"/>
        <v>6.6</v>
      </c>
      <c r="K568">
        <f t="shared" si="66"/>
        <v>108.502</v>
      </c>
      <c r="L568">
        <f t="shared" si="67"/>
        <v>109.102</v>
      </c>
      <c r="M568">
        <f t="shared" si="68"/>
        <v>0.60000000000000853</v>
      </c>
      <c r="N568">
        <f t="shared" si="69"/>
        <v>107.60199999999998</v>
      </c>
      <c r="O568">
        <f t="shared" si="70"/>
        <v>110.00200000000001</v>
      </c>
      <c r="P568" t="str">
        <f t="shared" si="71"/>
        <v/>
      </c>
    </row>
    <row r="569" spans="1:16">
      <c r="A569" s="20" t="s">
        <v>25</v>
      </c>
      <c r="B569" s="20" t="s">
        <v>62</v>
      </c>
      <c r="C569" s="20" t="s">
        <v>67</v>
      </c>
      <c r="D569" s="21">
        <v>38808</v>
      </c>
      <c r="E569" s="20">
        <v>115.102</v>
      </c>
      <c r="F569" s="20" t="s">
        <v>121</v>
      </c>
      <c r="G569" s="20">
        <v>19.100000000000001</v>
      </c>
      <c r="H569" s="20">
        <v>96.001999999999995</v>
      </c>
      <c r="I569">
        <f t="shared" si="64"/>
        <v>6</v>
      </c>
      <c r="J569">
        <f t="shared" si="65"/>
        <v>6.6</v>
      </c>
      <c r="K569">
        <f t="shared" si="66"/>
        <v>108.502</v>
      </c>
      <c r="L569">
        <f t="shared" si="67"/>
        <v>109.102</v>
      </c>
      <c r="M569">
        <f t="shared" si="68"/>
        <v>0.60000000000000853</v>
      </c>
      <c r="N569">
        <f t="shared" si="69"/>
        <v>107.60199999999998</v>
      </c>
      <c r="O569">
        <f t="shared" si="70"/>
        <v>110.00200000000001</v>
      </c>
      <c r="P569" t="str">
        <f t="shared" si="71"/>
        <v>OUTLIER</v>
      </c>
    </row>
    <row r="570" spans="1:16">
      <c r="A570" s="20" t="s">
        <v>25</v>
      </c>
      <c r="B570" s="20" t="s">
        <v>62</v>
      </c>
      <c r="C570" s="20" t="s">
        <v>67</v>
      </c>
      <c r="D570" s="21">
        <v>38838</v>
      </c>
      <c r="E570" s="20">
        <v>115.102</v>
      </c>
      <c r="F570" s="20" t="s">
        <v>121</v>
      </c>
      <c r="G570" s="20">
        <v>14.8</v>
      </c>
      <c r="H570" s="20">
        <v>100.30200000000001</v>
      </c>
      <c r="I570">
        <f t="shared" si="64"/>
        <v>6</v>
      </c>
      <c r="J570">
        <f t="shared" si="65"/>
        <v>6.6</v>
      </c>
      <c r="K570">
        <f t="shared" si="66"/>
        <v>108.502</v>
      </c>
      <c r="L570">
        <f t="shared" si="67"/>
        <v>109.102</v>
      </c>
      <c r="M570">
        <f t="shared" si="68"/>
        <v>0.60000000000000853</v>
      </c>
      <c r="N570">
        <f t="shared" si="69"/>
        <v>107.60199999999998</v>
      </c>
      <c r="O570">
        <f t="shared" si="70"/>
        <v>110.00200000000001</v>
      </c>
      <c r="P570" t="str">
        <f t="shared" si="71"/>
        <v>OUTLIER</v>
      </c>
    </row>
    <row r="571" spans="1:16">
      <c r="A571" s="20" t="s">
        <v>25</v>
      </c>
      <c r="B571" s="20" t="s">
        <v>62</v>
      </c>
      <c r="C571" s="20" t="s">
        <v>67</v>
      </c>
      <c r="D571" s="21">
        <v>38869</v>
      </c>
      <c r="E571" s="20">
        <v>115.102</v>
      </c>
      <c r="F571" s="20" t="s">
        <v>121</v>
      </c>
      <c r="G571" s="20">
        <v>10.199999999999999</v>
      </c>
      <c r="H571" s="20">
        <v>104.902</v>
      </c>
      <c r="I571">
        <f t="shared" si="64"/>
        <v>6</v>
      </c>
      <c r="J571">
        <f t="shared" si="65"/>
        <v>6.6</v>
      </c>
      <c r="K571">
        <f t="shared" si="66"/>
        <v>108.502</v>
      </c>
      <c r="L571">
        <f t="shared" si="67"/>
        <v>109.102</v>
      </c>
      <c r="M571">
        <f t="shared" si="68"/>
        <v>0.60000000000000853</v>
      </c>
      <c r="N571">
        <f t="shared" si="69"/>
        <v>107.60199999999998</v>
      </c>
      <c r="O571">
        <f t="shared" si="70"/>
        <v>110.00200000000001</v>
      </c>
      <c r="P571" t="str">
        <f t="shared" si="71"/>
        <v>OUTLIER</v>
      </c>
    </row>
    <row r="572" spans="1:16">
      <c r="A572" s="20" t="s">
        <v>25</v>
      </c>
      <c r="B572" s="20" t="s">
        <v>62</v>
      </c>
      <c r="C572" s="20" t="s">
        <v>67</v>
      </c>
      <c r="D572" s="21">
        <v>38899</v>
      </c>
      <c r="E572" s="20">
        <v>115.102</v>
      </c>
      <c r="F572" s="20" t="s">
        <v>121</v>
      </c>
      <c r="G572" s="20">
        <v>4.5</v>
      </c>
      <c r="H572" s="20">
        <v>110.602</v>
      </c>
      <c r="I572">
        <f t="shared" si="64"/>
        <v>6</v>
      </c>
      <c r="J572">
        <f t="shared" si="65"/>
        <v>6.6</v>
      </c>
      <c r="K572">
        <f t="shared" si="66"/>
        <v>108.502</v>
      </c>
      <c r="L572">
        <f t="shared" si="67"/>
        <v>109.102</v>
      </c>
      <c r="M572">
        <f t="shared" si="68"/>
        <v>0.60000000000000853</v>
      </c>
      <c r="N572">
        <f t="shared" si="69"/>
        <v>107.60199999999998</v>
      </c>
      <c r="O572">
        <f t="shared" si="70"/>
        <v>110.00200000000001</v>
      </c>
      <c r="P572" t="str">
        <f t="shared" si="71"/>
        <v>OUTLIER</v>
      </c>
    </row>
    <row r="573" spans="1:16">
      <c r="A573" s="20" t="s">
        <v>25</v>
      </c>
      <c r="B573" s="20" t="s">
        <v>62</v>
      </c>
      <c r="C573" s="20" t="s">
        <v>67</v>
      </c>
      <c r="D573" s="21">
        <v>38930</v>
      </c>
      <c r="E573" s="20">
        <v>115.102</v>
      </c>
      <c r="F573" s="20" t="s">
        <v>121</v>
      </c>
      <c r="G573" s="20">
        <v>6.75</v>
      </c>
      <c r="H573" s="20">
        <v>108.352</v>
      </c>
      <c r="I573">
        <f t="shared" si="64"/>
        <v>6</v>
      </c>
      <c r="J573">
        <f t="shared" si="65"/>
        <v>6.6</v>
      </c>
      <c r="K573">
        <f t="shared" si="66"/>
        <v>108.502</v>
      </c>
      <c r="L573">
        <f t="shared" si="67"/>
        <v>109.102</v>
      </c>
      <c r="M573">
        <f t="shared" si="68"/>
        <v>0.60000000000000853</v>
      </c>
      <c r="N573">
        <f t="shared" si="69"/>
        <v>107.60199999999998</v>
      </c>
      <c r="O573">
        <f t="shared" si="70"/>
        <v>110.00200000000001</v>
      </c>
      <c r="P573" t="str">
        <f t="shared" si="71"/>
        <v/>
      </c>
    </row>
    <row r="574" spans="1:16">
      <c r="A574" s="20" t="s">
        <v>25</v>
      </c>
      <c r="B574" s="20" t="s">
        <v>62</v>
      </c>
      <c r="C574" s="20" t="s">
        <v>67</v>
      </c>
      <c r="D574" s="21">
        <v>38961</v>
      </c>
      <c r="E574" s="20">
        <v>115.102</v>
      </c>
      <c r="F574" s="20" t="s">
        <v>121</v>
      </c>
      <c r="G574" s="20">
        <v>19.100000000000001</v>
      </c>
      <c r="H574" s="20">
        <v>96.001999999999995</v>
      </c>
      <c r="I574">
        <f t="shared" si="64"/>
        <v>6</v>
      </c>
      <c r="J574">
        <f t="shared" si="65"/>
        <v>6.6</v>
      </c>
      <c r="K574">
        <f t="shared" si="66"/>
        <v>108.502</v>
      </c>
      <c r="L574">
        <f t="shared" si="67"/>
        <v>109.102</v>
      </c>
      <c r="M574">
        <f t="shared" si="68"/>
        <v>0.60000000000000853</v>
      </c>
      <c r="N574">
        <f t="shared" si="69"/>
        <v>107.60199999999998</v>
      </c>
      <c r="O574">
        <f t="shared" si="70"/>
        <v>110.00200000000001</v>
      </c>
      <c r="P574" t="str">
        <f t="shared" si="71"/>
        <v>OUTLIER</v>
      </c>
    </row>
    <row r="575" spans="1:16">
      <c r="A575" s="20" t="s">
        <v>25</v>
      </c>
      <c r="B575" s="20" t="s">
        <v>62</v>
      </c>
      <c r="C575" s="20" t="s">
        <v>67</v>
      </c>
      <c r="D575" s="21">
        <v>38991</v>
      </c>
      <c r="E575" s="20">
        <v>115.102</v>
      </c>
      <c r="F575" s="20" t="s">
        <v>121</v>
      </c>
      <c r="G575" s="20">
        <v>14.6</v>
      </c>
      <c r="H575" s="20">
        <v>100.502</v>
      </c>
      <c r="I575">
        <f t="shared" si="64"/>
        <v>6</v>
      </c>
      <c r="J575">
        <f t="shared" si="65"/>
        <v>6.6</v>
      </c>
      <c r="K575">
        <f t="shared" si="66"/>
        <v>108.502</v>
      </c>
      <c r="L575">
        <f t="shared" si="67"/>
        <v>109.102</v>
      </c>
      <c r="M575">
        <f t="shared" si="68"/>
        <v>0.60000000000000853</v>
      </c>
      <c r="N575">
        <f t="shared" si="69"/>
        <v>107.60199999999998</v>
      </c>
      <c r="O575">
        <f t="shared" si="70"/>
        <v>110.00200000000001</v>
      </c>
      <c r="P575" t="str">
        <f t="shared" si="71"/>
        <v>OUTLIER</v>
      </c>
    </row>
    <row r="576" spans="1:16">
      <c r="A576" s="20" t="s">
        <v>25</v>
      </c>
      <c r="B576" s="20" t="s">
        <v>62</v>
      </c>
      <c r="C576" s="20" t="s">
        <v>67</v>
      </c>
      <c r="D576" s="21">
        <v>39022</v>
      </c>
      <c r="E576" s="20">
        <v>115.102</v>
      </c>
      <c r="F576" s="20" t="s">
        <v>121</v>
      </c>
      <c r="G576" s="20">
        <v>10.050000000000001</v>
      </c>
      <c r="H576" s="20">
        <v>105.05200000000001</v>
      </c>
      <c r="I576">
        <f t="shared" si="64"/>
        <v>6</v>
      </c>
      <c r="J576">
        <f t="shared" si="65"/>
        <v>6.6</v>
      </c>
      <c r="K576">
        <f t="shared" si="66"/>
        <v>108.502</v>
      </c>
      <c r="L576">
        <f t="shared" si="67"/>
        <v>109.102</v>
      </c>
      <c r="M576">
        <f t="shared" si="68"/>
        <v>0.60000000000000853</v>
      </c>
      <c r="N576">
        <f t="shared" si="69"/>
        <v>107.60199999999998</v>
      </c>
      <c r="O576">
        <f t="shared" si="70"/>
        <v>110.00200000000001</v>
      </c>
      <c r="P576" t="str">
        <f t="shared" si="71"/>
        <v>OUTLIER</v>
      </c>
    </row>
    <row r="577" spans="1:16">
      <c r="A577" s="20" t="s">
        <v>25</v>
      </c>
      <c r="B577" s="20" t="s">
        <v>62</v>
      </c>
      <c r="C577" s="20" t="s">
        <v>67</v>
      </c>
      <c r="D577" s="21">
        <v>39052</v>
      </c>
      <c r="E577" s="20">
        <v>115.102</v>
      </c>
      <c r="F577" s="20" t="s">
        <v>121</v>
      </c>
      <c r="G577" s="20">
        <v>4.4000000000000004</v>
      </c>
      <c r="H577" s="20">
        <v>110.702</v>
      </c>
      <c r="I577">
        <f t="shared" si="64"/>
        <v>6</v>
      </c>
      <c r="J577">
        <f t="shared" si="65"/>
        <v>6.6</v>
      </c>
      <c r="K577">
        <f t="shared" si="66"/>
        <v>108.502</v>
      </c>
      <c r="L577">
        <f t="shared" si="67"/>
        <v>109.102</v>
      </c>
      <c r="M577">
        <f t="shared" si="68"/>
        <v>0.60000000000000853</v>
      </c>
      <c r="N577">
        <f t="shared" si="69"/>
        <v>107.60199999999998</v>
      </c>
      <c r="O577">
        <f t="shared" si="70"/>
        <v>110.00200000000001</v>
      </c>
      <c r="P577" t="str">
        <f t="shared" si="71"/>
        <v>OUTLIER</v>
      </c>
    </row>
    <row r="578" spans="1:16">
      <c r="A578" s="20" t="s">
        <v>25</v>
      </c>
      <c r="B578" s="20" t="s">
        <v>62</v>
      </c>
      <c r="C578" s="20" t="s">
        <v>67</v>
      </c>
      <c r="D578" s="21">
        <v>39083</v>
      </c>
      <c r="E578" s="20">
        <v>115.102</v>
      </c>
      <c r="F578" s="20" t="s">
        <v>121</v>
      </c>
      <c r="G578" s="20">
        <v>6.7</v>
      </c>
      <c r="H578" s="20">
        <v>108.402</v>
      </c>
      <c r="I578">
        <f t="shared" si="64"/>
        <v>6</v>
      </c>
      <c r="J578">
        <f t="shared" si="65"/>
        <v>6.6</v>
      </c>
      <c r="K578">
        <f t="shared" si="66"/>
        <v>108.502</v>
      </c>
      <c r="L578">
        <f t="shared" si="67"/>
        <v>109.102</v>
      </c>
      <c r="M578">
        <f t="shared" si="68"/>
        <v>0.60000000000000853</v>
      </c>
      <c r="N578">
        <f t="shared" si="69"/>
        <v>107.60199999999998</v>
      </c>
      <c r="O578">
        <f t="shared" si="70"/>
        <v>110.00200000000001</v>
      </c>
      <c r="P578" t="str">
        <f t="shared" si="71"/>
        <v/>
      </c>
    </row>
    <row r="579" spans="1:16">
      <c r="A579" s="20" t="s">
        <v>25</v>
      </c>
      <c r="B579" s="20" t="s">
        <v>62</v>
      </c>
      <c r="C579" s="20" t="s">
        <v>67</v>
      </c>
      <c r="D579" s="21">
        <v>39114</v>
      </c>
      <c r="E579" s="20">
        <v>115.102</v>
      </c>
      <c r="F579" s="20" t="s">
        <v>121</v>
      </c>
      <c r="G579" s="20">
        <v>6.8</v>
      </c>
      <c r="H579" s="20">
        <v>108.30200000000001</v>
      </c>
      <c r="I579">
        <f t="shared" ref="I579:I642" si="72">VLOOKUP($C579,$T$1:$X$42,2,FALSE)</f>
        <v>6</v>
      </c>
      <c r="J579">
        <f t="shared" ref="J579:J642" si="73">VLOOKUP($C579,$T$1:$X$42,3,FALSE)</f>
        <v>6.6</v>
      </c>
      <c r="K579">
        <f t="shared" ref="K579:K642" si="74">VLOOKUP($C579,$T$1:$X$42,4,FALSE)</f>
        <v>108.502</v>
      </c>
      <c r="L579">
        <f t="shared" ref="L579:L642" si="75">VLOOKUP($C579,$T$1:$X$42,5,FALSE)</f>
        <v>109.102</v>
      </c>
      <c r="M579">
        <f t="shared" ref="M579:M642" si="76">L579-K579</f>
        <v>0.60000000000000853</v>
      </c>
      <c r="N579">
        <f t="shared" ref="N579:N642" si="77">K579-M579*1.5</f>
        <v>107.60199999999998</v>
      </c>
      <c r="O579">
        <f t="shared" ref="O579:O642" si="78">L579+M579*1.5</f>
        <v>110.00200000000001</v>
      </c>
      <c r="P579" t="str">
        <f t="shared" ref="P579:P642" si="79">IF(OR(H579&lt;N579,H579&gt;O579), "OUTLIER", "")</f>
        <v/>
      </c>
    </row>
    <row r="580" spans="1:16">
      <c r="A580" s="20" t="s">
        <v>25</v>
      </c>
      <c r="B580" s="20" t="s">
        <v>62</v>
      </c>
      <c r="C580" s="20" t="s">
        <v>67</v>
      </c>
      <c r="D580" s="21">
        <v>39142</v>
      </c>
      <c r="E580" s="20">
        <v>115.102</v>
      </c>
      <c r="F580" s="20" t="s">
        <v>121</v>
      </c>
      <c r="G580" s="20">
        <v>7</v>
      </c>
      <c r="H580" s="20">
        <v>108.102</v>
      </c>
      <c r="I580">
        <f t="shared" si="72"/>
        <v>6</v>
      </c>
      <c r="J580">
        <f t="shared" si="73"/>
        <v>6.6</v>
      </c>
      <c r="K580">
        <f t="shared" si="74"/>
        <v>108.502</v>
      </c>
      <c r="L580">
        <f t="shared" si="75"/>
        <v>109.102</v>
      </c>
      <c r="M580">
        <f t="shared" si="76"/>
        <v>0.60000000000000853</v>
      </c>
      <c r="N580">
        <f t="shared" si="77"/>
        <v>107.60199999999998</v>
      </c>
      <c r="O580">
        <f t="shared" si="78"/>
        <v>110.00200000000001</v>
      </c>
      <c r="P580" t="str">
        <f t="shared" si="79"/>
        <v/>
      </c>
    </row>
    <row r="581" spans="1:16">
      <c r="A581" s="20" t="s">
        <v>25</v>
      </c>
      <c r="B581" s="20" t="s">
        <v>62</v>
      </c>
      <c r="C581" s="20" t="s">
        <v>67</v>
      </c>
      <c r="D581" s="21">
        <v>39173</v>
      </c>
      <c r="E581" s="20">
        <v>115.102</v>
      </c>
      <c r="F581" s="20" t="s">
        <v>121</v>
      </c>
      <c r="G581" s="20">
        <v>6.7</v>
      </c>
      <c r="H581" s="20">
        <v>108.402</v>
      </c>
      <c r="I581">
        <f t="shared" si="72"/>
        <v>6</v>
      </c>
      <c r="J581">
        <f t="shared" si="73"/>
        <v>6.6</v>
      </c>
      <c r="K581">
        <f t="shared" si="74"/>
        <v>108.502</v>
      </c>
      <c r="L581">
        <f t="shared" si="75"/>
        <v>109.102</v>
      </c>
      <c r="M581">
        <f t="shared" si="76"/>
        <v>0.60000000000000853</v>
      </c>
      <c r="N581">
        <f t="shared" si="77"/>
        <v>107.60199999999998</v>
      </c>
      <c r="O581">
        <f t="shared" si="78"/>
        <v>110.00200000000001</v>
      </c>
      <c r="P581" t="str">
        <f t="shared" si="79"/>
        <v/>
      </c>
    </row>
    <row r="582" spans="1:16">
      <c r="A582" s="20" t="s">
        <v>25</v>
      </c>
      <c r="B582" s="20" t="s">
        <v>62</v>
      </c>
      <c r="C582" s="20" t="s">
        <v>67</v>
      </c>
      <c r="D582" s="21">
        <v>39203</v>
      </c>
      <c r="E582" s="20">
        <v>115.102</v>
      </c>
      <c r="F582" s="20" t="s">
        <v>121</v>
      </c>
      <c r="G582" s="20">
        <v>6.75</v>
      </c>
      <c r="H582" s="20">
        <v>108.352</v>
      </c>
      <c r="I582">
        <f t="shared" si="72"/>
        <v>6</v>
      </c>
      <c r="J582">
        <f t="shared" si="73"/>
        <v>6.6</v>
      </c>
      <c r="K582">
        <f t="shared" si="74"/>
        <v>108.502</v>
      </c>
      <c r="L582">
        <f t="shared" si="75"/>
        <v>109.102</v>
      </c>
      <c r="M582">
        <f t="shared" si="76"/>
        <v>0.60000000000000853</v>
      </c>
      <c r="N582">
        <f t="shared" si="77"/>
        <v>107.60199999999998</v>
      </c>
      <c r="O582">
        <f t="shared" si="78"/>
        <v>110.00200000000001</v>
      </c>
      <c r="P582" t="str">
        <f t="shared" si="79"/>
        <v/>
      </c>
    </row>
    <row r="583" spans="1:16">
      <c r="A583" s="20" t="s">
        <v>25</v>
      </c>
      <c r="B583" s="20" t="s">
        <v>62</v>
      </c>
      <c r="C583" s="20" t="s">
        <v>67</v>
      </c>
      <c r="D583" s="21">
        <v>39234</v>
      </c>
      <c r="E583" s="20">
        <v>115.102</v>
      </c>
      <c r="F583" s="20" t="s">
        <v>121</v>
      </c>
      <c r="G583" s="20">
        <v>6.4</v>
      </c>
      <c r="H583" s="20">
        <v>108.702</v>
      </c>
      <c r="I583">
        <f t="shared" si="72"/>
        <v>6</v>
      </c>
      <c r="J583">
        <f t="shared" si="73"/>
        <v>6.6</v>
      </c>
      <c r="K583">
        <f t="shared" si="74"/>
        <v>108.502</v>
      </c>
      <c r="L583">
        <f t="shared" si="75"/>
        <v>109.102</v>
      </c>
      <c r="M583">
        <f t="shared" si="76"/>
        <v>0.60000000000000853</v>
      </c>
      <c r="N583">
        <f t="shared" si="77"/>
        <v>107.60199999999998</v>
      </c>
      <c r="O583">
        <f t="shared" si="78"/>
        <v>110.00200000000001</v>
      </c>
      <c r="P583" t="str">
        <f t="shared" si="79"/>
        <v/>
      </c>
    </row>
    <row r="584" spans="1:16">
      <c r="A584" s="20" t="s">
        <v>25</v>
      </c>
      <c r="B584" s="20" t="s">
        <v>62</v>
      </c>
      <c r="C584" s="20" t="s">
        <v>67</v>
      </c>
      <c r="D584" s="21">
        <v>39264</v>
      </c>
      <c r="E584" s="20">
        <v>115.102</v>
      </c>
      <c r="F584" s="20" t="s">
        <v>121</v>
      </c>
      <c r="G584" s="20">
        <v>6.5</v>
      </c>
      <c r="H584" s="20">
        <v>108.602</v>
      </c>
      <c r="I584">
        <f t="shared" si="72"/>
        <v>6</v>
      </c>
      <c r="J584">
        <f t="shared" si="73"/>
        <v>6.6</v>
      </c>
      <c r="K584">
        <f t="shared" si="74"/>
        <v>108.502</v>
      </c>
      <c r="L584">
        <f t="shared" si="75"/>
        <v>109.102</v>
      </c>
      <c r="M584">
        <f t="shared" si="76"/>
        <v>0.60000000000000853</v>
      </c>
      <c r="N584">
        <f t="shared" si="77"/>
        <v>107.60199999999998</v>
      </c>
      <c r="O584">
        <f t="shared" si="78"/>
        <v>110.00200000000001</v>
      </c>
      <c r="P584" t="str">
        <f t="shared" si="79"/>
        <v/>
      </c>
    </row>
    <row r="585" spans="1:16">
      <c r="A585" s="20" t="s">
        <v>25</v>
      </c>
      <c r="B585" s="20" t="s">
        <v>62</v>
      </c>
      <c r="C585" s="20" t="s">
        <v>67</v>
      </c>
      <c r="D585" s="21">
        <v>39295</v>
      </c>
      <c r="E585" s="20">
        <v>115.102</v>
      </c>
      <c r="F585" s="20" t="s">
        <v>121</v>
      </c>
      <c r="G585" s="20">
        <v>6.4</v>
      </c>
      <c r="H585" s="20">
        <v>108.702</v>
      </c>
      <c r="I585">
        <f t="shared" si="72"/>
        <v>6</v>
      </c>
      <c r="J585">
        <f t="shared" si="73"/>
        <v>6.6</v>
      </c>
      <c r="K585">
        <f t="shared" si="74"/>
        <v>108.502</v>
      </c>
      <c r="L585">
        <f t="shared" si="75"/>
        <v>109.102</v>
      </c>
      <c r="M585">
        <f t="shared" si="76"/>
        <v>0.60000000000000853</v>
      </c>
      <c r="N585">
        <f t="shared" si="77"/>
        <v>107.60199999999998</v>
      </c>
      <c r="O585">
        <f t="shared" si="78"/>
        <v>110.00200000000001</v>
      </c>
      <c r="P585" t="str">
        <f t="shared" si="79"/>
        <v/>
      </c>
    </row>
    <row r="586" spans="1:16">
      <c r="A586" s="20" t="s">
        <v>25</v>
      </c>
      <c r="B586" s="20" t="s">
        <v>62</v>
      </c>
      <c r="C586" s="20" t="s">
        <v>67</v>
      </c>
      <c r="D586" s="21">
        <v>39326</v>
      </c>
      <c r="E586" s="20">
        <v>115.102</v>
      </c>
      <c r="F586" s="20" t="s">
        <v>121</v>
      </c>
      <c r="G586" s="20">
        <v>6.5</v>
      </c>
      <c r="H586" s="20">
        <v>108.602</v>
      </c>
      <c r="I586">
        <f t="shared" si="72"/>
        <v>6</v>
      </c>
      <c r="J586">
        <f t="shared" si="73"/>
        <v>6.6</v>
      </c>
      <c r="K586">
        <f t="shared" si="74"/>
        <v>108.502</v>
      </c>
      <c r="L586">
        <f t="shared" si="75"/>
        <v>109.102</v>
      </c>
      <c r="M586">
        <f t="shared" si="76"/>
        <v>0.60000000000000853</v>
      </c>
      <c r="N586">
        <f t="shared" si="77"/>
        <v>107.60199999999998</v>
      </c>
      <c r="O586">
        <f t="shared" si="78"/>
        <v>110.00200000000001</v>
      </c>
      <c r="P586" t="str">
        <f t="shared" si="79"/>
        <v/>
      </c>
    </row>
    <row r="587" spans="1:16">
      <c r="A587" s="20" t="s">
        <v>25</v>
      </c>
      <c r="B587" s="20" t="s">
        <v>62</v>
      </c>
      <c r="C587" s="20" t="s">
        <v>67</v>
      </c>
      <c r="D587" s="21">
        <v>39356</v>
      </c>
      <c r="E587" s="20">
        <v>115.102</v>
      </c>
      <c r="F587" s="20" t="s">
        <v>121</v>
      </c>
      <c r="G587" s="20">
        <v>6.7</v>
      </c>
      <c r="H587" s="20">
        <v>108.402</v>
      </c>
      <c r="I587">
        <f t="shared" si="72"/>
        <v>6</v>
      </c>
      <c r="J587">
        <f t="shared" si="73"/>
        <v>6.6</v>
      </c>
      <c r="K587">
        <f t="shared" si="74"/>
        <v>108.502</v>
      </c>
      <c r="L587">
        <f t="shared" si="75"/>
        <v>109.102</v>
      </c>
      <c r="M587">
        <f t="shared" si="76"/>
        <v>0.60000000000000853</v>
      </c>
      <c r="N587">
        <f t="shared" si="77"/>
        <v>107.60199999999998</v>
      </c>
      <c r="O587">
        <f t="shared" si="78"/>
        <v>110.00200000000001</v>
      </c>
      <c r="P587" t="str">
        <f t="shared" si="79"/>
        <v/>
      </c>
    </row>
    <row r="588" spans="1:16">
      <c r="A588" s="20" t="s">
        <v>25</v>
      </c>
      <c r="B588" s="20" t="s">
        <v>62</v>
      </c>
      <c r="C588" s="20" t="s">
        <v>67</v>
      </c>
      <c r="D588" s="21">
        <v>39387</v>
      </c>
      <c r="E588" s="20">
        <v>115.102</v>
      </c>
      <c r="F588" s="20" t="s">
        <v>121</v>
      </c>
      <c r="G588" s="20">
        <v>7</v>
      </c>
      <c r="H588" s="20">
        <v>108.102</v>
      </c>
      <c r="I588">
        <f t="shared" si="72"/>
        <v>6</v>
      </c>
      <c r="J588">
        <f t="shared" si="73"/>
        <v>6.6</v>
      </c>
      <c r="K588">
        <f t="shared" si="74"/>
        <v>108.502</v>
      </c>
      <c r="L588">
        <f t="shared" si="75"/>
        <v>109.102</v>
      </c>
      <c r="M588">
        <f t="shared" si="76"/>
        <v>0.60000000000000853</v>
      </c>
      <c r="N588">
        <f t="shared" si="77"/>
        <v>107.60199999999998</v>
      </c>
      <c r="O588">
        <f t="shared" si="78"/>
        <v>110.00200000000001</v>
      </c>
      <c r="P588" t="str">
        <f t="shared" si="79"/>
        <v/>
      </c>
    </row>
    <row r="589" spans="1:16">
      <c r="A589" s="20" t="s">
        <v>25</v>
      </c>
      <c r="B589" s="20" t="s">
        <v>62</v>
      </c>
      <c r="C589" s="20" t="s">
        <v>67</v>
      </c>
      <c r="D589" s="21">
        <v>39417</v>
      </c>
      <c r="E589" s="20">
        <v>115.102</v>
      </c>
      <c r="F589" s="20" t="s">
        <v>121</v>
      </c>
      <c r="G589" s="20">
        <v>6.9</v>
      </c>
      <c r="H589" s="20">
        <v>108.202</v>
      </c>
      <c r="I589">
        <f t="shared" si="72"/>
        <v>6</v>
      </c>
      <c r="J589">
        <f t="shared" si="73"/>
        <v>6.6</v>
      </c>
      <c r="K589">
        <f t="shared" si="74"/>
        <v>108.502</v>
      </c>
      <c r="L589">
        <f t="shared" si="75"/>
        <v>109.102</v>
      </c>
      <c r="M589">
        <f t="shared" si="76"/>
        <v>0.60000000000000853</v>
      </c>
      <c r="N589">
        <f t="shared" si="77"/>
        <v>107.60199999999998</v>
      </c>
      <c r="O589">
        <f t="shared" si="78"/>
        <v>110.00200000000001</v>
      </c>
      <c r="P589" t="str">
        <f t="shared" si="79"/>
        <v/>
      </c>
    </row>
    <row r="590" spans="1:16">
      <c r="A590" s="20" t="s">
        <v>25</v>
      </c>
      <c r="B590" s="20" t="s">
        <v>62</v>
      </c>
      <c r="C590" s="20" t="s">
        <v>67</v>
      </c>
      <c r="D590" s="21">
        <v>39448</v>
      </c>
      <c r="E590" s="20">
        <v>115.102</v>
      </c>
      <c r="F590" s="20" t="s">
        <v>121</v>
      </c>
      <c r="G590" s="20">
        <v>6.6</v>
      </c>
      <c r="H590" s="20">
        <v>108.502</v>
      </c>
      <c r="I590">
        <f t="shared" si="72"/>
        <v>6</v>
      </c>
      <c r="J590">
        <f t="shared" si="73"/>
        <v>6.6</v>
      </c>
      <c r="K590">
        <f t="shared" si="74"/>
        <v>108.502</v>
      </c>
      <c r="L590">
        <f t="shared" si="75"/>
        <v>109.102</v>
      </c>
      <c r="M590">
        <f t="shared" si="76"/>
        <v>0.60000000000000853</v>
      </c>
      <c r="N590">
        <f t="shared" si="77"/>
        <v>107.60199999999998</v>
      </c>
      <c r="O590">
        <f t="shared" si="78"/>
        <v>110.00200000000001</v>
      </c>
      <c r="P590" t="str">
        <f t="shared" si="79"/>
        <v/>
      </c>
    </row>
    <row r="591" spans="1:16">
      <c r="A591" s="20" t="s">
        <v>25</v>
      </c>
      <c r="B591" s="20" t="s">
        <v>62</v>
      </c>
      <c r="C591" s="20" t="s">
        <v>67</v>
      </c>
      <c r="D591" s="21">
        <v>39479</v>
      </c>
      <c r="E591" s="20">
        <v>115.102</v>
      </c>
      <c r="F591" s="20" t="s">
        <v>121</v>
      </c>
      <c r="G591" s="20">
        <v>6.7</v>
      </c>
      <c r="H591" s="20">
        <v>108.402</v>
      </c>
      <c r="I591">
        <f t="shared" si="72"/>
        <v>6</v>
      </c>
      <c r="J591">
        <f t="shared" si="73"/>
        <v>6.6</v>
      </c>
      <c r="K591">
        <f t="shared" si="74"/>
        <v>108.502</v>
      </c>
      <c r="L591">
        <f t="shared" si="75"/>
        <v>109.102</v>
      </c>
      <c r="M591">
        <f t="shared" si="76"/>
        <v>0.60000000000000853</v>
      </c>
      <c r="N591">
        <f t="shared" si="77"/>
        <v>107.60199999999998</v>
      </c>
      <c r="O591">
        <f t="shared" si="78"/>
        <v>110.00200000000001</v>
      </c>
      <c r="P591" t="str">
        <f t="shared" si="79"/>
        <v/>
      </c>
    </row>
    <row r="592" spans="1:16">
      <c r="A592" s="20" t="s">
        <v>25</v>
      </c>
      <c r="B592" s="20" t="s">
        <v>62</v>
      </c>
      <c r="C592" s="20" t="s">
        <v>67</v>
      </c>
      <c r="D592" s="21">
        <v>39539</v>
      </c>
      <c r="E592" s="20">
        <v>115.102</v>
      </c>
      <c r="F592" s="20" t="s">
        <v>121</v>
      </c>
      <c r="G592" s="20">
        <v>6.4</v>
      </c>
      <c r="H592" s="20">
        <v>108.702</v>
      </c>
      <c r="I592">
        <f t="shared" si="72"/>
        <v>6</v>
      </c>
      <c r="J592">
        <f t="shared" si="73"/>
        <v>6.6</v>
      </c>
      <c r="K592">
        <f t="shared" si="74"/>
        <v>108.502</v>
      </c>
      <c r="L592">
        <f t="shared" si="75"/>
        <v>109.102</v>
      </c>
      <c r="M592">
        <f t="shared" si="76"/>
        <v>0.60000000000000853</v>
      </c>
      <c r="N592">
        <f t="shared" si="77"/>
        <v>107.60199999999998</v>
      </c>
      <c r="O592">
        <f t="shared" si="78"/>
        <v>110.00200000000001</v>
      </c>
      <c r="P592" t="str">
        <f t="shared" si="79"/>
        <v/>
      </c>
    </row>
    <row r="593" spans="1:16">
      <c r="A593" s="20" t="s">
        <v>25</v>
      </c>
      <c r="B593" s="20" t="s">
        <v>62</v>
      </c>
      <c r="C593" s="20" t="s">
        <v>67</v>
      </c>
      <c r="D593" s="21">
        <v>39569</v>
      </c>
      <c r="E593" s="20">
        <v>115.102</v>
      </c>
      <c r="F593" s="20" t="s">
        <v>121</v>
      </c>
      <c r="G593" s="20">
        <v>6.6</v>
      </c>
      <c r="H593" s="20">
        <v>108.502</v>
      </c>
      <c r="I593">
        <f t="shared" si="72"/>
        <v>6</v>
      </c>
      <c r="J593">
        <f t="shared" si="73"/>
        <v>6.6</v>
      </c>
      <c r="K593">
        <f t="shared" si="74"/>
        <v>108.502</v>
      </c>
      <c r="L593">
        <f t="shared" si="75"/>
        <v>109.102</v>
      </c>
      <c r="M593">
        <f t="shared" si="76"/>
        <v>0.60000000000000853</v>
      </c>
      <c r="N593">
        <f t="shared" si="77"/>
        <v>107.60199999999998</v>
      </c>
      <c r="O593">
        <f t="shared" si="78"/>
        <v>110.00200000000001</v>
      </c>
      <c r="P593" t="str">
        <f t="shared" si="79"/>
        <v/>
      </c>
    </row>
    <row r="594" spans="1:16">
      <c r="A594" s="20" t="s">
        <v>25</v>
      </c>
      <c r="B594" s="20" t="s">
        <v>62</v>
      </c>
      <c r="C594" s="20" t="s">
        <v>67</v>
      </c>
      <c r="D594" s="21">
        <v>39600</v>
      </c>
      <c r="E594" s="20">
        <v>115.102</v>
      </c>
      <c r="F594" s="20" t="s">
        <v>121</v>
      </c>
      <c r="G594" s="20">
        <v>6.4</v>
      </c>
      <c r="H594" s="20">
        <v>108.702</v>
      </c>
      <c r="I594">
        <f t="shared" si="72"/>
        <v>6</v>
      </c>
      <c r="J594">
        <f t="shared" si="73"/>
        <v>6.6</v>
      </c>
      <c r="K594">
        <f t="shared" si="74"/>
        <v>108.502</v>
      </c>
      <c r="L594">
        <f t="shared" si="75"/>
        <v>109.102</v>
      </c>
      <c r="M594">
        <f t="shared" si="76"/>
        <v>0.60000000000000853</v>
      </c>
      <c r="N594">
        <f t="shared" si="77"/>
        <v>107.60199999999998</v>
      </c>
      <c r="O594">
        <f t="shared" si="78"/>
        <v>110.00200000000001</v>
      </c>
      <c r="P594" t="str">
        <f t="shared" si="79"/>
        <v/>
      </c>
    </row>
    <row r="595" spans="1:16">
      <c r="A595" s="20" t="s">
        <v>25</v>
      </c>
      <c r="B595" s="20" t="s">
        <v>62</v>
      </c>
      <c r="C595" s="20" t="s">
        <v>67</v>
      </c>
      <c r="D595" s="21">
        <v>39630</v>
      </c>
      <c r="E595" s="20">
        <v>115.102</v>
      </c>
      <c r="F595" s="20" t="s">
        <v>121</v>
      </c>
      <c r="G595" s="20">
        <v>6.3</v>
      </c>
      <c r="H595" s="20">
        <v>108.80200000000001</v>
      </c>
      <c r="I595">
        <f t="shared" si="72"/>
        <v>6</v>
      </c>
      <c r="J595">
        <f t="shared" si="73"/>
        <v>6.6</v>
      </c>
      <c r="K595">
        <f t="shared" si="74"/>
        <v>108.502</v>
      </c>
      <c r="L595">
        <f t="shared" si="75"/>
        <v>109.102</v>
      </c>
      <c r="M595">
        <f t="shared" si="76"/>
        <v>0.60000000000000853</v>
      </c>
      <c r="N595">
        <f t="shared" si="77"/>
        <v>107.60199999999998</v>
      </c>
      <c r="O595">
        <f t="shared" si="78"/>
        <v>110.00200000000001</v>
      </c>
      <c r="P595" t="str">
        <f t="shared" si="79"/>
        <v/>
      </c>
    </row>
    <row r="596" spans="1:16">
      <c r="A596" s="20" t="s">
        <v>25</v>
      </c>
      <c r="B596" s="20" t="s">
        <v>62</v>
      </c>
      <c r="C596" s="20" t="s">
        <v>67</v>
      </c>
      <c r="D596" s="21">
        <v>39661</v>
      </c>
      <c r="E596" s="20">
        <v>115.102</v>
      </c>
      <c r="F596" s="20" t="s">
        <v>121</v>
      </c>
      <c r="G596" s="20">
        <v>6.1</v>
      </c>
      <c r="H596" s="20">
        <v>109.002</v>
      </c>
      <c r="I596">
        <f t="shared" si="72"/>
        <v>6</v>
      </c>
      <c r="J596">
        <f t="shared" si="73"/>
        <v>6.6</v>
      </c>
      <c r="K596">
        <f t="shared" si="74"/>
        <v>108.502</v>
      </c>
      <c r="L596">
        <f t="shared" si="75"/>
        <v>109.102</v>
      </c>
      <c r="M596">
        <f t="shared" si="76"/>
        <v>0.60000000000000853</v>
      </c>
      <c r="N596">
        <f t="shared" si="77"/>
        <v>107.60199999999998</v>
      </c>
      <c r="O596">
        <f t="shared" si="78"/>
        <v>110.00200000000001</v>
      </c>
      <c r="P596" t="str">
        <f t="shared" si="79"/>
        <v/>
      </c>
    </row>
    <row r="597" spans="1:16">
      <c r="A597" s="20" t="s">
        <v>25</v>
      </c>
      <c r="B597" s="20" t="s">
        <v>62</v>
      </c>
      <c r="C597" s="20" t="s">
        <v>67</v>
      </c>
      <c r="D597" s="21">
        <v>39692</v>
      </c>
      <c r="E597" s="20">
        <v>115.102</v>
      </c>
      <c r="F597" s="20" t="s">
        <v>121</v>
      </c>
      <c r="G597" s="20">
        <v>6.2</v>
      </c>
      <c r="H597" s="20">
        <v>108.902</v>
      </c>
      <c r="I597">
        <f t="shared" si="72"/>
        <v>6</v>
      </c>
      <c r="J597">
        <f t="shared" si="73"/>
        <v>6.6</v>
      </c>
      <c r="K597">
        <f t="shared" si="74"/>
        <v>108.502</v>
      </c>
      <c r="L597">
        <f t="shared" si="75"/>
        <v>109.102</v>
      </c>
      <c r="M597">
        <f t="shared" si="76"/>
        <v>0.60000000000000853</v>
      </c>
      <c r="N597">
        <f t="shared" si="77"/>
        <v>107.60199999999998</v>
      </c>
      <c r="O597">
        <f t="shared" si="78"/>
        <v>110.00200000000001</v>
      </c>
      <c r="P597" t="str">
        <f t="shared" si="79"/>
        <v/>
      </c>
    </row>
    <row r="598" spans="1:16">
      <c r="A598" s="20" t="s">
        <v>25</v>
      </c>
      <c r="B598" s="20" t="s">
        <v>62</v>
      </c>
      <c r="C598" s="20" t="s">
        <v>67</v>
      </c>
      <c r="D598" s="21">
        <v>39722</v>
      </c>
      <c r="E598" s="20">
        <v>115.102</v>
      </c>
      <c r="F598" s="20" t="s">
        <v>121</v>
      </c>
      <c r="G598" s="20">
        <v>6.55</v>
      </c>
      <c r="H598" s="20">
        <v>108.55200000000001</v>
      </c>
      <c r="I598">
        <f t="shared" si="72"/>
        <v>6</v>
      </c>
      <c r="J598">
        <f t="shared" si="73"/>
        <v>6.6</v>
      </c>
      <c r="K598">
        <f t="shared" si="74"/>
        <v>108.502</v>
      </c>
      <c r="L598">
        <f t="shared" si="75"/>
        <v>109.102</v>
      </c>
      <c r="M598">
        <f t="shared" si="76"/>
        <v>0.60000000000000853</v>
      </c>
      <c r="N598">
        <f t="shared" si="77"/>
        <v>107.60199999999998</v>
      </c>
      <c r="O598">
        <f t="shared" si="78"/>
        <v>110.00200000000001</v>
      </c>
      <c r="P598" t="str">
        <f t="shared" si="79"/>
        <v/>
      </c>
    </row>
    <row r="599" spans="1:16">
      <c r="A599" s="20" t="s">
        <v>25</v>
      </c>
      <c r="B599" s="20" t="s">
        <v>62</v>
      </c>
      <c r="C599" s="20" t="s">
        <v>67</v>
      </c>
      <c r="D599" s="21">
        <v>39753</v>
      </c>
      <c r="E599" s="20">
        <v>115.102</v>
      </c>
      <c r="F599" s="20" t="s">
        <v>121</v>
      </c>
      <c r="G599" s="20">
        <v>6.55</v>
      </c>
      <c r="H599" s="20">
        <v>108.55200000000001</v>
      </c>
      <c r="I599">
        <f t="shared" si="72"/>
        <v>6</v>
      </c>
      <c r="J599">
        <f t="shared" si="73"/>
        <v>6.6</v>
      </c>
      <c r="K599">
        <f t="shared" si="74"/>
        <v>108.502</v>
      </c>
      <c r="L599">
        <f t="shared" si="75"/>
        <v>109.102</v>
      </c>
      <c r="M599">
        <f t="shared" si="76"/>
        <v>0.60000000000000853</v>
      </c>
      <c r="N599">
        <f t="shared" si="77"/>
        <v>107.60199999999998</v>
      </c>
      <c r="O599">
        <f t="shared" si="78"/>
        <v>110.00200000000001</v>
      </c>
      <c r="P599" t="str">
        <f t="shared" si="79"/>
        <v/>
      </c>
    </row>
    <row r="600" spans="1:16">
      <c r="A600" s="20" t="s">
        <v>25</v>
      </c>
      <c r="B600" s="20" t="s">
        <v>62</v>
      </c>
      <c r="C600" s="20" t="s">
        <v>67</v>
      </c>
      <c r="D600" s="21">
        <v>39783</v>
      </c>
      <c r="E600" s="20">
        <v>115.102</v>
      </c>
      <c r="F600" s="20" t="s">
        <v>121</v>
      </c>
      <c r="G600" s="20">
        <v>6.2</v>
      </c>
      <c r="H600" s="20">
        <v>108.902</v>
      </c>
      <c r="I600">
        <f t="shared" si="72"/>
        <v>6</v>
      </c>
      <c r="J600">
        <f t="shared" si="73"/>
        <v>6.6</v>
      </c>
      <c r="K600">
        <f t="shared" si="74"/>
        <v>108.502</v>
      </c>
      <c r="L600">
        <f t="shared" si="75"/>
        <v>109.102</v>
      </c>
      <c r="M600">
        <f t="shared" si="76"/>
        <v>0.60000000000000853</v>
      </c>
      <c r="N600">
        <f t="shared" si="77"/>
        <v>107.60199999999998</v>
      </c>
      <c r="O600">
        <f t="shared" si="78"/>
        <v>110.00200000000001</v>
      </c>
      <c r="P600" t="str">
        <f t="shared" si="79"/>
        <v/>
      </c>
    </row>
    <row r="601" spans="1:16">
      <c r="A601" s="20" t="s">
        <v>25</v>
      </c>
      <c r="B601" s="20" t="s">
        <v>62</v>
      </c>
      <c r="C601" s="20" t="s">
        <v>67</v>
      </c>
      <c r="D601" s="21">
        <v>39814</v>
      </c>
      <c r="E601" s="20">
        <v>115.102</v>
      </c>
      <c r="F601" s="20" t="s">
        <v>121</v>
      </c>
      <c r="G601" s="20">
        <v>6.1</v>
      </c>
      <c r="H601" s="20">
        <v>109.002</v>
      </c>
      <c r="I601">
        <f t="shared" si="72"/>
        <v>6</v>
      </c>
      <c r="J601">
        <f t="shared" si="73"/>
        <v>6.6</v>
      </c>
      <c r="K601">
        <f t="shared" si="74"/>
        <v>108.502</v>
      </c>
      <c r="L601">
        <f t="shared" si="75"/>
        <v>109.102</v>
      </c>
      <c r="M601">
        <f t="shared" si="76"/>
        <v>0.60000000000000853</v>
      </c>
      <c r="N601">
        <f t="shared" si="77"/>
        <v>107.60199999999998</v>
      </c>
      <c r="O601">
        <f t="shared" si="78"/>
        <v>110.00200000000001</v>
      </c>
      <c r="P601" t="str">
        <f t="shared" si="79"/>
        <v/>
      </c>
    </row>
    <row r="602" spans="1:16">
      <c r="A602" s="20" t="s">
        <v>25</v>
      </c>
      <c r="B602" s="20" t="s">
        <v>62</v>
      </c>
      <c r="C602" s="20" t="s">
        <v>67</v>
      </c>
      <c r="D602" s="21">
        <v>39845</v>
      </c>
      <c r="E602" s="20">
        <v>115.102</v>
      </c>
      <c r="F602" s="20" t="s">
        <v>121</v>
      </c>
      <c r="G602" s="20">
        <v>6</v>
      </c>
      <c r="H602" s="20">
        <v>109.102</v>
      </c>
      <c r="I602">
        <f t="shared" si="72"/>
        <v>6</v>
      </c>
      <c r="J602">
        <f t="shared" si="73"/>
        <v>6.6</v>
      </c>
      <c r="K602">
        <f t="shared" si="74"/>
        <v>108.502</v>
      </c>
      <c r="L602">
        <f t="shared" si="75"/>
        <v>109.102</v>
      </c>
      <c r="M602">
        <f t="shared" si="76"/>
        <v>0.60000000000000853</v>
      </c>
      <c r="N602">
        <f t="shared" si="77"/>
        <v>107.60199999999998</v>
      </c>
      <c r="O602">
        <f t="shared" si="78"/>
        <v>110.00200000000001</v>
      </c>
      <c r="P602" t="str">
        <f t="shared" si="79"/>
        <v/>
      </c>
    </row>
    <row r="603" spans="1:16">
      <c r="A603" s="20" t="s">
        <v>25</v>
      </c>
      <c r="B603" s="20" t="s">
        <v>62</v>
      </c>
      <c r="C603" s="20" t="s">
        <v>67</v>
      </c>
      <c r="D603" s="21">
        <v>39873</v>
      </c>
      <c r="E603" s="20">
        <v>115.102</v>
      </c>
      <c r="F603" s="20" t="s">
        <v>121</v>
      </c>
      <c r="G603" s="20">
        <v>6.25</v>
      </c>
      <c r="H603" s="20">
        <v>108.852</v>
      </c>
      <c r="I603">
        <f t="shared" si="72"/>
        <v>6</v>
      </c>
      <c r="J603">
        <f t="shared" si="73"/>
        <v>6.6</v>
      </c>
      <c r="K603">
        <f t="shared" si="74"/>
        <v>108.502</v>
      </c>
      <c r="L603">
        <f t="shared" si="75"/>
        <v>109.102</v>
      </c>
      <c r="M603">
        <f t="shared" si="76"/>
        <v>0.60000000000000853</v>
      </c>
      <c r="N603">
        <f t="shared" si="77"/>
        <v>107.60199999999998</v>
      </c>
      <c r="O603">
        <f t="shared" si="78"/>
        <v>110.00200000000001</v>
      </c>
      <c r="P603" t="str">
        <f t="shared" si="79"/>
        <v/>
      </c>
    </row>
    <row r="604" spans="1:16">
      <c r="A604" s="20" t="s">
        <v>25</v>
      </c>
      <c r="B604" s="20" t="s">
        <v>62</v>
      </c>
      <c r="C604" s="20" t="s">
        <v>67</v>
      </c>
      <c r="D604" s="21">
        <v>39904</v>
      </c>
      <c r="E604" s="20">
        <v>115.102</v>
      </c>
      <c r="F604" s="20" t="s">
        <v>121</v>
      </c>
      <c r="G604" s="20">
        <v>6.2</v>
      </c>
      <c r="H604" s="20">
        <v>108.902</v>
      </c>
      <c r="I604">
        <f t="shared" si="72"/>
        <v>6</v>
      </c>
      <c r="J604">
        <f t="shared" si="73"/>
        <v>6.6</v>
      </c>
      <c r="K604">
        <f t="shared" si="74"/>
        <v>108.502</v>
      </c>
      <c r="L604">
        <f t="shared" si="75"/>
        <v>109.102</v>
      </c>
      <c r="M604">
        <f t="shared" si="76"/>
        <v>0.60000000000000853</v>
      </c>
      <c r="N604">
        <f t="shared" si="77"/>
        <v>107.60199999999998</v>
      </c>
      <c r="O604">
        <f t="shared" si="78"/>
        <v>110.00200000000001</v>
      </c>
      <c r="P604" t="str">
        <f t="shared" si="79"/>
        <v/>
      </c>
    </row>
    <row r="605" spans="1:16">
      <c r="A605" s="20" t="s">
        <v>25</v>
      </c>
      <c r="B605" s="20" t="s">
        <v>62</v>
      </c>
      <c r="C605" s="20" t="s">
        <v>67</v>
      </c>
      <c r="D605" s="21">
        <v>39934</v>
      </c>
      <c r="E605" s="20">
        <v>115.102</v>
      </c>
      <c r="F605" s="20" t="s">
        <v>121</v>
      </c>
      <c r="G605" s="20">
        <v>6.25</v>
      </c>
      <c r="H605" s="20">
        <v>108.852</v>
      </c>
      <c r="I605">
        <f t="shared" si="72"/>
        <v>6</v>
      </c>
      <c r="J605">
        <f t="shared" si="73"/>
        <v>6.6</v>
      </c>
      <c r="K605">
        <f t="shared" si="74"/>
        <v>108.502</v>
      </c>
      <c r="L605">
        <f t="shared" si="75"/>
        <v>109.102</v>
      </c>
      <c r="M605">
        <f t="shared" si="76"/>
        <v>0.60000000000000853</v>
      </c>
      <c r="N605">
        <f t="shared" si="77"/>
        <v>107.60199999999998</v>
      </c>
      <c r="O605">
        <f t="shared" si="78"/>
        <v>110.00200000000001</v>
      </c>
      <c r="P605" t="str">
        <f t="shared" si="79"/>
        <v/>
      </c>
    </row>
    <row r="606" spans="1:16">
      <c r="A606" s="20" t="s">
        <v>25</v>
      </c>
      <c r="B606" s="20" t="s">
        <v>62</v>
      </c>
      <c r="C606" s="20" t="s">
        <v>67</v>
      </c>
      <c r="D606" s="21">
        <v>39965</v>
      </c>
      <c r="E606" s="20">
        <v>115.102</v>
      </c>
      <c r="F606" s="20" t="s">
        <v>121</v>
      </c>
      <c r="G606" s="20">
        <v>6.2</v>
      </c>
      <c r="H606" s="20">
        <v>108.902</v>
      </c>
      <c r="I606">
        <f t="shared" si="72"/>
        <v>6</v>
      </c>
      <c r="J606">
        <f t="shared" si="73"/>
        <v>6.6</v>
      </c>
      <c r="K606">
        <f t="shared" si="74"/>
        <v>108.502</v>
      </c>
      <c r="L606">
        <f t="shared" si="75"/>
        <v>109.102</v>
      </c>
      <c r="M606">
        <f t="shared" si="76"/>
        <v>0.60000000000000853</v>
      </c>
      <c r="N606">
        <f t="shared" si="77"/>
        <v>107.60199999999998</v>
      </c>
      <c r="O606">
        <f t="shared" si="78"/>
        <v>110.00200000000001</v>
      </c>
      <c r="P606" t="str">
        <f t="shared" si="79"/>
        <v/>
      </c>
    </row>
    <row r="607" spans="1:16">
      <c r="A607" s="20" t="s">
        <v>25</v>
      </c>
      <c r="B607" s="20" t="s">
        <v>62</v>
      </c>
      <c r="C607" s="20" t="s">
        <v>67</v>
      </c>
      <c r="D607" s="21">
        <v>39995</v>
      </c>
      <c r="E607" s="20">
        <v>115.102</v>
      </c>
      <c r="F607" s="20" t="s">
        <v>121</v>
      </c>
      <c r="G607" s="20">
        <v>5.9</v>
      </c>
      <c r="H607" s="20">
        <v>109.202</v>
      </c>
      <c r="I607">
        <f t="shared" si="72"/>
        <v>6</v>
      </c>
      <c r="J607">
        <f t="shared" si="73"/>
        <v>6.6</v>
      </c>
      <c r="K607">
        <f t="shared" si="74"/>
        <v>108.502</v>
      </c>
      <c r="L607">
        <f t="shared" si="75"/>
        <v>109.102</v>
      </c>
      <c r="M607">
        <f t="shared" si="76"/>
        <v>0.60000000000000853</v>
      </c>
      <c r="N607">
        <f t="shared" si="77"/>
        <v>107.60199999999998</v>
      </c>
      <c r="O607">
        <f t="shared" si="78"/>
        <v>110.00200000000001</v>
      </c>
      <c r="P607" t="str">
        <f t="shared" si="79"/>
        <v/>
      </c>
    </row>
    <row r="608" spans="1:16">
      <c r="A608" s="20" t="s">
        <v>25</v>
      </c>
      <c r="B608" s="20" t="s">
        <v>62</v>
      </c>
      <c r="C608" s="20" t="s">
        <v>67</v>
      </c>
      <c r="D608" s="21">
        <v>40026</v>
      </c>
      <c r="E608" s="20">
        <v>115.102</v>
      </c>
      <c r="F608" s="20" t="s">
        <v>121</v>
      </c>
      <c r="G608" s="20">
        <v>6</v>
      </c>
      <c r="H608" s="20">
        <v>109.102</v>
      </c>
      <c r="I608">
        <f t="shared" si="72"/>
        <v>6</v>
      </c>
      <c r="J608">
        <f t="shared" si="73"/>
        <v>6.6</v>
      </c>
      <c r="K608">
        <f t="shared" si="74"/>
        <v>108.502</v>
      </c>
      <c r="L608">
        <f t="shared" si="75"/>
        <v>109.102</v>
      </c>
      <c r="M608">
        <f t="shared" si="76"/>
        <v>0.60000000000000853</v>
      </c>
      <c r="N608">
        <f t="shared" si="77"/>
        <v>107.60199999999998</v>
      </c>
      <c r="O608">
        <f t="shared" si="78"/>
        <v>110.00200000000001</v>
      </c>
      <c r="P608" t="str">
        <f t="shared" si="79"/>
        <v/>
      </c>
    </row>
    <row r="609" spans="1:16">
      <c r="A609" s="20" t="s">
        <v>25</v>
      </c>
      <c r="B609" s="20" t="s">
        <v>62</v>
      </c>
      <c r="C609" s="20" t="s">
        <v>67</v>
      </c>
      <c r="D609" s="21">
        <v>40057</v>
      </c>
      <c r="E609" s="20">
        <v>115.102</v>
      </c>
      <c r="F609" s="20" t="s">
        <v>121</v>
      </c>
      <c r="G609" s="20">
        <v>5.9</v>
      </c>
      <c r="H609" s="20">
        <v>109.202</v>
      </c>
      <c r="I609">
        <f t="shared" si="72"/>
        <v>6</v>
      </c>
      <c r="J609">
        <f t="shared" si="73"/>
        <v>6.6</v>
      </c>
      <c r="K609">
        <f t="shared" si="74"/>
        <v>108.502</v>
      </c>
      <c r="L609">
        <f t="shared" si="75"/>
        <v>109.102</v>
      </c>
      <c r="M609">
        <f t="shared" si="76"/>
        <v>0.60000000000000853</v>
      </c>
      <c r="N609">
        <f t="shared" si="77"/>
        <v>107.60199999999998</v>
      </c>
      <c r="O609">
        <f t="shared" si="78"/>
        <v>110.00200000000001</v>
      </c>
      <c r="P609" t="str">
        <f t="shared" si="79"/>
        <v/>
      </c>
    </row>
    <row r="610" spans="1:16">
      <c r="A610" s="20" t="s">
        <v>25</v>
      </c>
      <c r="B610" s="20" t="s">
        <v>62</v>
      </c>
      <c r="C610" s="20" t="s">
        <v>67</v>
      </c>
      <c r="D610" s="21">
        <v>40087</v>
      </c>
      <c r="E610" s="20">
        <v>115.102</v>
      </c>
      <c r="F610" s="20" t="s">
        <v>121</v>
      </c>
      <c r="G610" s="20">
        <v>6.25</v>
      </c>
      <c r="H610" s="20">
        <v>108.852</v>
      </c>
      <c r="I610">
        <f t="shared" si="72"/>
        <v>6</v>
      </c>
      <c r="J610">
        <f t="shared" si="73"/>
        <v>6.6</v>
      </c>
      <c r="K610">
        <f t="shared" si="74"/>
        <v>108.502</v>
      </c>
      <c r="L610">
        <f t="shared" si="75"/>
        <v>109.102</v>
      </c>
      <c r="M610">
        <f t="shared" si="76"/>
        <v>0.60000000000000853</v>
      </c>
      <c r="N610">
        <f t="shared" si="77"/>
        <v>107.60199999999998</v>
      </c>
      <c r="O610">
        <f t="shared" si="78"/>
        <v>110.00200000000001</v>
      </c>
      <c r="P610" t="str">
        <f t="shared" si="79"/>
        <v/>
      </c>
    </row>
    <row r="611" spans="1:16">
      <c r="A611" s="20" t="s">
        <v>25</v>
      </c>
      <c r="B611" s="20" t="s">
        <v>62</v>
      </c>
      <c r="C611" s="20" t="s">
        <v>67</v>
      </c>
      <c r="D611" s="21">
        <v>40118</v>
      </c>
      <c r="E611" s="20">
        <v>115.102</v>
      </c>
      <c r="F611" s="20" t="s">
        <v>121</v>
      </c>
      <c r="G611" s="20">
        <v>6.35</v>
      </c>
      <c r="H611" s="20">
        <v>108.752</v>
      </c>
      <c r="I611">
        <f t="shared" si="72"/>
        <v>6</v>
      </c>
      <c r="J611">
        <f t="shared" si="73"/>
        <v>6.6</v>
      </c>
      <c r="K611">
        <f t="shared" si="74"/>
        <v>108.502</v>
      </c>
      <c r="L611">
        <f t="shared" si="75"/>
        <v>109.102</v>
      </c>
      <c r="M611">
        <f t="shared" si="76"/>
        <v>0.60000000000000853</v>
      </c>
      <c r="N611">
        <f t="shared" si="77"/>
        <v>107.60199999999998</v>
      </c>
      <c r="O611">
        <f t="shared" si="78"/>
        <v>110.00200000000001</v>
      </c>
      <c r="P611" t="str">
        <f t="shared" si="79"/>
        <v/>
      </c>
    </row>
    <row r="612" spans="1:16">
      <c r="A612" s="20" t="s">
        <v>25</v>
      </c>
      <c r="B612" s="20" t="s">
        <v>62</v>
      </c>
      <c r="C612" s="20" t="s">
        <v>67</v>
      </c>
      <c r="D612" s="21">
        <v>40148</v>
      </c>
      <c r="E612" s="20">
        <v>115.102</v>
      </c>
      <c r="F612" s="20" t="s">
        <v>121</v>
      </c>
      <c r="G612" s="20">
        <v>6.5</v>
      </c>
      <c r="H612" s="20">
        <v>108.602</v>
      </c>
      <c r="I612">
        <f t="shared" si="72"/>
        <v>6</v>
      </c>
      <c r="J612">
        <f t="shared" si="73"/>
        <v>6.6</v>
      </c>
      <c r="K612">
        <f t="shared" si="74"/>
        <v>108.502</v>
      </c>
      <c r="L612">
        <f t="shared" si="75"/>
        <v>109.102</v>
      </c>
      <c r="M612">
        <f t="shared" si="76"/>
        <v>0.60000000000000853</v>
      </c>
      <c r="N612">
        <f t="shared" si="77"/>
        <v>107.60199999999998</v>
      </c>
      <c r="O612">
        <f t="shared" si="78"/>
        <v>110.00200000000001</v>
      </c>
      <c r="P612" t="str">
        <f t="shared" si="79"/>
        <v/>
      </c>
    </row>
    <row r="613" spans="1:16">
      <c r="A613" s="20" t="s">
        <v>25</v>
      </c>
      <c r="B613" s="20" t="s">
        <v>62</v>
      </c>
      <c r="C613" s="20" t="s">
        <v>67</v>
      </c>
      <c r="D613" s="21">
        <v>40271</v>
      </c>
      <c r="E613" s="20">
        <v>115.102</v>
      </c>
      <c r="F613" s="20" t="s">
        <v>121</v>
      </c>
      <c r="G613" s="20">
        <v>6.3</v>
      </c>
      <c r="H613" s="20">
        <v>108.80200000000001</v>
      </c>
      <c r="I613">
        <f t="shared" si="72"/>
        <v>6</v>
      </c>
      <c r="J613">
        <f t="shared" si="73"/>
        <v>6.6</v>
      </c>
      <c r="K613">
        <f t="shared" si="74"/>
        <v>108.502</v>
      </c>
      <c r="L613">
        <f t="shared" si="75"/>
        <v>109.102</v>
      </c>
      <c r="M613">
        <f t="shared" si="76"/>
        <v>0.60000000000000853</v>
      </c>
      <c r="N613">
        <f t="shared" si="77"/>
        <v>107.60199999999998</v>
      </c>
      <c r="O613">
        <f t="shared" si="78"/>
        <v>110.00200000000001</v>
      </c>
      <c r="P613" t="str">
        <f t="shared" si="79"/>
        <v/>
      </c>
    </row>
    <row r="614" spans="1:16">
      <c r="A614" s="20" t="s">
        <v>25</v>
      </c>
      <c r="B614" s="20" t="s">
        <v>62</v>
      </c>
      <c r="C614" s="20" t="s">
        <v>67</v>
      </c>
      <c r="D614" s="21">
        <v>40362</v>
      </c>
      <c r="E614" s="20">
        <v>115.102</v>
      </c>
      <c r="F614" s="20" t="s">
        <v>121</v>
      </c>
      <c r="G614" s="20">
        <v>6.2</v>
      </c>
      <c r="H614" s="20">
        <v>108.902</v>
      </c>
      <c r="I614">
        <f t="shared" si="72"/>
        <v>6</v>
      </c>
      <c r="J614">
        <f t="shared" si="73"/>
        <v>6.6</v>
      </c>
      <c r="K614">
        <f t="shared" si="74"/>
        <v>108.502</v>
      </c>
      <c r="L614">
        <f t="shared" si="75"/>
        <v>109.102</v>
      </c>
      <c r="M614">
        <f t="shared" si="76"/>
        <v>0.60000000000000853</v>
      </c>
      <c r="N614">
        <f t="shared" si="77"/>
        <v>107.60199999999998</v>
      </c>
      <c r="O614">
        <f t="shared" si="78"/>
        <v>110.00200000000001</v>
      </c>
      <c r="P614" t="str">
        <f t="shared" si="79"/>
        <v/>
      </c>
    </row>
    <row r="615" spans="1:16">
      <c r="A615" s="20" t="s">
        <v>25</v>
      </c>
      <c r="B615" s="20" t="s">
        <v>62</v>
      </c>
      <c r="C615" s="20" t="s">
        <v>67</v>
      </c>
      <c r="D615" s="21">
        <v>40393</v>
      </c>
      <c r="E615" s="20">
        <v>115.102</v>
      </c>
      <c r="F615" s="20" t="s">
        <v>121</v>
      </c>
      <c r="G615" s="20">
        <v>5.6</v>
      </c>
      <c r="H615" s="20">
        <v>109.502</v>
      </c>
      <c r="I615">
        <f t="shared" si="72"/>
        <v>6</v>
      </c>
      <c r="J615">
        <f t="shared" si="73"/>
        <v>6.6</v>
      </c>
      <c r="K615">
        <f t="shared" si="74"/>
        <v>108.502</v>
      </c>
      <c r="L615">
        <f t="shared" si="75"/>
        <v>109.102</v>
      </c>
      <c r="M615">
        <f t="shared" si="76"/>
        <v>0.60000000000000853</v>
      </c>
      <c r="N615">
        <f t="shared" si="77"/>
        <v>107.60199999999998</v>
      </c>
      <c r="O615">
        <f t="shared" si="78"/>
        <v>110.00200000000001</v>
      </c>
      <c r="P615" t="str">
        <f t="shared" si="79"/>
        <v/>
      </c>
    </row>
    <row r="616" spans="1:16">
      <c r="A616" s="20" t="s">
        <v>25</v>
      </c>
      <c r="B616" s="20" t="s">
        <v>62</v>
      </c>
      <c r="C616" s="20" t="s">
        <v>67</v>
      </c>
      <c r="D616" s="21">
        <v>40424</v>
      </c>
      <c r="E616" s="20">
        <v>115.102</v>
      </c>
      <c r="F616" s="20" t="s">
        <v>121</v>
      </c>
      <c r="G616" s="20">
        <v>6</v>
      </c>
      <c r="H616" s="20">
        <v>109.102</v>
      </c>
      <c r="I616">
        <f t="shared" si="72"/>
        <v>6</v>
      </c>
      <c r="J616">
        <f t="shared" si="73"/>
        <v>6.6</v>
      </c>
      <c r="K616">
        <f t="shared" si="74"/>
        <v>108.502</v>
      </c>
      <c r="L616">
        <f t="shared" si="75"/>
        <v>109.102</v>
      </c>
      <c r="M616">
        <f t="shared" si="76"/>
        <v>0.60000000000000853</v>
      </c>
      <c r="N616">
        <f t="shared" si="77"/>
        <v>107.60199999999998</v>
      </c>
      <c r="O616">
        <f t="shared" si="78"/>
        <v>110.00200000000001</v>
      </c>
      <c r="P616" t="str">
        <f t="shared" si="79"/>
        <v/>
      </c>
    </row>
    <row r="617" spans="1:16">
      <c r="A617" s="20" t="s">
        <v>25</v>
      </c>
      <c r="B617" s="20" t="s">
        <v>62</v>
      </c>
      <c r="C617" s="20" t="s">
        <v>67</v>
      </c>
      <c r="D617" s="21">
        <v>40461</v>
      </c>
      <c r="E617" s="20">
        <v>115.102</v>
      </c>
      <c r="F617" s="20" t="s">
        <v>121</v>
      </c>
      <c r="G617" s="20">
        <v>5.9</v>
      </c>
      <c r="H617" s="20">
        <v>109.202</v>
      </c>
      <c r="I617">
        <f t="shared" si="72"/>
        <v>6</v>
      </c>
      <c r="J617">
        <f t="shared" si="73"/>
        <v>6.6</v>
      </c>
      <c r="K617">
        <f t="shared" si="74"/>
        <v>108.502</v>
      </c>
      <c r="L617">
        <f t="shared" si="75"/>
        <v>109.102</v>
      </c>
      <c r="M617">
        <f t="shared" si="76"/>
        <v>0.60000000000000853</v>
      </c>
      <c r="N617">
        <f t="shared" si="77"/>
        <v>107.60199999999998</v>
      </c>
      <c r="O617">
        <f t="shared" si="78"/>
        <v>110.00200000000001</v>
      </c>
      <c r="P617" t="str">
        <f t="shared" si="79"/>
        <v/>
      </c>
    </row>
    <row r="618" spans="1:16">
      <c r="A618" s="20" t="s">
        <v>25</v>
      </c>
      <c r="B618" s="20" t="s">
        <v>62</v>
      </c>
      <c r="C618" s="20" t="s">
        <v>67</v>
      </c>
      <c r="D618" s="21">
        <v>40483</v>
      </c>
      <c r="E618" s="20">
        <v>115.102</v>
      </c>
      <c r="F618" s="20" t="s">
        <v>121</v>
      </c>
      <c r="G618" s="20">
        <v>5.75</v>
      </c>
      <c r="H618" s="20">
        <v>109.352</v>
      </c>
      <c r="I618">
        <f t="shared" si="72"/>
        <v>6</v>
      </c>
      <c r="J618">
        <f t="shared" si="73"/>
        <v>6.6</v>
      </c>
      <c r="K618">
        <f t="shared" si="74"/>
        <v>108.502</v>
      </c>
      <c r="L618">
        <f t="shared" si="75"/>
        <v>109.102</v>
      </c>
      <c r="M618">
        <f t="shared" si="76"/>
        <v>0.60000000000000853</v>
      </c>
      <c r="N618">
        <f t="shared" si="77"/>
        <v>107.60199999999998</v>
      </c>
      <c r="O618">
        <f t="shared" si="78"/>
        <v>110.00200000000001</v>
      </c>
      <c r="P618" t="str">
        <f t="shared" si="79"/>
        <v/>
      </c>
    </row>
    <row r="619" spans="1:16">
      <c r="A619" s="20" t="s">
        <v>25</v>
      </c>
      <c r="B619" s="20" t="s">
        <v>62</v>
      </c>
      <c r="C619" s="20" t="s">
        <v>67</v>
      </c>
      <c r="D619" s="21">
        <v>40513</v>
      </c>
      <c r="E619" s="20">
        <v>115.102</v>
      </c>
      <c r="F619" s="20" t="s">
        <v>121</v>
      </c>
      <c r="G619" s="20">
        <v>5.6</v>
      </c>
      <c r="H619" s="20">
        <v>109.502</v>
      </c>
      <c r="I619">
        <f t="shared" si="72"/>
        <v>6</v>
      </c>
      <c r="J619">
        <f t="shared" si="73"/>
        <v>6.6</v>
      </c>
      <c r="K619">
        <f t="shared" si="74"/>
        <v>108.502</v>
      </c>
      <c r="L619">
        <f t="shared" si="75"/>
        <v>109.102</v>
      </c>
      <c r="M619">
        <f t="shared" si="76"/>
        <v>0.60000000000000853</v>
      </c>
      <c r="N619">
        <f t="shared" si="77"/>
        <v>107.60199999999998</v>
      </c>
      <c r="O619">
        <f t="shared" si="78"/>
        <v>110.00200000000001</v>
      </c>
      <c r="P619" t="str">
        <f t="shared" si="79"/>
        <v/>
      </c>
    </row>
    <row r="620" spans="1:16">
      <c r="A620" s="20" t="s">
        <v>25</v>
      </c>
      <c r="B620" s="20" t="s">
        <v>62</v>
      </c>
      <c r="C620" s="20" t="s">
        <v>67</v>
      </c>
      <c r="D620" s="21">
        <v>40544</v>
      </c>
      <c r="E620" s="20">
        <v>115.102</v>
      </c>
      <c r="F620" s="20" t="s">
        <v>121</v>
      </c>
      <c r="G620" s="20">
        <v>5.75</v>
      </c>
      <c r="H620" s="20">
        <v>109.352</v>
      </c>
      <c r="I620">
        <f t="shared" si="72"/>
        <v>6</v>
      </c>
      <c r="J620">
        <f t="shared" si="73"/>
        <v>6.6</v>
      </c>
      <c r="K620">
        <f t="shared" si="74"/>
        <v>108.502</v>
      </c>
      <c r="L620">
        <f t="shared" si="75"/>
        <v>109.102</v>
      </c>
      <c r="M620">
        <f t="shared" si="76"/>
        <v>0.60000000000000853</v>
      </c>
      <c r="N620">
        <f t="shared" si="77"/>
        <v>107.60199999999998</v>
      </c>
      <c r="O620">
        <f t="shared" si="78"/>
        <v>110.00200000000001</v>
      </c>
      <c r="P620" t="str">
        <f t="shared" si="79"/>
        <v/>
      </c>
    </row>
    <row r="621" spans="1:16">
      <c r="A621" s="20" t="s">
        <v>25</v>
      </c>
      <c r="B621" s="20" t="s">
        <v>62</v>
      </c>
      <c r="C621" s="20" t="s">
        <v>67</v>
      </c>
      <c r="D621" s="21">
        <v>40603</v>
      </c>
      <c r="E621" s="20">
        <v>115.102</v>
      </c>
      <c r="F621" s="20" t="s">
        <v>121</v>
      </c>
      <c r="G621" s="20">
        <v>6.15</v>
      </c>
      <c r="H621" s="20">
        <v>108.952</v>
      </c>
      <c r="I621">
        <f t="shared" si="72"/>
        <v>6</v>
      </c>
      <c r="J621">
        <f t="shared" si="73"/>
        <v>6.6</v>
      </c>
      <c r="K621">
        <f t="shared" si="74"/>
        <v>108.502</v>
      </c>
      <c r="L621">
        <f t="shared" si="75"/>
        <v>109.102</v>
      </c>
      <c r="M621">
        <f t="shared" si="76"/>
        <v>0.60000000000000853</v>
      </c>
      <c r="N621">
        <f t="shared" si="77"/>
        <v>107.60199999999998</v>
      </c>
      <c r="O621">
        <f t="shared" si="78"/>
        <v>110.00200000000001</v>
      </c>
      <c r="P621" t="str">
        <f t="shared" si="79"/>
        <v/>
      </c>
    </row>
    <row r="622" spans="1:16">
      <c r="A622" s="20" t="s">
        <v>25</v>
      </c>
      <c r="B622" s="20" t="s">
        <v>62</v>
      </c>
      <c r="C622" s="20" t="s">
        <v>67</v>
      </c>
      <c r="D622" s="21">
        <v>40634</v>
      </c>
      <c r="E622" s="20">
        <v>115.102</v>
      </c>
      <c r="F622" s="20" t="s">
        <v>121</v>
      </c>
      <c r="G622" s="20">
        <v>6.1</v>
      </c>
      <c r="H622" s="20">
        <v>109.002</v>
      </c>
      <c r="I622">
        <f t="shared" si="72"/>
        <v>6</v>
      </c>
      <c r="J622">
        <f t="shared" si="73"/>
        <v>6.6</v>
      </c>
      <c r="K622">
        <f t="shared" si="74"/>
        <v>108.502</v>
      </c>
      <c r="L622">
        <f t="shared" si="75"/>
        <v>109.102</v>
      </c>
      <c r="M622">
        <f t="shared" si="76"/>
        <v>0.60000000000000853</v>
      </c>
      <c r="N622">
        <f t="shared" si="77"/>
        <v>107.60199999999998</v>
      </c>
      <c r="O622">
        <f t="shared" si="78"/>
        <v>110.00200000000001</v>
      </c>
      <c r="P622" t="str">
        <f t="shared" si="79"/>
        <v/>
      </c>
    </row>
    <row r="623" spans="1:16">
      <c r="A623" s="20" t="s">
        <v>25</v>
      </c>
      <c r="B623" s="20" t="s">
        <v>62</v>
      </c>
      <c r="C623" s="20" t="s">
        <v>67</v>
      </c>
      <c r="D623" s="21">
        <v>40664</v>
      </c>
      <c r="E623" s="20">
        <v>115.102</v>
      </c>
      <c r="F623" s="20" t="s">
        <v>121</v>
      </c>
      <c r="G623" s="20">
        <v>6</v>
      </c>
      <c r="H623" s="20">
        <v>109.102</v>
      </c>
      <c r="I623">
        <f t="shared" si="72"/>
        <v>6</v>
      </c>
      <c r="J623">
        <f t="shared" si="73"/>
        <v>6.6</v>
      </c>
      <c r="K623">
        <f t="shared" si="74"/>
        <v>108.502</v>
      </c>
      <c r="L623">
        <f t="shared" si="75"/>
        <v>109.102</v>
      </c>
      <c r="M623">
        <f t="shared" si="76"/>
        <v>0.60000000000000853</v>
      </c>
      <c r="N623">
        <f t="shared" si="77"/>
        <v>107.60199999999998</v>
      </c>
      <c r="O623">
        <f t="shared" si="78"/>
        <v>110.00200000000001</v>
      </c>
      <c r="P623" t="str">
        <f t="shared" si="79"/>
        <v/>
      </c>
    </row>
    <row r="624" spans="1:16">
      <c r="A624" s="20" t="s">
        <v>25</v>
      </c>
      <c r="B624" s="20" t="s">
        <v>62</v>
      </c>
      <c r="C624" s="20" t="s">
        <v>67</v>
      </c>
      <c r="D624" s="21">
        <v>40695</v>
      </c>
      <c r="E624" s="20">
        <v>115.102</v>
      </c>
      <c r="F624" s="20" t="s">
        <v>121</v>
      </c>
      <c r="G624" s="20">
        <v>5.85</v>
      </c>
      <c r="H624" s="20">
        <v>109.252</v>
      </c>
      <c r="I624">
        <f t="shared" si="72"/>
        <v>6</v>
      </c>
      <c r="J624">
        <f t="shared" si="73"/>
        <v>6.6</v>
      </c>
      <c r="K624">
        <f t="shared" si="74"/>
        <v>108.502</v>
      </c>
      <c r="L624">
        <f t="shared" si="75"/>
        <v>109.102</v>
      </c>
      <c r="M624">
        <f t="shared" si="76"/>
        <v>0.60000000000000853</v>
      </c>
      <c r="N624">
        <f t="shared" si="77"/>
        <v>107.60199999999998</v>
      </c>
      <c r="O624">
        <f t="shared" si="78"/>
        <v>110.00200000000001</v>
      </c>
      <c r="P624" t="str">
        <f t="shared" si="79"/>
        <v/>
      </c>
    </row>
    <row r="625" spans="1:16">
      <c r="A625" s="20" t="s">
        <v>25</v>
      </c>
      <c r="B625" s="20" t="s">
        <v>62</v>
      </c>
      <c r="C625" s="20" t="s">
        <v>67</v>
      </c>
      <c r="D625" s="21">
        <v>40725</v>
      </c>
      <c r="E625" s="20">
        <v>115.102</v>
      </c>
      <c r="F625" s="20" t="s">
        <v>121</v>
      </c>
      <c r="G625" s="20">
        <v>6</v>
      </c>
      <c r="H625" s="20">
        <v>109.102</v>
      </c>
      <c r="I625">
        <f t="shared" si="72"/>
        <v>6</v>
      </c>
      <c r="J625">
        <f t="shared" si="73"/>
        <v>6.6</v>
      </c>
      <c r="K625">
        <f t="shared" si="74"/>
        <v>108.502</v>
      </c>
      <c r="L625">
        <f t="shared" si="75"/>
        <v>109.102</v>
      </c>
      <c r="M625">
        <f t="shared" si="76"/>
        <v>0.60000000000000853</v>
      </c>
      <c r="N625">
        <f t="shared" si="77"/>
        <v>107.60199999999998</v>
      </c>
      <c r="O625">
        <f t="shared" si="78"/>
        <v>110.00200000000001</v>
      </c>
      <c r="P625" t="str">
        <f t="shared" si="79"/>
        <v/>
      </c>
    </row>
    <row r="626" spans="1:16">
      <c r="A626" s="20" t="s">
        <v>25</v>
      </c>
      <c r="B626" s="20" t="s">
        <v>62</v>
      </c>
      <c r="C626" s="20" t="s">
        <v>67</v>
      </c>
      <c r="D626" s="21">
        <v>40756</v>
      </c>
      <c r="E626" s="20">
        <v>115.102</v>
      </c>
      <c r="F626" s="20" t="s">
        <v>121</v>
      </c>
      <c r="G626" s="20">
        <v>6</v>
      </c>
      <c r="H626" s="20">
        <v>109.102</v>
      </c>
      <c r="I626">
        <f t="shared" si="72"/>
        <v>6</v>
      </c>
      <c r="J626">
        <f t="shared" si="73"/>
        <v>6.6</v>
      </c>
      <c r="K626">
        <f t="shared" si="74"/>
        <v>108.502</v>
      </c>
      <c r="L626">
        <f t="shared" si="75"/>
        <v>109.102</v>
      </c>
      <c r="M626">
        <f t="shared" si="76"/>
        <v>0.60000000000000853</v>
      </c>
      <c r="N626">
        <f t="shared" si="77"/>
        <v>107.60199999999998</v>
      </c>
      <c r="O626">
        <f t="shared" si="78"/>
        <v>110.00200000000001</v>
      </c>
      <c r="P626" t="str">
        <f t="shared" si="79"/>
        <v/>
      </c>
    </row>
    <row r="627" spans="1:16">
      <c r="A627" s="20" t="s">
        <v>25</v>
      </c>
      <c r="B627" s="20" t="s">
        <v>62</v>
      </c>
      <c r="C627" s="20" t="s">
        <v>67</v>
      </c>
      <c r="D627" s="21">
        <v>40787</v>
      </c>
      <c r="E627" s="20">
        <v>115.102</v>
      </c>
      <c r="F627" s="20" t="s">
        <v>121</v>
      </c>
      <c r="G627" s="20">
        <v>5.75</v>
      </c>
      <c r="H627" s="20">
        <v>109.352</v>
      </c>
      <c r="I627">
        <f t="shared" si="72"/>
        <v>6</v>
      </c>
      <c r="J627">
        <f t="shared" si="73"/>
        <v>6.6</v>
      </c>
      <c r="K627">
        <f t="shared" si="74"/>
        <v>108.502</v>
      </c>
      <c r="L627">
        <f t="shared" si="75"/>
        <v>109.102</v>
      </c>
      <c r="M627">
        <f t="shared" si="76"/>
        <v>0.60000000000000853</v>
      </c>
      <c r="N627">
        <f t="shared" si="77"/>
        <v>107.60199999999998</v>
      </c>
      <c r="O627">
        <f t="shared" si="78"/>
        <v>110.00200000000001</v>
      </c>
      <c r="P627" t="str">
        <f t="shared" si="79"/>
        <v/>
      </c>
    </row>
    <row r="628" spans="1:16">
      <c r="A628" s="20" t="s">
        <v>25</v>
      </c>
      <c r="B628" s="20" t="s">
        <v>62</v>
      </c>
      <c r="C628" s="20" t="s">
        <v>67</v>
      </c>
      <c r="D628" s="21">
        <v>40817</v>
      </c>
      <c r="E628" s="20">
        <v>115.102</v>
      </c>
      <c r="F628" s="20" t="s">
        <v>121</v>
      </c>
      <c r="G628" s="20">
        <v>6.3</v>
      </c>
      <c r="H628" s="20">
        <v>108.80200000000001</v>
      </c>
      <c r="I628">
        <f t="shared" si="72"/>
        <v>6</v>
      </c>
      <c r="J628">
        <f t="shared" si="73"/>
        <v>6.6</v>
      </c>
      <c r="K628">
        <f t="shared" si="74"/>
        <v>108.502</v>
      </c>
      <c r="L628">
        <f t="shared" si="75"/>
        <v>109.102</v>
      </c>
      <c r="M628">
        <f t="shared" si="76"/>
        <v>0.60000000000000853</v>
      </c>
      <c r="N628">
        <f t="shared" si="77"/>
        <v>107.60199999999998</v>
      </c>
      <c r="O628">
        <f t="shared" si="78"/>
        <v>110.00200000000001</v>
      </c>
      <c r="P628" t="str">
        <f t="shared" si="79"/>
        <v/>
      </c>
    </row>
    <row r="629" spans="1:16">
      <c r="A629" s="20" t="s">
        <v>25</v>
      </c>
      <c r="B629" s="20" t="s">
        <v>62</v>
      </c>
      <c r="C629" s="20" t="s">
        <v>67</v>
      </c>
      <c r="D629" s="21">
        <v>40848</v>
      </c>
      <c r="E629" s="20">
        <v>115.102</v>
      </c>
      <c r="F629" s="20" t="s">
        <v>121</v>
      </c>
      <c r="G629" s="20">
        <v>6.1</v>
      </c>
      <c r="H629" s="20">
        <v>109.002</v>
      </c>
      <c r="I629">
        <f t="shared" si="72"/>
        <v>6</v>
      </c>
      <c r="J629">
        <f t="shared" si="73"/>
        <v>6.6</v>
      </c>
      <c r="K629">
        <f t="shared" si="74"/>
        <v>108.502</v>
      </c>
      <c r="L629">
        <f t="shared" si="75"/>
        <v>109.102</v>
      </c>
      <c r="M629">
        <f t="shared" si="76"/>
        <v>0.60000000000000853</v>
      </c>
      <c r="N629">
        <f t="shared" si="77"/>
        <v>107.60199999999998</v>
      </c>
      <c r="O629">
        <f t="shared" si="78"/>
        <v>110.00200000000001</v>
      </c>
      <c r="P629" t="str">
        <f t="shared" si="79"/>
        <v/>
      </c>
    </row>
    <row r="630" spans="1:16">
      <c r="A630" s="20" t="s">
        <v>25</v>
      </c>
      <c r="B630" s="20" t="s">
        <v>62</v>
      </c>
      <c r="C630" s="20" t="s">
        <v>67</v>
      </c>
      <c r="D630" s="21">
        <v>40878</v>
      </c>
      <c r="E630" s="20">
        <v>115.102</v>
      </c>
      <c r="F630" s="20" t="s">
        <v>121</v>
      </c>
      <c r="G630" s="20">
        <v>6</v>
      </c>
      <c r="H630" s="20">
        <v>109.102</v>
      </c>
      <c r="I630">
        <f t="shared" si="72"/>
        <v>6</v>
      </c>
      <c r="J630">
        <f t="shared" si="73"/>
        <v>6.6</v>
      </c>
      <c r="K630">
        <f t="shared" si="74"/>
        <v>108.502</v>
      </c>
      <c r="L630">
        <f t="shared" si="75"/>
        <v>109.102</v>
      </c>
      <c r="M630">
        <f t="shared" si="76"/>
        <v>0.60000000000000853</v>
      </c>
      <c r="N630">
        <f t="shared" si="77"/>
        <v>107.60199999999998</v>
      </c>
      <c r="O630">
        <f t="shared" si="78"/>
        <v>110.00200000000001</v>
      </c>
      <c r="P630" t="str">
        <f t="shared" si="79"/>
        <v/>
      </c>
    </row>
    <row r="631" spans="1:16">
      <c r="A631" s="20" t="s">
        <v>25</v>
      </c>
      <c r="B631" s="20" t="s">
        <v>62</v>
      </c>
      <c r="C631" s="20" t="s">
        <v>67</v>
      </c>
      <c r="D631" s="21">
        <v>40909</v>
      </c>
      <c r="E631" s="20">
        <v>115.102</v>
      </c>
      <c r="F631" s="20" t="s">
        <v>121</v>
      </c>
      <c r="G631" s="20">
        <v>6.45</v>
      </c>
      <c r="H631" s="20">
        <v>108.652</v>
      </c>
      <c r="I631">
        <f t="shared" si="72"/>
        <v>6</v>
      </c>
      <c r="J631">
        <f t="shared" si="73"/>
        <v>6.6</v>
      </c>
      <c r="K631">
        <f t="shared" si="74"/>
        <v>108.502</v>
      </c>
      <c r="L631">
        <f t="shared" si="75"/>
        <v>109.102</v>
      </c>
      <c r="M631">
        <f t="shared" si="76"/>
        <v>0.60000000000000853</v>
      </c>
      <c r="N631">
        <f t="shared" si="77"/>
        <v>107.60199999999998</v>
      </c>
      <c r="O631">
        <f t="shared" si="78"/>
        <v>110.00200000000001</v>
      </c>
      <c r="P631" t="str">
        <f t="shared" si="79"/>
        <v/>
      </c>
    </row>
    <row r="632" spans="1:16">
      <c r="A632" s="20" t="s">
        <v>25</v>
      </c>
      <c r="B632" s="20" t="s">
        <v>62</v>
      </c>
      <c r="C632" s="20" t="s">
        <v>67</v>
      </c>
      <c r="D632" s="21">
        <v>40940</v>
      </c>
      <c r="E632" s="20">
        <v>115.102</v>
      </c>
      <c r="F632" s="20" t="s">
        <v>121</v>
      </c>
      <c r="G632" s="20">
        <v>6.6</v>
      </c>
      <c r="H632" s="20">
        <v>108.502</v>
      </c>
      <c r="I632">
        <f t="shared" si="72"/>
        <v>6</v>
      </c>
      <c r="J632">
        <f t="shared" si="73"/>
        <v>6.6</v>
      </c>
      <c r="K632">
        <f t="shared" si="74"/>
        <v>108.502</v>
      </c>
      <c r="L632">
        <f t="shared" si="75"/>
        <v>109.102</v>
      </c>
      <c r="M632">
        <f t="shared" si="76"/>
        <v>0.60000000000000853</v>
      </c>
      <c r="N632">
        <f t="shared" si="77"/>
        <v>107.60199999999998</v>
      </c>
      <c r="O632">
        <f t="shared" si="78"/>
        <v>110.00200000000001</v>
      </c>
      <c r="P632" t="str">
        <f t="shared" si="79"/>
        <v/>
      </c>
    </row>
    <row r="633" spans="1:16">
      <c r="A633" s="20" t="s">
        <v>25</v>
      </c>
      <c r="B633" s="20" t="s">
        <v>62</v>
      </c>
      <c r="C633" s="20" t="s">
        <v>67</v>
      </c>
      <c r="D633" s="21">
        <v>41000</v>
      </c>
      <c r="E633" s="20">
        <v>115.102</v>
      </c>
      <c r="F633" s="20" t="s">
        <v>121</v>
      </c>
      <c r="G633" s="20">
        <v>6.5</v>
      </c>
      <c r="H633" s="20">
        <v>108.602</v>
      </c>
      <c r="I633">
        <f t="shared" si="72"/>
        <v>6</v>
      </c>
      <c r="J633">
        <f t="shared" si="73"/>
        <v>6.6</v>
      </c>
      <c r="K633">
        <f t="shared" si="74"/>
        <v>108.502</v>
      </c>
      <c r="L633">
        <f t="shared" si="75"/>
        <v>109.102</v>
      </c>
      <c r="M633">
        <f t="shared" si="76"/>
        <v>0.60000000000000853</v>
      </c>
      <c r="N633">
        <f t="shared" si="77"/>
        <v>107.60199999999998</v>
      </c>
      <c r="O633">
        <f t="shared" si="78"/>
        <v>110.00200000000001</v>
      </c>
      <c r="P633" t="str">
        <f t="shared" si="79"/>
        <v/>
      </c>
    </row>
    <row r="634" spans="1:16">
      <c r="A634" s="20" t="s">
        <v>25</v>
      </c>
      <c r="B634" s="20" t="s">
        <v>62</v>
      </c>
      <c r="C634" s="20" t="s">
        <v>67</v>
      </c>
      <c r="D634" s="21">
        <v>41030</v>
      </c>
      <c r="E634" s="20">
        <v>115.102</v>
      </c>
      <c r="F634" s="20" t="s">
        <v>121</v>
      </c>
      <c r="G634" s="20">
        <v>6.2</v>
      </c>
      <c r="H634" s="20">
        <v>108.902</v>
      </c>
      <c r="I634">
        <f t="shared" si="72"/>
        <v>6</v>
      </c>
      <c r="J634">
        <f t="shared" si="73"/>
        <v>6.6</v>
      </c>
      <c r="K634">
        <f t="shared" si="74"/>
        <v>108.502</v>
      </c>
      <c r="L634">
        <f t="shared" si="75"/>
        <v>109.102</v>
      </c>
      <c r="M634">
        <f t="shared" si="76"/>
        <v>0.60000000000000853</v>
      </c>
      <c r="N634">
        <f t="shared" si="77"/>
        <v>107.60199999999998</v>
      </c>
      <c r="O634">
        <f t="shared" si="78"/>
        <v>110.00200000000001</v>
      </c>
      <c r="P634" t="str">
        <f t="shared" si="79"/>
        <v/>
      </c>
    </row>
    <row r="635" spans="1:16">
      <c r="A635" s="20" t="s">
        <v>25</v>
      </c>
      <c r="B635" s="20" t="s">
        <v>62</v>
      </c>
      <c r="C635" s="20" t="s">
        <v>67</v>
      </c>
      <c r="D635" s="21">
        <v>41061</v>
      </c>
      <c r="E635" s="20">
        <v>115.102</v>
      </c>
      <c r="F635" s="20" t="s">
        <v>121</v>
      </c>
      <c r="G635" s="20">
        <v>6.1</v>
      </c>
      <c r="H635" s="20">
        <v>109.002</v>
      </c>
      <c r="I635">
        <f t="shared" si="72"/>
        <v>6</v>
      </c>
      <c r="J635">
        <f t="shared" si="73"/>
        <v>6.6</v>
      </c>
      <c r="K635">
        <f t="shared" si="74"/>
        <v>108.502</v>
      </c>
      <c r="L635">
        <f t="shared" si="75"/>
        <v>109.102</v>
      </c>
      <c r="M635">
        <f t="shared" si="76"/>
        <v>0.60000000000000853</v>
      </c>
      <c r="N635">
        <f t="shared" si="77"/>
        <v>107.60199999999998</v>
      </c>
      <c r="O635">
        <f t="shared" si="78"/>
        <v>110.00200000000001</v>
      </c>
      <c r="P635" t="str">
        <f t="shared" si="79"/>
        <v/>
      </c>
    </row>
    <row r="636" spans="1:16">
      <c r="A636" s="20" t="s">
        <v>25</v>
      </c>
      <c r="B636" s="20" t="s">
        <v>62</v>
      </c>
      <c r="C636" s="20" t="s">
        <v>67</v>
      </c>
      <c r="D636" s="21">
        <v>41091</v>
      </c>
      <c r="E636" s="20">
        <v>115.102</v>
      </c>
      <c r="F636" s="20" t="s">
        <v>121</v>
      </c>
      <c r="G636" s="20">
        <v>6.1</v>
      </c>
      <c r="H636" s="20">
        <v>109.002</v>
      </c>
      <c r="I636">
        <f t="shared" si="72"/>
        <v>6</v>
      </c>
      <c r="J636">
        <f t="shared" si="73"/>
        <v>6.6</v>
      </c>
      <c r="K636">
        <f t="shared" si="74"/>
        <v>108.502</v>
      </c>
      <c r="L636">
        <f t="shared" si="75"/>
        <v>109.102</v>
      </c>
      <c r="M636">
        <f t="shared" si="76"/>
        <v>0.60000000000000853</v>
      </c>
      <c r="N636">
        <f t="shared" si="77"/>
        <v>107.60199999999998</v>
      </c>
      <c r="O636">
        <f t="shared" si="78"/>
        <v>110.00200000000001</v>
      </c>
      <c r="P636" t="str">
        <f t="shared" si="79"/>
        <v/>
      </c>
    </row>
    <row r="637" spans="1:16">
      <c r="A637" s="20" t="s">
        <v>25</v>
      </c>
      <c r="B637" s="20" t="s">
        <v>62</v>
      </c>
      <c r="C637" s="20" t="s">
        <v>67</v>
      </c>
      <c r="D637" s="21">
        <v>41122</v>
      </c>
      <c r="E637" s="20">
        <v>115.102</v>
      </c>
      <c r="F637" s="20" t="s">
        <v>121</v>
      </c>
      <c r="G637" s="20">
        <v>6</v>
      </c>
      <c r="H637" s="20">
        <v>109.102</v>
      </c>
      <c r="I637">
        <f t="shared" si="72"/>
        <v>6</v>
      </c>
      <c r="J637">
        <f t="shared" si="73"/>
        <v>6.6</v>
      </c>
      <c r="K637">
        <f t="shared" si="74"/>
        <v>108.502</v>
      </c>
      <c r="L637">
        <f t="shared" si="75"/>
        <v>109.102</v>
      </c>
      <c r="M637">
        <f t="shared" si="76"/>
        <v>0.60000000000000853</v>
      </c>
      <c r="N637">
        <f t="shared" si="77"/>
        <v>107.60199999999998</v>
      </c>
      <c r="O637">
        <f t="shared" si="78"/>
        <v>110.00200000000001</v>
      </c>
      <c r="P637" t="str">
        <f t="shared" si="79"/>
        <v/>
      </c>
    </row>
    <row r="638" spans="1:16">
      <c r="A638" s="20" t="s">
        <v>25</v>
      </c>
      <c r="B638" s="20" t="s">
        <v>62</v>
      </c>
      <c r="C638" s="20" t="s">
        <v>67</v>
      </c>
      <c r="D638" s="21">
        <v>41153</v>
      </c>
      <c r="E638" s="20">
        <v>115.102</v>
      </c>
      <c r="F638" s="20" t="s">
        <v>121</v>
      </c>
      <c r="G638" s="20">
        <v>6.1</v>
      </c>
      <c r="H638" s="20">
        <v>109.002</v>
      </c>
      <c r="I638">
        <f t="shared" si="72"/>
        <v>6</v>
      </c>
      <c r="J638">
        <f t="shared" si="73"/>
        <v>6.6</v>
      </c>
      <c r="K638">
        <f t="shared" si="74"/>
        <v>108.502</v>
      </c>
      <c r="L638">
        <f t="shared" si="75"/>
        <v>109.102</v>
      </c>
      <c r="M638">
        <f t="shared" si="76"/>
        <v>0.60000000000000853</v>
      </c>
      <c r="N638">
        <f t="shared" si="77"/>
        <v>107.60199999999998</v>
      </c>
      <c r="O638">
        <f t="shared" si="78"/>
        <v>110.00200000000001</v>
      </c>
      <c r="P638" t="str">
        <f t="shared" si="79"/>
        <v/>
      </c>
    </row>
    <row r="639" spans="1:16">
      <c r="A639" s="20" t="s">
        <v>25</v>
      </c>
      <c r="B639" s="20" t="s">
        <v>62</v>
      </c>
      <c r="C639" s="20" t="s">
        <v>67</v>
      </c>
      <c r="D639" s="21">
        <v>41183</v>
      </c>
      <c r="E639" s="20">
        <v>115.102</v>
      </c>
      <c r="F639" s="20" t="s">
        <v>121</v>
      </c>
      <c r="G639" s="20">
        <v>6.15</v>
      </c>
      <c r="H639" s="20">
        <v>108.952</v>
      </c>
      <c r="I639">
        <f t="shared" si="72"/>
        <v>6</v>
      </c>
      <c r="J639">
        <f t="shared" si="73"/>
        <v>6.6</v>
      </c>
      <c r="K639">
        <f t="shared" si="74"/>
        <v>108.502</v>
      </c>
      <c r="L639">
        <f t="shared" si="75"/>
        <v>109.102</v>
      </c>
      <c r="M639">
        <f t="shared" si="76"/>
        <v>0.60000000000000853</v>
      </c>
      <c r="N639">
        <f t="shared" si="77"/>
        <v>107.60199999999998</v>
      </c>
      <c r="O639">
        <f t="shared" si="78"/>
        <v>110.00200000000001</v>
      </c>
      <c r="P639" t="str">
        <f t="shared" si="79"/>
        <v/>
      </c>
    </row>
    <row r="640" spans="1:16">
      <c r="A640" s="20" t="s">
        <v>25</v>
      </c>
      <c r="B640" s="20" t="s">
        <v>62</v>
      </c>
      <c r="C640" s="20" t="s">
        <v>67</v>
      </c>
      <c r="D640" s="21">
        <v>41214</v>
      </c>
      <c r="E640" s="20">
        <v>115.102</v>
      </c>
      <c r="F640" s="20" t="s">
        <v>121</v>
      </c>
      <c r="G640" s="20">
        <v>6.25</v>
      </c>
      <c r="H640" s="20">
        <v>108.852</v>
      </c>
      <c r="I640">
        <f t="shared" si="72"/>
        <v>6</v>
      </c>
      <c r="J640">
        <f t="shared" si="73"/>
        <v>6.6</v>
      </c>
      <c r="K640">
        <f t="shared" si="74"/>
        <v>108.502</v>
      </c>
      <c r="L640">
        <f t="shared" si="75"/>
        <v>109.102</v>
      </c>
      <c r="M640">
        <f t="shared" si="76"/>
        <v>0.60000000000000853</v>
      </c>
      <c r="N640">
        <f t="shared" si="77"/>
        <v>107.60199999999998</v>
      </c>
      <c r="O640">
        <f t="shared" si="78"/>
        <v>110.00200000000001</v>
      </c>
      <c r="P640" t="str">
        <f t="shared" si="79"/>
        <v/>
      </c>
    </row>
    <row r="641" spans="1:16">
      <c r="A641" s="20" t="s">
        <v>25</v>
      </c>
      <c r="B641" s="20" t="s">
        <v>62</v>
      </c>
      <c r="C641" s="20" t="s">
        <v>67</v>
      </c>
      <c r="D641" s="21">
        <v>41259</v>
      </c>
      <c r="E641" s="20">
        <v>115.102</v>
      </c>
      <c r="F641" s="20" t="s">
        <v>121</v>
      </c>
      <c r="G641" s="20">
        <v>6.1</v>
      </c>
      <c r="H641" s="20">
        <v>109.002</v>
      </c>
      <c r="I641">
        <f t="shared" si="72"/>
        <v>6</v>
      </c>
      <c r="J641">
        <f t="shared" si="73"/>
        <v>6.6</v>
      </c>
      <c r="K641">
        <f t="shared" si="74"/>
        <v>108.502</v>
      </c>
      <c r="L641">
        <f t="shared" si="75"/>
        <v>109.102</v>
      </c>
      <c r="M641">
        <f t="shared" si="76"/>
        <v>0.60000000000000853</v>
      </c>
      <c r="N641">
        <f t="shared" si="77"/>
        <v>107.60199999999998</v>
      </c>
      <c r="O641">
        <f t="shared" si="78"/>
        <v>110.00200000000001</v>
      </c>
      <c r="P641" t="str">
        <f t="shared" si="79"/>
        <v/>
      </c>
    </row>
    <row r="642" spans="1:16">
      <c r="A642" s="20" t="s">
        <v>25</v>
      </c>
      <c r="B642" s="20" t="s">
        <v>62</v>
      </c>
      <c r="C642" s="20" t="s">
        <v>67</v>
      </c>
      <c r="D642" s="21">
        <v>41285</v>
      </c>
      <c r="E642" s="20">
        <v>115.102</v>
      </c>
      <c r="F642" s="20" t="s">
        <v>121</v>
      </c>
      <c r="G642" s="20">
        <v>6.35</v>
      </c>
      <c r="H642" s="20">
        <v>108.752</v>
      </c>
      <c r="I642">
        <f t="shared" si="72"/>
        <v>6</v>
      </c>
      <c r="J642">
        <f t="shared" si="73"/>
        <v>6.6</v>
      </c>
      <c r="K642">
        <f t="shared" si="74"/>
        <v>108.502</v>
      </c>
      <c r="L642">
        <f t="shared" si="75"/>
        <v>109.102</v>
      </c>
      <c r="M642">
        <f t="shared" si="76"/>
        <v>0.60000000000000853</v>
      </c>
      <c r="N642">
        <f t="shared" si="77"/>
        <v>107.60199999999998</v>
      </c>
      <c r="O642">
        <f t="shared" si="78"/>
        <v>110.00200000000001</v>
      </c>
      <c r="P642" t="str">
        <f t="shared" si="79"/>
        <v/>
      </c>
    </row>
    <row r="643" spans="1:16">
      <c r="A643" s="20" t="s">
        <v>25</v>
      </c>
      <c r="B643" s="20" t="s">
        <v>62</v>
      </c>
      <c r="C643" s="20" t="s">
        <v>67</v>
      </c>
      <c r="D643" s="21">
        <v>41316</v>
      </c>
      <c r="E643" s="20">
        <v>115.102</v>
      </c>
      <c r="F643" s="20" t="s">
        <v>121</v>
      </c>
      <c r="G643" s="20">
        <v>6.2</v>
      </c>
      <c r="H643" s="20">
        <v>108.902</v>
      </c>
      <c r="I643">
        <f t="shared" ref="I643:I706" si="80">VLOOKUP($C643,$T$1:$X$42,2,FALSE)</f>
        <v>6</v>
      </c>
      <c r="J643">
        <f t="shared" ref="J643:J706" si="81">VLOOKUP($C643,$T$1:$X$42,3,FALSE)</f>
        <v>6.6</v>
      </c>
      <c r="K643">
        <f t="shared" ref="K643:K706" si="82">VLOOKUP($C643,$T$1:$X$42,4,FALSE)</f>
        <v>108.502</v>
      </c>
      <c r="L643">
        <f t="shared" ref="L643:L706" si="83">VLOOKUP($C643,$T$1:$X$42,5,FALSE)</f>
        <v>109.102</v>
      </c>
      <c r="M643">
        <f t="shared" ref="M643:M706" si="84">L643-K643</f>
        <v>0.60000000000000853</v>
      </c>
      <c r="N643">
        <f t="shared" ref="N643:N706" si="85">K643-M643*1.5</f>
        <v>107.60199999999998</v>
      </c>
      <c r="O643">
        <f t="shared" ref="O643:O706" si="86">L643+M643*1.5</f>
        <v>110.00200000000001</v>
      </c>
      <c r="P643" t="str">
        <f t="shared" ref="P643:P706" si="87">IF(OR(H643&lt;N643,H643&gt;O643), "OUTLIER", "")</f>
        <v/>
      </c>
    </row>
    <row r="644" spans="1:16">
      <c r="A644" s="20" t="s">
        <v>25</v>
      </c>
      <c r="B644" s="20" t="s">
        <v>62</v>
      </c>
      <c r="C644" s="20" t="s">
        <v>67</v>
      </c>
      <c r="D644" s="21">
        <v>41344</v>
      </c>
      <c r="E644" s="20">
        <v>115.102</v>
      </c>
      <c r="F644" s="20" t="s">
        <v>121</v>
      </c>
      <c r="G644" s="20">
        <v>5.7</v>
      </c>
      <c r="H644" s="20">
        <v>109.402</v>
      </c>
      <c r="I644">
        <f t="shared" si="80"/>
        <v>6</v>
      </c>
      <c r="J644">
        <f t="shared" si="81"/>
        <v>6.6</v>
      </c>
      <c r="K644">
        <f t="shared" si="82"/>
        <v>108.502</v>
      </c>
      <c r="L644">
        <f t="shared" si="83"/>
        <v>109.102</v>
      </c>
      <c r="M644">
        <f t="shared" si="84"/>
        <v>0.60000000000000853</v>
      </c>
      <c r="N644">
        <f t="shared" si="85"/>
        <v>107.60199999999998</v>
      </c>
      <c r="O644">
        <f t="shared" si="86"/>
        <v>110.00200000000001</v>
      </c>
      <c r="P644" t="str">
        <f t="shared" si="87"/>
        <v/>
      </c>
    </row>
    <row r="645" spans="1:16">
      <c r="A645" s="20" t="s">
        <v>25</v>
      </c>
      <c r="B645" s="20" t="s">
        <v>62</v>
      </c>
      <c r="C645" s="20" t="s">
        <v>67</v>
      </c>
      <c r="D645" s="21">
        <v>41375</v>
      </c>
      <c r="E645" s="20">
        <v>115.102</v>
      </c>
      <c r="F645" s="20" t="s">
        <v>121</v>
      </c>
      <c r="G645" s="20">
        <v>6</v>
      </c>
      <c r="H645" s="20">
        <v>109.102</v>
      </c>
      <c r="I645">
        <f t="shared" si="80"/>
        <v>6</v>
      </c>
      <c r="J645">
        <f t="shared" si="81"/>
        <v>6.6</v>
      </c>
      <c r="K645">
        <f t="shared" si="82"/>
        <v>108.502</v>
      </c>
      <c r="L645">
        <f t="shared" si="83"/>
        <v>109.102</v>
      </c>
      <c r="M645">
        <f t="shared" si="84"/>
        <v>0.60000000000000853</v>
      </c>
      <c r="N645">
        <f t="shared" si="85"/>
        <v>107.60199999999998</v>
      </c>
      <c r="O645">
        <f t="shared" si="86"/>
        <v>110.00200000000001</v>
      </c>
      <c r="P645" t="str">
        <f t="shared" si="87"/>
        <v/>
      </c>
    </row>
    <row r="646" spans="1:16">
      <c r="A646" s="20" t="s">
        <v>25</v>
      </c>
      <c r="B646" s="20" t="s">
        <v>62</v>
      </c>
      <c r="C646" s="20" t="s">
        <v>67</v>
      </c>
      <c r="D646" s="21">
        <v>41424</v>
      </c>
      <c r="E646" s="20">
        <v>115.102</v>
      </c>
      <c r="F646" s="20" t="s">
        <v>121</v>
      </c>
      <c r="G646" s="20">
        <v>5.7</v>
      </c>
      <c r="H646" s="20">
        <v>109.402</v>
      </c>
      <c r="I646">
        <f t="shared" si="80"/>
        <v>6</v>
      </c>
      <c r="J646">
        <f t="shared" si="81"/>
        <v>6.6</v>
      </c>
      <c r="K646">
        <f t="shared" si="82"/>
        <v>108.502</v>
      </c>
      <c r="L646">
        <f t="shared" si="83"/>
        <v>109.102</v>
      </c>
      <c r="M646">
        <f t="shared" si="84"/>
        <v>0.60000000000000853</v>
      </c>
      <c r="N646">
        <f t="shared" si="85"/>
        <v>107.60199999999998</v>
      </c>
      <c r="O646">
        <f t="shared" si="86"/>
        <v>110.00200000000001</v>
      </c>
      <c r="P646" t="str">
        <f t="shared" si="87"/>
        <v/>
      </c>
    </row>
    <row r="647" spans="1:16">
      <c r="A647" s="20" t="s">
        <v>25</v>
      </c>
      <c r="B647" s="20" t="s">
        <v>62</v>
      </c>
      <c r="C647" s="20" t="s">
        <v>67</v>
      </c>
      <c r="D647" s="21">
        <v>41450</v>
      </c>
      <c r="E647" s="20">
        <v>115.102</v>
      </c>
      <c r="F647" s="20" t="s">
        <v>121</v>
      </c>
      <c r="G647" s="20">
        <v>6</v>
      </c>
      <c r="H647" s="20">
        <v>109.102</v>
      </c>
      <c r="I647">
        <f t="shared" si="80"/>
        <v>6</v>
      </c>
      <c r="J647">
        <f t="shared" si="81"/>
        <v>6.6</v>
      </c>
      <c r="K647">
        <f t="shared" si="82"/>
        <v>108.502</v>
      </c>
      <c r="L647">
        <f t="shared" si="83"/>
        <v>109.102</v>
      </c>
      <c r="M647">
        <f t="shared" si="84"/>
        <v>0.60000000000000853</v>
      </c>
      <c r="N647">
        <f t="shared" si="85"/>
        <v>107.60199999999998</v>
      </c>
      <c r="O647">
        <f t="shared" si="86"/>
        <v>110.00200000000001</v>
      </c>
      <c r="P647" t="str">
        <f t="shared" si="87"/>
        <v/>
      </c>
    </row>
    <row r="648" spans="1:16">
      <c r="A648" s="20" t="s">
        <v>25</v>
      </c>
      <c r="B648" s="20" t="s">
        <v>62</v>
      </c>
      <c r="C648" s="20" t="s">
        <v>67</v>
      </c>
      <c r="D648" s="21">
        <v>41475</v>
      </c>
      <c r="E648" s="20">
        <v>115.102</v>
      </c>
      <c r="F648" s="20" t="s">
        <v>121</v>
      </c>
      <c r="G648" s="20">
        <v>5.6</v>
      </c>
      <c r="H648" s="20">
        <v>109.502</v>
      </c>
      <c r="I648">
        <f t="shared" si="80"/>
        <v>6</v>
      </c>
      <c r="J648">
        <f t="shared" si="81"/>
        <v>6.6</v>
      </c>
      <c r="K648">
        <f t="shared" si="82"/>
        <v>108.502</v>
      </c>
      <c r="L648">
        <f t="shared" si="83"/>
        <v>109.102</v>
      </c>
      <c r="M648">
        <f t="shared" si="84"/>
        <v>0.60000000000000853</v>
      </c>
      <c r="N648">
        <f t="shared" si="85"/>
        <v>107.60199999999998</v>
      </c>
      <c r="O648">
        <f t="shared" si="86"/>
        <v>110.00200000000001</v>
      </c>
      <c r="P648" t="str">
        <f t="shared" si="87"/>
        <v/>
      </c>
    </row>
    <row r="649" spans="1:16">
      <c r="A649" s="20" t="s">
        <v>25</v>
      </c>
      <c r="B649" s="20" t="s">
        <v>62</v>
      </c>
      <c r="C649" s="20" t="s">
        <v>67</v>
      </c>
      <c r="D649" s="21">
        <v>41516</v>
      </c>
      <c r="E649" s="20">
        <v>115.102</v>
      </c>
      <c r="F649" s="20" t="s">
        <v>121</v>
      </c>
      <c r="G649" s="20">
        <v>5.6</v>
      </c>
      <c r="H649" s="20">
        <v>109.502</v>
      </c>
      <c r="I649">
        <f t="shared" si="80"/>
        <v>6</v>
      </c>
      <c r="J649">
        <f t="shared" si="81"/>
        <v>6.6</v>
      </c>
      <c r="K649">
        <f t="shared" si="82"/>
        <v>108.502</v>
      </c>
      <c r="L649">
        <f t="shared" si="83"/>
        <v>109.102</v>
      </c>
      <c r="M649">
        <f t="shared" si="84"/>
        <v>0.60000000000000853</v>
      </c>
      <c r="N649">
        <f t="shared" si="85"/>
        <v>107.60199999999998</v>
      </c>
      <c r="O649">
        <f t="shared" si="86"/>
        <v>110.00200000000001</v>
      </c>
      <c r="P649" t="str">
        <f t="shared" si="87"/>
        <v/>
      </c>
    </row>
    <row r="650" spans="1:16">
      <c r="A650" s="20" t="s">
        <v>25</v>
      </c>
      <c r="B650" s="20" t="s">
        <v>62</v>
      </c>
      <c r="C650" s="20" t="s">
        <v>67</v>
      </c>
      <c r="D650" s="21">
        <v>41518</v>
      </c>
      <c r="E650" s="20">
        <v>115.102</v>
      </c>
      <c r="F650" s="20" t="s">
        <v>121</v>
      </c>
      <c r="G650" s="20">
        <v>5.6</v>
      </c>
      <c r="H650" s="20">
        <v>109.502</v>
      </c>
      <c r="I650">
        <f t="shared" si="80"/>
        <v>6</v>
      </c>
      <c r="J650">
        <f t="shared" si="81"/>
        <v>6.6</v>
      </c>
      <c r="K650">
        <f t="shared" si="82"/>
        <v>108.502</v>
      </c>
      <c r="L650">
        <f t="shared" si="83"/>
        <v>109.102</v>
      </c>
      <c r="M650">
        <f t="shared" si="84"/>
        <v>0.60000000000000853</v>
      </c>
      <c r="N650">
        <f t="shared" si="85"/>
        <v>107.60199999999998</v>
      </c>
      <c r="O650">
        <f t="shared" si="86"/>
        <v>110.00200000000001</v>
      </c>
      <c r="P650" t="str">
        <f t="shared" si="87"/>
        <v/>
      </c>
    </row>
    <row r="651" spans="1:16">
      <c r="A651" s="20" t="s">
        <v>25</v>
      </c>
      <c r="B651" s="20" t="s">
        <v>62</v>
      </c>
      <c r="C651" s="20" t="s">
        <v>67</v>
      </c>
      <c r="D651" s="21">
        <v>41548</v>
      </c>
      <c r="E651" s="20">
        <v>115.102</v>
      </c>
      <c r="F651" s="20" t="s">
        <v>121</v>
      </c>
      <c r="G651" s="20">
        <v>6.1</v>
      </c>
      <c r="H651" s="20">
        <v>109.002</v>
      </c>
      <c r="I651">
        <f t="shared" si="80"/>
        <v>6</v>
      </c>
      <c r="J651">
        <f t="shared" si="81"/>
        <v>6.6</v>
      </c>
      <c r="K651">
        <f t="shared" si="82"/>
        <v>108.502</v>
      </c>
      <c r="L651">
        <f t="shared" si="83"/>
        <v>109.102</v>
      </c>
      <c r="M651">
        <f t="shared" si="84"/>
        <v>0.60000000000000853</v>
      </c>
      <c r="N651">
        <f t="shared" si="85"/>
        <v>107.60199999999998</v>
      </c>
      <c r="O651">
        <f t="shared" si="86"/>
        <v>110.00200000000001</v>
      </c>
      <c r="P651" t="str">
        <f t="shared" si="87"/>
        <v/>
      </c>
    </row>
    <row r="652" spans="1:16">
      <c r="A652" s="20" t="s">
        <v>25</v>
      </c>
      <c r="B652" s="20" t="s">
        <v>62</v>
      </c>
      <c r="C652" s="20" t="s">
        <v>67</v>
      </c>
      <c r="D652" s="21">
        <v>41579</v>
      </c>
      <c r="E652" s="20">
        <v>115.102</v>
      </c>
      <c r="F652" s="20" t="s">
        <v>121</v>
      </c>
      <c r="G652" s="20">
        <v>6.35</v>
      </c>
      <c r="H652" s="20">
        <v>108.752</v>
      </c>
      <c r="I652">
        <f t="shared" si="80"/>
        <v>6</v>
      </c>
      <c r="J652">
        <f t="shared" si="81"/>
        <v>6.6</v>
      </c>
      <c r="K652">
        <f t="shared" si="82"/>
        <v>108.502</v>
      </c>
      <c r="L652">
        <f t="shared" si="83"/>
        <v>109.102</v>
      </c>
      <c r="M652">
        <f t="shared" si="84"/>
        <v>0.60000000000000853</v>
      </c>
      <c r="N652">
        <f t="shared" si="85"/>
        <v>107.60199999999998</v>
      </c>
      <c r="O652">
        <f t="shared" si="86"/>
        <v>110.00200000000001</v>
      </c>
      <c r="P652" t="str">
        <f t="shared" si="87"/>
        <v/>
      </c>
    </row>
    <row r="653" spans="1:16">
      <c r="A653" s="20" t="s">
        <v>25</v>
      </c>
      <c r="B653" s="20" t="s">
        <v>62</v>
      </c>
      <c r="C653" s="20" t="s">
        <v>67</v>
      </c>
      <c r="D653" s="21">
        <v>41609</v>
      </c>
      <c r="E653" s="20">
        <v>115.102</v>
      </c>
      <c r="F653" s="20" t="s">
        <v>121</v>
      </c>
      <c r="G653" s="20">
        <v>5.8</v>
      </c>
      <c r="H653" s="20">
        <v>109.30200000000001</v>
      </c>
      <c r="I653">
        <f t="shared" si="80"/>
        <v>6</v>
      </c>
      <c r="J653">
        <f t="shared" si="81"/>
        <v>6.6</v>
      </c>
      <c r="K653">
        <f t="shared" si="82"/>
        <v>108.502</v>
      </c>
      <c r="L653">
        <f t="shared" si="83"/>
        <v>109.102</v>
      </c>
      <c r="M653">
        <f t="shared" si="84"/>
        <v>0.60000000000000853</v>
      </c>
      <c r="N653">
        <f t="shared" si="85"/>
        <v>107.60199999999998</v>
      </c>
      <c r="O653">
        <f t="shared" si="86"/>
        <v>110.00200000000001</v>
      </c>
      <c r="P653" t="str">
        <f t="shared" si="87"/>
        <v/>
      </c>
    </row>
    <row r="654" spans="1:16">
      <c r="A654" s="20" t="s">
        <v>25</v>
      </c>
      <c r="B654" s="20" t="s">
        <v>62</v>
      </c>
      <c r="C654" s="20" t="s">
        <v>67</v>
      </c>
      <c r="D654" s="21">
        <v>41640</v>
      </c>
      <c r="E654" s="20">
        <v>115.102</v>
      </c>
      <c r="F654" s="20" t="s">
        <v>121</v>
      </c>
      <c r="G654" s="20">
        <v>5.5</v>
      </c>
      <c r="H654" s="20">
        <v>109.602</v>
      </c>
      <c r="I654">
        <f t="shared" si="80"/>
        <v>6</v>
      </c>
      <c r="J654">
        <f t="shared" si="81"/>
        <v>6.6</v>
      </c>
      <c r="K654">
        <f t="shared" si="82"/>
        <v>108.502</v>
      </c>
      <c r="L654">
        <f t="shared" si="83"/>
        <v>109.102</v>
      </c>
      <c r="M654">
        <f t="shared" si="84"/>
        <v>0.60000000000000853</v>
      </c>
      <c r="N654">
        <f t="shared" si="85"/>
        <v>107.60199999999998</v>
      </c>
      <c r="O654">
        <f t="shared" si="86"/>
        <v>110.00200000000001</v>
      </c>
      <c r="P654" t="str">
        <f t="shared" si="87"/>
        <v/>
      </c>
    </row>
    <row r="655" spans="1:16">
      <c r="A655" s="20" t="s">
        <v>25</v>
      </c>
      <c r="B655" s="20" t="s">
        <v>62</v>
      </c>
      <c r="C655" s="20" t="s">
        <v>67</v>
      </c>
      <c r="D655" s="21">
        <v>41671</v>
      </c>
      <c r="E655" s="20">
        <v>115.102</v>
      </c>
      <c r="F655" s="20" t="s">
        <v>121</v>
      </c>
      <c r="G655" s="20">
        <v>6</v>
      </c>
      <c r="H655" s="20">
        <v>109.102</v>
      </c>
      <c r="I655">
        <f t="shared" si="80"/>
        <v>6</v>
      </c>
      <c r="J655">
        <f t="shared" si="81"/>
        <v>6.6</v>
      </c>
      <c r="K655">
        <f t="shared" si="82"/>
        <v>108.502</v>
      </c>
      <c r="L655">
        <f t="shared" si="83"/>
        <v>109.102</v>
      </c>
      <c r="M655">
        <f t="shared" si="84"/>
        <v>0.60000000000000853</v>
      </c>
      <c r="N655">
        <f t="shared" si="85"/>
        <v>107.60199999999998</v>
      </c>
      <c r="O655">
        <f t="shared" si="86"/>
        <v>110.00200000000001</v>
      </c>
      <c r="P655" t="str">
        <f t="shared" si="87"/>
        <v/>
      </c>
    </row>
    <row r="656" spans="1:16">
      <c r="A656" s="20" t="s">
        <v>25</v>
      </c>
      <c r="B656" s="20" t="s">
        <v>62</v>
      </c>
      <c r="C656" s="20" t="s">
        <v>67</v>
      </c>
      <c r="D656" s="21">
        <v>41699</v>
      </c>
      <c r="E656" s="20">
        <v>115.102</v>
      </c>
      <c r="F656" s="20" t="s">
        <v>121</v>
      </c>
      <c r="G656" s="20">
        <v>5.6</v>
      </c>
      <c r="H656" s="20">
        <v>109.502</v>
      </c>
      <c r="I656">
        <f t="shared" si="80"/>
        <v>6</v>
      </c>
      <c r="J656">
        <f t="shared" si="81"/>
        <v>6.6</v>
      </c>
      <c r="K656">
        <f t="shared" si="82"/>
        <v>108.502</v>
      </c>
      <c r="L656">
        <f t="shared" si="83"/>
        <v>109.102</v>
      </c>
      <c r="M656">
        <f t="shared" si="84"/>
        <v>0.60000000000000853</v>
      </c>
      <c r="N656">
        <f t="shared" si="85"/>
        <v>107.60199999999998</v>
      </c>
      <c r="O656">
        <f t="shared" si="86"/>
        <v>110.00200000000001</v>
      </c>
      <c r="P656" t="str">
        <f t="shared" si="87"/>
        <v/>
      </c>
    </row>
    <row r="657" spans="1:16">
      <c r="A657" s="20" t="s">
        <v>25</v>
      </c>
      <c r="B657" s="20" t="s">
        <v>62</v>
      </c>
      <c r="C657" s="20" t="s">
        <v>67</v>
      </c>
      <c r="D657" s="21">
        <v>41730</v>
      </c>
      <c r="E657" s="20">
        <v>115.102</v>
      </c>
      <c r="F657" s="20" t="s">
        <v>121</v>
      </c>
      <c r="G657" s="20">
        <v>5.9</v>
      </c>
      <c r="H657" s="20">
        <v>109.202</v>
      </c>
      <c r="I657">
        <f t="shared" si="80"/>
        <v>6</v>
      </c>
      <c r="J657">
        <f t="shared" si="81"/>
        <v>6.6</v>
      </c>
      <c r="K657">
        <f t="shared" si="82"/>
        <v>108.502</v>
      </c>
      <c r="L657">
        <f t="shared" si="83"/>
        <v>109.102</v>
      </c>
      <c r="M657">
        <f t="shared" si="84"/>
        <v>0.60000000000000853</v>
      </c>
      <c r="N657">
        <f t="shared" si="85"/>
        <v>107.60199999999998</v>
      </c>
      <c r="O657">
        <f t="shared" si="86"/>
        <v>110.00200000000001</v>
      </c>
      <c r="P657" t="str">
        <f t="shared" si="87"/>
        <v/>
      </c>
    </row>
    <row r="658" spans="1:16">
      <c r="A658" s="20" t="s">
        <v>25</v>
      </c>
      <c r="B658" s="20" t="s">
        <v>62</v>
      </c>
      <c r="C658" s="20" t="s">
        <v>67</v>
      </c>
      <c r="D658" s="21">
        <v>41760</v>
      </c>
      <c r="E658" s="20">
        <v>115.102</v>
      </c>
      <c r="F658" s="20" t="s">
        <v>121</v>
      </c>
      <c r="G658" s="20">
        <v>6.05</v>
      </c>
      <c r="H658" s="20">
        <v>109.05200000000001</v>
      </c>
      <c r="I658">
        <f t="shared" si="80"/>
        <v>6</v>
      </c>
      <c r="J658">
        <f t="shared" si="81"/>
        <v>6.6</v>
      </c>
      <c r="K658">
        <f t="shared" si="82"/>
        <v>108.502</v>
      </c>
      <c r="L658">
        <f t="shared" si="83"/>
        <v>109.102</v>
      </c>
      <c r="M658">
        <f t="shared" si="84"/>
        <v>0.60000000000000853</v>
      </c>
      <c r="N658">
        <f t="shared" si="85"/>
        <v>107.60199999999998</v>
      </c>
      <c r="O658">
        <f t="shared" si="86"/>
        <v>110.00200000000001</v>
      </c>
      <c r="P658" t="str">
        <f t="shared" si="87"/>
        <v/>
      </c>
    </row>
    <row r="659" spans="1:16">
      <c r="A659" s="20" t="s">
        <v>25</v>
      </c>
      <c r="B659" s="20" t="s">
        <v>62</v>
      </c>
      <c r="C659" s="20" t="s">
        <v>67</v>
      </c>
      <c r="D659" s="21">
        <v>41791</v>
      </c>
      <c r="E659" s="20">
        <v>115.102</v>
      </c>
      <c r="F659" s="20" t="s">
        <v>121</v>
      </c>
      <c r="G659" s="20">
        <v>5.8</v>
      </c>
      <c r="H659" s="20">
        <v>109.30200000000001</v>
      </c>
      <c r="I659">
        <f t="shared" si="80"/>
        <v>6</v>
      </c>
      <c r="J659">
        <f t="shared" si="81"/>
        <v>6.6</v>
      </c>
      <c r="K659">
        <f t="shared" si="82"/>
        <v>108.502</v>
      </c>
      <c r="L659">
        <f t="shared" si="83"/>
        <v>109.102</v>
      </c>
      <c r="M659">
        <f t="shared" si="84"/>
        <v>0.60000000000000853</v>
      </c>
      <c r="N659">
        <f t="shared" si="85"/>
        <v>107.60199999999998</v>
      </c>
      <c r="O659">
        <f t="shared" si="86"/>
        <v>110.00200000000001</v>
      </c>
      <c r="P659" t="str">
        <f t="shared" si="87"/>
        <v/>
      </c>
    </row>
    <row r="660" spans="1:16">
      <c r="A660" s="20" t="s">
        <v>25</v>
      </c>
      <c r="B660" s="20" t="s">
        <v>62</v>
      </c>
      <c r="C660" s="20" t="s">
        <v>67</v>
      </c>
      <c r="D660" s="21">
        <v>41821</v>
      </c>
      <c r="E660" s="20">
        <v>115.102</v>
      </c>
      <c r="F660" s="20" t="s">
        <v>121</v>
      </c>
      <c r="G660" s="20">
        <v>5.75</v>
      </c>
      <c r="H660" s="20">
        <v>109.352</v>
      </c>
      <c r="I660">
        <f t="shared" si="80"/>
        <v>6</v>
      </c>
      <c r="J660">
        <f t="shared" si="81"/>
        <v>6.6</v>
      </c>
      <c r="K660">
        <f t="shared" si="82"/>
        <v>108.502</v>
      </c>
      <c r="L660">
        <f t="shared" si="83"/>
        <v>109.102</v>
      </c>
      <c r="M660">
        <f t="shared" si="84"/>
        <v>0.60000000000000853</v>
      </c>
      <c r="N660">
        <f t="shared" si="85"/>
        <v>107.60199999999998</v>
      </c>
      <c r="O660">
        <f t="shared" si="86"/>
        <v>110.00200000000001</v>
      </c>
      <c r="P660" t="str">
        <f t="shared" si="87"/>
        <v/>
      </c>
    </row>
    <row r="661" spans="1:16">
      <c r="A661" s="20" t="s">
        <v>25</v>
      </c>
      <c r="B661" s="20" t="s">
        <v>62</v>
      </c>
      <c r="C661" s="20" t="s">
        <v>67</v>
      </c>
      <c r="D661" s="21">
        <v>41852</v>
      </c>
      <c r="E661" s="20">
        <v>115.102</v>
      </c>
      <c r="F661" s="20" t="s">
        <v>121</v>
      </c>
      <c r="G661" s="20">
        <v>5.7</v>
      </c>
      <c r="H661" s="20">
        <v>109.402</v>
      </c>
      <c r="I661">
        <f t="shared" si="80"/>
        <v>6</v>
      </c>
      <c r="J661">
        <f t="shared" si="81"/>
        <v>6.6</v>
      </c>
      <c r="K661">
        <f t="shared" si="82"/>
        <v>108.502</v>
      </c>
      <c r="L661">
        <f t="shared" si="83"/>
        <v>109.102</v>
      </c>
      <c r="M661">
        <f t="shared" si="84"/>
        <v>0.60000000000000853</v>
      </c>
      <c r="N661">
        <f t="shared" si="85"/>
        <v>107.60199999999998</v>
      </c>
      <c r="O661">
        <f t="shared" si="86"/>
        <v>110.00200000000001</v>
      </c>
      <c r="P661" t="str">
        <f t="shared" si="87"/>
        <v/>
      </c>
    </row>
    <row r="662" spans="1:16">
      <c r="A662" s="20" t="s">
        <v>25</v>
      </c>
      <c r="B662" s="20" t="s">
        <v>62</v>
      </c>
      <c r="C662" s="20" t="s">
        <v>67</v>
      </c>
      <c r="D662" s="21">
        <v>41883</v>
      </c>
      <c r="E662" s="20">
        <v>115.102</v>
      </c>
      <c r="F662" s="20" t="s">
        <v>121</v>
      </c>
      <c r="G662" s="20">
        <v>6</v>
      </c>
      <c r="H662" s="20">
        <v>109.102</v>
      </c>
      <c r="I662">
        <f t="shared" si="80"/>
        <v>6</v>
      </c>
      <c r="J662">
        <f t="shared" si="81"/>
        <v>6.6</v>
      </c>
      <c r="K662">
        <f t="shared" si="82"/>
        <v>108.502</v>
      </c>
      <c r="L662">
        <f t="shared" si="83"/>
        <v>109.102</v>
      </c>
      <c r="M662">
        <f t="shared" si="84"/>
        <v>0.60000000000000853</v>
      </c>
      <c r="N662">
        <f t="shared" si="85"/>
        <v>107.60199999999998</v>
      </c>
      <c r="O662">
        <f t="shared" si="86"/>
        <v>110.00200000000001</v>
      </c>
      <c r="P662" t="str">
        <f t="shared" si="87"/>
        <v/>
      </c>
    </row>
    <row r="663" spans="1:16">
      <c r="A663" s="20" t="s">
        <v>25</v>
      </c>
      <c r="B663" s="20" t="s">
        <v>62</v>
      </c>
      <c r="C663" s="20" t="s">
        <v>67</v>
      </c>
      <c r="D663" s="21">
        <v>41913</v>
      </c>
      <c r="E663" s="20">
        <v>115.102</v>
      </c>
      <c r="F663" s="20" t="s">
        <v>121</v>
      </c>
      <c r="G663" s="20">
        <v>6.9</v>
      </c>
      <c r="H663" s="20">
        <v>108.202</v>
      </c>
      <c r="I663">
        <f t="shared" si="80"/>
        <v>6</v>
      </c>
      <c r="J663">
        <f t="shared" si="81"/>
        <v>6.6</v>
      </c>
      <c r="K663">
        <f t="shared" si="82"/>
        <v>108.502</v>
      </c>
      <c r="L663">
        <f t="shared" si="83"/>
        <v>109.102</v>
      </c>
      <c r="M663">
        <f t="shared" si="84"/>
        <v>0.60000000000000853</v>
      </c>
      <c r="N663">
        <f t="shared" si="85"/>
        <v>107.60199999999998</v>
      </c>
      <c r="O663">
        <f t="shared" si="86"/>
        <v>110.00200000000001</v>
      </c>
      <c r="P663" t="str">
        <f t="shared" si="87"/>
        <v/>
      </c>
    </row>
    <row r="664" spans="1:16">
      <c r="A664" s="20" t="s">
        <v>25</v>
      </c>
      <c r="B664" s="20" t="s">
        <v>62</v>
      </c>
      <c r="C664" s="20" t="s">
        <v>67</v>
      </c>
      <c r="D664" s="21">
        <v>41944</v>
      </c>
      <c r="E664" s="20">
        <v>115.102</v>
      </c>
      <c r="F664" s="20" t="s">
        <v>121</v>
      </c>
      <c r="G664" s="20">
        <v>5.8</v>
      </c>
      <c r="H664" s="20">
        <v>109.30200000000001</v>
      </c>
      <c r="I664">
        <f t="shared" si="80"/>
        <v>6</v>
      </c>
      <c r="J664">
        <f t="shared" si="81"/>
        <v>6.6</v>
      </c>
      <c r="K664">
        <f t="shared" si="82"/>
        <v>108.502</v>
      </c>
      <c r="L664">
        <f t="shared" si="83"/>
        <v>109.102</v>
      </c>
      <c r="M664">
        <f t="shared" si="84"/>
        <v>0.60000000000000853</v>
      </c>
      <c r="N664">
        <f t="shared" si="85"/>
        <v>107.60199999999998</v>
      </c>
      <c r="O664">
        <f t="shared" si="86"/>
        <v>110.00200000000001</v>
      </c>
      <c r="P664" t="str">
        <f t="shared" si="87"/>
        <v/>
      </c>
    </row>
    <row r="665" spans="1:16">
      <c r="A665" s="20" t="s">
        <v>25</v>
      </c>
      <c r="B665" s="20" t="s">
        <v>62</v>
      </c>
      <c r="C665" s="20" t="s">
        <v>67</v>
      </c>
      <c r="D665" s="21">
        <v>41974</v>
      </c>
      <c r="E665" s="20">
        <v>115.102</v>
      </c>
      <c r="F665" s="20" t="s">
        <v>121</v>
      </c>
      <c r="G665" s="20">
        <v>5.8</v>
      </c>
      <c r="H665" s="20">
        <v>109.30200000000001</v>
      </c>
      <c r="I665">
        <f t="shared" si="80"/>
        <v>6</v>
      </c>
      <c r="J665">
        <f t="shared" si="81"/>
        <v>6.6</v>
      </c>
      <c r="K665">
        <f t="shared" si="82"/>
        <v>108.502</v>
      </c>
      <c r="L665">
        <f t="shared" si="83"/>
        <v>109.102</v>
      </c>
      <c r="M665">
        <f t="shared" si="84"/>
        <v>0.60000000000000853</v>
      </c>
      <c r="N665">
        <f t="shared" si="85"/>
        <v>107.60199999999998</v>
      </c>
      <c r="O665">
        <f t="shared" si="86"/>
        <v>110.00200000000001</v>
      </c>
      <c r="P665" t="str">
        <f t="shared" si="87"/>
        <v/>
      </c>
    </row>
    <row r="666" spans="1:16">
      <c r="A666" s="20" t="s">
        <v>25</v>
      </c>
      <c r="B666" s="20" t="s">
        <v>62</v>
      </c>
      <c r="C666" s="20" t="s">
        <v>67</v>
      </c>
      <c r="D666" s="21">
        <v>42025</v>
      </c>
      <c r="E666" s="20">
        <v>115.102</v>
      </c>
      <c r="F666" s="20" t="s">
        <v>121</v>
      </c>
      <c r="G666" s="20">
        <v>6.25</v>
      </c>
      <c r="H666" s="20">
        <v>108.852</v>
      </c>
      <c r="I666">
        <f t="shared" si="80"/>
        <v>6</v>
      </c>
      <c r="J666">
        <f t="shared" si="81"/>
        <v>6.6</v>
      </c>
      <c r="K666">
        <f t="shared" si="82"/>
        <v>108.502</v>
      </c>
      <c r="L666">
        <f t="shared" si="83"/>
        <v>109.102</v>
      </c>
      <c r="M666">
        <f t="shared" si="84"/>
        <v>0.60000000000000853</v>
      </c>
      <c r="N666">
        <f t="shared" si="85"/>
        <v>107.60199999999998</v>
      </c>
      <c r="O666">
        <f t="shared" si="86"/>
        <v>110.00200000000001</v>
      </c>
      <c r="P666" t="str">
        <f t="shared" si="87"/>
        <v/>
      </c>
    </row>
    <row r="667" spans="1:16">
      <c r="A667" s="20" t="s">
        <v>25</v>
      </c>
      <c r="B667" s="20" t="s">
        <v>62</v>
      </c>
      <c r="C667" s="20" t="s">
        <v>67</v>
      </c>
      <c r="D667" s="21">
        <v>42054</v>
      </c>
      <c r="E667" s="20">
        <v>115.102</v>
      </c>
      <c r="F667" s="20" t="s">
        <v>121</v>
      </c>
      <c r="G667" s="20">
        <v>6.25</v>
      </c>
      <c r="H667" s="20">
        <v>108.852</v>
      </c>
      <c r="I667">
        <f t="shared" si="80"/>
        <v>6</v>
      </c>
      <c r="J667">
        <f t="shared" si="81"/>
        <v>6.6</v>
      </c>
      <c r="K667">
        <f t="shared" si="82"/>
        <v>108.502</v>
      </c>
      <c r="L667">
        <f t="shared" si="83"/>
        <v>109.102</v>
      </c>
      <c r="M667">
        <f t="shared" si="84"/>
        <v>0.60000000000000853</v>
      </c>
      <c r="N667">
        <f t="shared" si="85"/>
        <v>107.60199999999998</v>
      </c>
      <c r="O667">
        <f t="shared" si="86"/>
        <v>110.00200000000001</v>
      </c>
      <c r="P667" t="str">
        <f t="shared" si="87"/>
        <v/>
      </c>
    </row>
    <row r="668" spans="1:16">
      <c r="A668" s="20" t="s">
        <v>25</v>
      </c>
      <c r="B668" s="20" t="s">
        <v>62</v>
      </c>
      <c r="C668" s="20" t="s">
        <v>67</v>
      </c>
      <c r="D668" s="21">
        <v>42081</v>
      </c>
      <c r="E668" s="20">
        <v>115.102</v>
      </c>
      <c r="F668" s="20" t="s">
        <v>121</v>
      </c>
      <c r="G668" s="20">
        <v>6.1</v>
      </c>
      <c r="H668" s="20">
        <v>109.002</v>
      </c>
      <c r="I668">
        <f t="shared" si="80"/>
        <v>6</v>
      </c>
      <c r="J668">
        <f t="shared" si="81"/>
        <v>6.6</v>
      </c>
      <c r="K668">
        <f t="shared" si="82"/>
        <v>108.502</v>
      </c>
      <c r="L668">
        <f t="shared" si="83"/>
        <v>109.102</v>
      </c>
      <c r="M668">
        <f t="shared" si="84"/>
        <v>0.60000000000000853</v>
      </c>
      <c r="N668">
        <f t="shared" si="85"/>
        <v>107.60199999999998</v>
      </c>
      <c r="O668">
        <f t="shared" si="86"/>
        <v>110.00200000000001</v>
      </c>
      <c r="P668" t="str">
        <f t="shared" si="87"/>
        <v/>
      </c>
    </row>
    <row r="669" spans="1:16">
      <c r="A669" s="20" t="s">
        <v>25</v>
      </c>
      <c r="B669" s="20" t="s">
        <v>62</v>
      </c>
      <c r="C669" s="20" t="s">
        <v>67</v>
      </c>
      <c r="D669" s="21">
        <v>42114</v>
      </c>
      <c r="E669" s="20">
        <v>115.102</v>
      </c>
      <c r="F669" s="20" t="s">
        <v>121</v>
      </c>
      <c r="G669" s="20">
        <v>5.8</v>
      </c>
      <c r="H669" s="20">
        <v>109.30200000000001</v>
      </c>
      <c r="I669">
        <f t="shared" si="80"/>
        <v>6</v>
      </c>
      <c r="J669">
        <f t="shared" si="81"/>
        <v>6.6</v>
      </c>
      <c r="K669">
        <f t="shared" si="82"/>
        <v>108.502</v>
      </c>
      <c r="L669">
        <f t="shared" si="83"/>
        <v>109.102</v>
      </c>
      <c r="M669">
        <f t="shared" si="84"/>
        <v>0.60000000000000853</v>
      </c>
      <c r="N669">
        <f t="shared" si="85"/>
        <v>107.60199999999998</v>
      </c>
      <c r="O669">
        <f t="shared" si="86"/>
        <v>110.00200000000001</v>
      </c>
      <c r="P669" t="str">
        <f t="shared" si="87"/>
        <v/>
      </c>
    </row>
    <row r="670" spans="1:16">
      <c r="A670" s="20" t="s">
        <v>25</v>
      </c>
      <c r="B670" s="20" t="s">
        <v>62</v>
      </c>
      <c r="C670" s="20" t="s">
        <v>67</v>
      </c>
      <c r="D670" s="21">
        <v>42149</v>
      </c>
      <c r="E670" s="20">
        <v>115.102</v>
      </c>
      <c r="F670" s="20" t="s">
        <v>121</v>
      </c>
      <c r="G670" s="20">
        <v>5.6</v>
      </c>
      <c r="H670" s="20">
        <v>109.502</v>
      </c>
      <c r="I670">
        <f t="shared" si="80"/>
        <v>6</v>
      </c>
      <c r="J670">
        <f t="shared" si="81"/>
        <v>6.6</v>
      </c>
      <c r="K670">
        <f t="shared" si="82"/>
        <v>108.502</v>
      </c>
      <c r="L670">
        <f t="shared" si="83"/>
        <v>109.102</v>
      </c>
      <c r="M670">
        <f t="shared" si="84"/>
        <v>0.60000000000000853</v>
      </c>
      <c r="N670">
        <f t="shared" si="85"/>
        <v>107.60199999999998</v>
      </c>
      <c r="O670">
        <f t="shared" si="86"/>
        <v>110.00200000000001</v>
      </c>
      <c r="P670" t="str">
        <f t="shared" si="87"/>
        <v/>
      </c>
    </row>
    <row r="671" spans="1:16">
      <c r="A671" s="20" t="s">
        <v>25</v>
      </c>
      <c r="B671" s="20" t="s">
        <v>62</v>
      </c>
      <c r="C671" s="20" t="s">
        <v>67</v>
      </c>
      <c r="D671" s="21">
        <v>42173</v>
      </c>
      <c r="E671" s="20">
        <v>115.102</v>
      </c>
      <c r="F671" s="20" t="s">
        <v>121</v>
      </c>
      <c r="G671" s="20">
        <v>6.1</v>
      </c>
      <c r="H671" s="20">
        <v>109.002</v>
      </c>
      <c r="I671">
        <f t="shared" si="80"/>
        <v>6</v>
      </c>
      <c r="J671">
        <f t="shared" si="81"/>
        <v>6.6</v>
      </c>
      <c r="K671">
        <f t="shared" si="82"/>
        <v>108.502</v>
      </c>
      <c r="L671">
        <f t="shared" si="83"/>
        <v>109.102</v>
      </c>
      <c r="M671">
        <f t="shared" si="84"/>
        <v>0.60000000000000853</v>
      </c>
      <c r="N671">
        <f t="shared" si="85"/>
        <v>107.60199999999998</v>
      </c>
      <c r="O671">
        <f t="shared" si="86"/>
        <v>110.00200000000001</v>
      </c>
      <c r="P671" t="str">
        <f t="shared" si="87"/>
        <v/>
      </c>
    </row>
    <row r="672" spans="1:16">
      <c r="A672" s="20" t="s">
        <v>25</v>
      </c>
      <c r="B672" s="20" t="s">
        <v>62</v>
      </c>
      <c r="C672" s="20" t="s">
        <v>67</v>
      </c>
      <c r="D672" s="21">
        <v>42186</v>
      </c>
      <c r="E672" s="20">
        <v>115.102</v>
      </c>
      <c r="F672" s="20" t="s">
        <v>121</v>
      </c>
      <c r="G672" s="20">
        <v>5.9</v>
      </c>
      <c r="H672" s="20">
        <v>109.202</v>
      </c>
      <c r="I672">
        <f t="shared" si="80"/>
        <v>6</v>
      </c>
      <c r="J672">
        <f t="shared" si="81"/>
        <v>6.6</v>
      </c>
      <c r="K672">
        <f t="shared" si="82"/>
        <v>108.502</v>
      </c>
      <c r="L672">
        <f t="shared" si="83"/>
        <v>109.102</v>
      </c>
      <c r="M672">
        <f t="shared" si="84"/>
        <v>0.60000000000000853</v>
      </c>
      <c r="N672">
        <f t="shared" si="85"/>
        <v>107.60199999999998</v>
      </c>
      <c r="O672">
        <f t="shared" si="86"/>
        <v>110.00200000000001</v>
      </c>
      <c r="P672" t="str">
        <f t="shared" si="87"/>
        <v/>
      </c>
    </row>
    <row r="673" spans="1:16">
      <c r="A673" s="20" t="s">
        <v>25</v>
      </c>
      <c r="B673" s="20" t="s">
        <v>62</v>
      </c>
      <c r="C673" s="20" t="s">
        <v>67</v>
      </c>
      <c r="D673" s="21">
        <v>42217</v>
      </c>
      <c r="E673" s="20">
        <v>115.102</v>
      </c>
      <c r="F673" s="20" t="s">
        <v>121</v>
      </c>
      <c r="G673" s="20">
        <v>5.0999999999999996</v>
      </c>
      <c r="H673" s="20">
        <v>110.002</v>
      </c>
      <c r="I673">
        <f t="shared" si="80"/>
        <v>6</v>
      </c>
      <c r="J673">
        <f t="shared" si="81"/>
        <v>6.6</v>
      </c>
      <c r="K673">
        <f t="shared" si="82"/>
        <v>108.502</v>
      </c>
      <c r="L673">
        <f t="shared" si="83"/>
        <v>109.102</v>
      </c>
      <c r="M673">
        <f t="shared" si="84"/>
        <v>0.60000000000000853</v>
      </c>
      <c r="N673">
        <f t="shared" si="85"/>
        <v>107.60199999999998</v>
      </c>
      <c r="O673">
        <f t="shared" si="86"/>
        <v>110.00200000000001</v>
      </c>
      <c r="P673" t="str">
        <f t="shared" si="87"/>
        <v/>
      </c>
    </row>
    <row r="674" spans="1:16">
      <c r="A674" s="20" t="s">
        <v>25</v>
      </c>
      <c r="B674" s="20" t="s">
        <v>62</v>
      </c>
      <c r="C674" s="20" t="s">
        <v>67</v>
      </c>
      <c r="D674" s="21">
        <v>42248</v>
      </c>
      <c r="E674" s="20">
        <v>115.102</v>
      </c>
      <c r="F674" s="20" t="s">
        <v>121</v>
      </c>
      <c r="G674" s="20">
        <v>5.8</v>
      </c>
      <c r="H674" s="20">
        <v>109.30200000000001</v>
      </c>
      <c r="I674">
        <f t="shared" si="80"/>
        <v>6</v>
      </c>
      <c r="J674">
        <f t="shared" si="81"/>
        <v>6.6</v>
      </c>
      <c r="K674">
        <f t="shared" si="82"/>
        <v>108.502</v>
      </c>
      <c r="L674">
        <f t="shared" si="83"/>
        <v>109.102</v>
      </c>
      <c r="M674">
        <f t="shared" si="84"/>
        <v>0.60000000000000853</v>
      </c>
      <c r="N674">
        <f t="shared" si="85"/>
        <v>107.60199999999998</v>
      </c>
      <c r="O674">
        <f t="shared" si="86"/>
        <v>110.00200000000001</v>
      </c>
      <c r="P674" t="str">
        <f t="shared" si="87"/>
        <v/>
      </c>
    </row>
    <row r="675" spans="1:16">
      <c r="A675" s="20" t="s">
        <v>25</v>
      </c>
      <c r="B675" s="20" t="s">
        <v>62</v>
      </c>
      <c r="C675" s="20" t="s">
        <v>67</v>
      </c>
      <c r="D675" s="21">
        <v>42305</v>
      </c>
      <c r="E675" s="20">
        <v>115.102</v>
      </c>
      <c r="F675" s="20" t="s">
        <v>121</v>
      </c>
      <c r="G675" s="20">
        <v>5.4</v>
      </c>
      <c r="H675" s="20">
        <v>109.702</v>
      </c>
      <c r="I675">
        <f t="shared" si="80"/>
        <v>6</v>
      </c>
      <c r="J675">
        <f t="shared" si="81"/>
        <v>6.6</v>
      </c>
      <c r="K675">
        <f t="shared" si="82"/>
        <v>108.502</v>
      </c>
      <c r="L675">
        <f t="shared" si="83"/>
        <v>109.102</v>
      </c>
      <c r="M675">
        <f t="shared" si="84"/>
        <v>0.60000000000000853</v>
      </c>
      <c r="N675">
        <f t="shared" si="85"/>
        <v>107.60199999999998</v>
      </c>
      <c r="O675">
        <f t="shared" si="86"/>
        <v>110.00200000000001</v>
      </c>
      <c r="P675" t="str">
        <f t="shared" si="87"/>
        <v/>
      </c>
    </row>
    <row r="676" spans="1:16">
      <c r="A676" s="20" t="s">
        <v>25</v>
      </c>
      <c r="B676" s="20" t="s">
        <v>62</v>
      </c>
      <c r="C676" s="20" t="s">
        <v>67</v>
      </c>
      <c r="D676" s="21">
        <v>42333</v>
      </c>
      <c r="E676" s="20">
        <v>115.102</v>
      </c>
      <c r="F676" s="20" t="s">
        <v>121</v>
      </c>
      <c r="G676" s="20">
        <v>6</v>
      </c>
      <c r="H676" s="20">
        <v>109.102</v>
      </c>
      <c r="I676">
        <f t="shared" si="80"/>
        <v>6</v>
      </c>
      <c r="J676">
        <f t="shared" si="81"/>
        <v>6.6</v>
      </c>
      <c r="K676">
        <f t="shared" si="82"/>
        <v>108.502</v>
      </c>
      <c r="L676">
        <f t="shared" si="83"/>
        <v>109.102</v>
      </c>
      <c r="M676">
        <f t="shared" si="84"/>
        <v>0.60000000000000853</v>
      </c>
      <c r="N676">
        <f t="shared" si="85"/>
        <v>107.60199999999998</v>
      </c>
      <c r="O676">
        <f t="shared" si="86"/>
        <v>110.00200000000001</v>
      </c>
      <c r="P676" t="str">
        <f t="shared" si="87"/>
        <v/>
      </c>
    </row>
    <row r="677" spans="1:16">
      <c r="A677" s="20" t="s">
        <v>25</v>
      </c>
      <c r="B677" s="20" t="s">
        <v>62</v>
      </c>
      <c r="C677" s="20" t="s">
        <v>67</v>
      </c>
      <c r="D677" s="21">
        <v>42339</v>
      </c>
      <c r="E677" s="20">
        <v>115.102</v>
      </c>
      <c r="F677" s="20" t="s">
        <v>121</v>
      </c>
      <c r="G677" s="20">
        <v>6.1</v>
      </c>
      <c r="H677" s="20">
        <v>109.002</v>
      </c>
      <c r="I677">
        <f t="shared" si="80"/>
        <v>6</v>
      </c>
      <c r="J677">
        <f t="shared" si="81"/>
        <v>6.6</v>
      </c>
      <c r="K677">
        <f t="shared" si="82"/>
        <v>108.502</v>
      </c>
      <c r="L677">
        <f t="shared" si="83"/>
        <v>109.102</v>
      </c>
      <c r="M677">
        <f t="shared" si="84"/>
        <v>0.60000000000000853</v>
      </c>
      <c r="N677">
        <f t="shared" si="85"/>
        <v>107.60199999999998</v>
      </c>
      <c r="O677">
        <f t="shared" si="86"/>
        <v>110.00200000000001</v>
      </c>
      <c r="P677" t="str">
        <f t="shared" si="87"/>
        <v/>
      </c>
    </row>
    <row r="678" spans="1:16">
      <c r="A678" s="20" t="s">
        <v>25</v>
      </c>
      <c r="B678" s="20" t="s">
        <v>62</v>
      </c>
      <c r="C678" s="20" t="s">
        <v>67</v>
      </c>
      <c r="D678" s="21">
        <v>42370</v>
      </c>
      <c r="E678" s="20">
        <v>115.102</v>
      </c>
      <c r="F678" s="20" t="s">
        <v>121</v>
      </c>
      <c r="G678" s="20">
        <v>6.15</v>
      </c>
      <c r="H678" s="20">
        <v>108.952</v>
      </c>
      <c r="I678">
        <f t="shared" si="80"/>
        <v>6</v>
      </c>
      <c r="J678">
        <f t="shared" si="81"/>
        <v>6.6</v>
      </c>
      <c r="K678">
        <f t="shared" si="82"/>
        <v>108.502</v>
      </c>
      <c r="L678">
        <f t="shared" si="83"/>
        <v>109.102</v>
      </c>
      <c r="M678">
        <f t="shared" si="84"/>
        <v>0.60000000000000853</v>
      </c>
      <c r="N678">
        <f t="shared" si="85"/>
        <v>107.60199999999998</v>
      </c>
      <c r="O678">
        <f t="shared" si="86"/>
        <v>110.00200000000001</v>
      </c>
      <c r="P678" t="str">
        <f t="shared" si="87"/>
        <v/>
      </c>
    </row>
    <row r="679" spans="1:16">
      <c r="A679" s="20" t="s">
        <v>25</v>
      </c>
      <c r="B679" s="20" t="s">
        <v>62</v>
      </c>
      <c r="C679" s="20" t="s">
        <v>67</v>
      </c>
      <c r="D679" s="21">
        <v>42401</v>
      </c>
      <c r="E679" s="20">
        <v>115.102</v>
      </c>
      <c r="F679" s="20" t="s">
        <v>121</v>
      </c>
      <c r="G679" s="20">
        <v>6.6</v>
      </c>
      <c r="H679" s="20">
        <v>108.502</v>
      </c>
      <c r="I679">
        <f t="shared" si="80"/>
        <v>6</v>
      </c>
      <c r="J679">
        <f t="shared" si="81"/>
        <v>6.6</v>
      </c>
      <c r="K679">
        <f t="shared" si="82"/>
        <v>108.502</v>
      </c>
      <c r="L679">
        <f t="shared" si="83"/>
        <v>109.102</v>
      </c>
      <c r="M679">
        <f t="shared" si="84"/>
        <v>0.60000000000000853</v>
      </c>
      <c r="N679">
        <f t="shared" si="85"/>
        <v>107.60199999999998</v>
      </c>
      <c r="O679">
        <f t="shared" si="86"/>
        <v>110.00200000000001</v>
      </c>
      <c r="P679" t="str">
        <f t="shared" si="87"/>
        <v/>
      </c>
    </row>
    <row r="680" spans="1:16">
      <c r="A680" s="20" t="s">
        <v>25</v>
      </c>
      <c r="B680" s="20" t="s">
        <v>62</v>
      </c>
      <c r="C680" s="20" t="s">
        <v>67</v>
      </c>
      <c r="D680" s="21">
        <v>42430</v>
      </c>
      <c r="E680" s="20">
        <v>115.102</v>
      </c>
      <c r="F680" s="20" t="s">
        <v>121</v>
      </c>
      <c r="G680" s="20">
        <v>6.45</v>
      </c>
      <c r="H680" s="20">
        <v>108.652</v>
      </c>
      <c r="I680">
        <f t="shared" si="80"/>
        <v>6</v>
      </c>
      <c r="J680">
        <f t="shared" si="81"/>
        <v>6.6</v>
      </c>
      <c r="K680">
        <f t="shared" si="82"/>
        <v>108.502</v>
      </c>
      <c r="L680">
        <f t="shared" si="83"/>
        <v>109.102</v>
      </c>
      <c r="M680">
        <f t="shared" si="84"/>
        <v>0.60000000000000853</v>
      </c>
      <c r="N680">
        <f t="shared" si="85"/>
        <v>107.60199999999998</v>
      </c>
      <c r="O680">
        <f t="shared" si="86"/>
        <v>110.00200000000001</v>
      </c>
      <c r="P680" t="str">
        <f t="shared" si="87"/>
        <v/>
      </c>
    </row>
    <row r="681" spans="1:16">
      <c r="A681" s="20" t="s">
        <v>25</v>
      </c>
      <c r="B681" s="20" t="s">
        <v>62</v>
      </c>
      <c r="C681" s="20" t="s">
        <v>67</v>
      </c>
      <c r="D681" s="21">
        <v>42473</v>
      </c>
      <c r="E681" s="20">
        <v>115.102</v>
      </c>
      <c r="F681" s="20" t="s">
        <v>121</v>
      </c>
      <c r="G681" s="20">
        <v>6.7</v>
      </c>
      <c r="H681" s="20">
        <v>108.402</v>
      </c>
      <c r="I681">
        <f t="shared" si="80"/>
        <v>6</v>
      </c>
      <c r="J681">
        <f t="shared" si="81"/>
        <v>6.6</v>
      </c>
      <c r="K681">
        <f t="shared" si="82"/>
        <v>108.502</v>
      </c>
      <c r="L681">
        <f t="shared" si="83"/>
        <v>109.102</v>
      </c>
      <c r="M681">
        <f t="shared" si="84"/>
        <v>0.60000000000000853</v>
      </c>
      <c r="N681">
        <f t="shared" si="85"/>
        <v>107.60199999999998</v>
      </c>
      <c r="O681">
        <f t="shared" si="86"/>
        <v>110.00200000000001</v>
      </c>
      <c r="P681" t="str">
        <f t="shared" si="87"/>
        <v/>
      </c>
    </row>
    <row r="682" spans="1:16">
      <c r="A682" s="20" t="s">
        <v>25</v>
      </c>
      <c r="B682" s="20" t="s">
        <v>62</v>
      </c>
      <c r="C682" s="20" t="s">
        <v>67</v>
      </c>
      <c r="D682" s="21">
        <v>42491</v>
      </c>
      <c r="E682" s="20">
        <v>115.102</v>
      </c>
      <c r="F682" s="20" t="s">
        <v>121</v>
      </c>
      <c r="G682" s="20">
        <v>5.95</v>
      </c>
      <c r="H682" s="20">
        <v>109.152</v>
      </c>
      <c r="I682">
        <f t="shared" si="80"/>
        <v>6</v>
      </c>
      <c r="J682">
        <f t="shared" si="81"/>
        <v>6.6</v>
      </c>
      <c r="K682">
        <f t="shared" si="82"/>
        <v>108.502</v>
      </c>
      <c r="L682">
        <f t="shared" si="83"/>
        <v>109.102</v>
      </c>
      <c r="M682">
        <f t="shared" si="84"/>
        <v>0.60000000000000853</v>
      </c>
      <c r="N682">
        <f t="shared" si="85"/>
        <v>107.60199999999998</v>
      </c>
      <c r="O682">
        <f t="shared" si="86"/>
        <v>110.00200000000001</v>
      </c>
      <c r="P682" t="str">
        <f t="shared" si="87"/>
        <v/>
      </c>
    </row>
    <row r="683" spans="1:16">
      <c r="A683" s="20" t="s">
        <v>25</v>
      </c>
      <c r="B683" s="20" t="s">
        <v>62</v>
      </c>
      <c r="C683" s="20" t="s">
        <v>67</v>
      </c>
      <c r="D683" s="21">
        <v>42522</v>
      </c>
      <c r="E683" s="20">
        <v>115.102</v>
      </c>
      <c r="F683" s="20" t="s">
        <v>121</v>
      </c>
      <c r="G683" s="20">
        <v>5.85</v>
      </c>
      <c r="H683" s="20">
        <v>109.252</v>
      </c>
      <c r="I683">
        <f t="shared" si="80"/>
        <v>6</v>
      </c>
      <c r="J683">
        <f t="shared" si="81"/>
        <v>6.6</v>
      </c>
      <c r="K683">
        <f t="shared" si="82"/>
        <v>108.502</v>
      </c>
      <c r="L683">
        <f t="shared" si="83"/>
        <v>109.102</v>
      </c>
      <c r="M683">
        <f t="shared" si="84"/>
        <v>0.60000000000000853</v>
      </c>
      <c r="N683">
        <f t="shared" si="85"/>
        <v>107.60199999999998</v>
      </c>
      <c r="O683">
        <f t="shared" si="86"/>
        <v>110.00200000000001</v>
      </c>
      <c r="P683" t="str">
        <f t="shared" si="87"/>
        <v/>
      </c>
    </row>
    <row r="684" spans="1:16">
      <c r="A684" s="20" t="s">
        <v>25</v>
      </c>
      <c r="B684" s="20" t="s">
        <v>62</v>
      </c>
      <c r="C684" s="20" t="s">
        <v>67</v>
      </c>
      <c r="D684" s="21">
        <v>42552</v>
      </c>
      <c r="E684" s="20">
        <v>115.102</v>
      </c>
      <c r="F684" s="20" t="s">
        <v>121</v>
      </c>
      <c r="G684" s="20">
        <v>5.7</v>
      </c>
      <c r="H684" s="20">
        <v>109.402</v>
      </c>
      <c r="I684">
        <f t="shared" si="80"/>
        <v>6</v>
      </c>
      <c r="J684">
        <f t="shared" si="81"/>
        <v>6.6</v>
      </c>
      <c r="K684">
        <f t="shared" si="82"/>
        <v>108.502</v>
      </c>
      <c r="L684">
        <f t="shared" si="83"/>
        <v>109.102</v>
      </c>
      <c r="M684">
        <f t="shared" si="84"/>
        <v>0.60000000000000853</v>
      </c>
      <c r="N684">
        <f t="shared" si="85"/>
        <v>107.60199999999998</v>
      </c>
      <c r="O684">
        <f t="shared" si="86"/>
        <v>110.00200000000001</v>
      </c>
      <c r="P684" t="str">
        <f t="shared" si="87"/>
        <v/>
      </c>
    </row>
    <row r="685" spans="1:16">
      <c r="A685" s="20" t="s">
        <v>25</v>
      </c>
      <c r="B685" s="20" t="s">
        <v>62</v>
      </c>
      <c r="C685" s="20" t="s">
        <v>67</v>
      </c>
      <c r="D685" s="21">
        <v>42583</v>
      </c>
      <c r="E685" s="20">
        <v>115.102</v>
      </c>
      <c r="F685" s="20" t="s">
        <v>121</v>
      </c>
      <c r="G685" s="20">
        <v>6</v>
      </c>
      <c r="H685" s="20">
        <v>109.102</v>
      </c>
      <c r="I685">
        <f t="shared" si="80"/>
        <v>6</v>
      </c>
      <c r="J685">
        <f t="shared" si="81"/>
        <v>6.6</v>
      </c>
      <c r="K685">
        <f t="shared" si="82"/>
        <v>108.502</v>
      </c>
      <c r="L685">
        <f t="shared" si="83"/>
        <v>109.102</v>
      </c>
      <c r="M685">
        <f t="shared" si="84"/>
        <v>0.60000000000000853</v>
      </c>
      <c r="N685">
        <f t="shared" si="85"/>
        <v>107.60199999999998</v>
      </c>
      <c r="O685">
        <f t="shared" si="86"/>
        <v>110.00200000000001</v>
      </c>
      <c r="P685" t="str">
        <f t="shared" si="87"/>
        <v/>
      </c>
    </row>
    <row r="686" spans="1:16">
      <c r="A686" s="20" t="s">
        <v>25</v>
      </c>
      <c r="B686" s="20" t="s">
        <v>62</v>
      </c>
      <c r="C686" s="20" t="s">
        <v>67</v>
      </c>
      <c r="D686" s="21">
        <v>42614</v>
      </c>
      <c r="E686" s="20">
        <v>115.102</v>
      </c>
      <c r="F686" s="20" t="s">
        <v>121</v>
      </c>
      <c r="G686" s="20">
        <v>6.05</v>
      </c>
      <c r="H686" s="20">
        <v>109.05200000000001</v>
      </c>
      <c r="I686">
        <f t="shared" si="80"/>
        <v>6</v>
      </c>
      <c r="J686">
        <f t="shared" si="81"/>
        <v>6.6</v>
      </c>
      <c r="K686">
        <f t="shared" si="82"/>
        <v>108.502</v>
      </c>
      <c r="L686">
        <f t="shared" si="83"/>
        <v>109.102</v>
      </c>
      <c r="M686">
        <f t="shared" si="84"/>
        <v>0.60000000000000853</v>
      </c>
      <c r="N686">
        <f t="shared" si="85"/>
        <v>107.60199999999998</v>
      </c>
      <c r="O686">
        <f t="shared" si="86"/>
        <v>110.00200000000001</v>
      </c>
      <c r="P686" t="str">
        <f t="shared" si="87"/>
        <v/>
      </c>
    </row>
    <row r="687" spans="1:16">
      <c r="A687" s="20" t="s">
        <v>25</v>
      </c>
      <c r="B687" s="20" t="s">
        <v>62</v>
      </c>
      <c r="C687" s="20" t="s">
        <v>67</v>
      </c>
      <c r="D687" s="21">
        <v>42675</v>
      </c>
      <c r="E687" s="20">
        <v>115.102</v>
      </c>
      <c r="F687" s="20" t="s">
        <v>121</v>
      </c>
      <c r="G687" s="20">
        <v>6.4</v>
      </c>
      <c r="H687" s="20">
        <v>108.702</v>
      </c>
      <c r="I687">
        <f t="shared" si="80"/>
        <v>6</v>
      </c>
      <c r="J687">
        <f t="shared" si="81"/>
        <v>6.6</v>
      </c>
      <c r="K687">
        <f t="shared" si="82"/>
        <v>108.502</v>
      </c>
      <c r="L687">
        <f t="shared" si="83"/>
        <v>109.102</v>
      </c>
      <c r="M687">
        <f t="shared" si="84"/>
        <v>0.60000000000000853</v>
      </c>
      <c r="N687">
        <f t="shared" si="85"/>
        <v>107.60199999999998</v>
      </c>
      <c r="O687">
        <f t="shared" si="86"/>
        <v>110.00200000000001</v>
      </c>
      <c r="P687" t="str">
        <f t="shared" si="87"/>
        <v/>
      </c>
    </row>
    <row r="688" spans="1:16">
      <c r="A688" s="20" t="s">
        <v>25</v>
      </c>
      <c r="B688" s="20" t="s">
        <v>62</v>
      </c>
      <c r="C688" s="20" t="s">
        <v>67</v>
      </c>
      <c r="D688" s="21">
        <v>42814</v>
      </c>
      <c r="E688" s="20">
        <v>115.102</v>
      </c>
      <c r="F688" s="20" t="s">
        <v>121</v>
      </c>
      <c r="G688" s="20">
        <v>6.73</v>
      </c>
      <c r="H688" s="20">
        <v>108.372</v>
      </c>
      <c r="I688">
        <f t="shared" si="80"/>
        <v>6</v>
      </c>
      <c r="J688">
        <f t="shared" si="81"/>
        <v>6.6</v>
      </c>
      <c r="K688">
        <f t="shared" si="82"/>
        <v>108.502</v>
      </c>
      <c r="L688">
        <f t="shared" si="83"/>
        <v>109.102</v>
      </c>
      <c r="M688">
        <f t="shared" si="84"/>
        <v>0.60000000000000853</v>
      </c>
      <c r="N688">
        <f t="shared" si="85"/>
        <v>107.60199999999998</v>
      </c>
      <c r="O688">
        <f t="shared" si="86"/>
        <v>110.00200000000001</v>
      </c>
      <c r="P688" t="str">
        <f t="shared" si="87"/>
        <v/>
      </c>
    </row>
    <row r="689" spans="1:16">
      <c r="A689" s="20" t="s">
        <v>25</v>
      </c>
      <c r="B689" s="20" t="s">
        <v>62</v>
      </c>
      <c r="C689" s="20" t="s">
        <v>67</v>
      </c>
      <c r="D689" s="21">
        <v>42854</v>
      </c>
      <c r="E689" s="20">
        <v>115.102</v>
      </c>
      <c r="F689" s="20" t="s">
        <v>121</v>
      </c>
      <c r="G689" s="20">
        <v>6.32</v>
      </c>
      <c r="H689" s="20">
        <v>108.782</v>
      </c>
      <c r="I689">
        <f t="shared" si="80"/>
        <v>6</v>
      </c>
      <c r="J689">
        <f t="shared" si="81"/>
        <v>6.6</v>
      </c>
      <c r="K689">
        <f t="shared" si="82"/>
        <v>108.502</v>
      </c>
      <c r="L689">
        <f t="shared" si="83"/>
        <v>109.102</v>
      </c>
      <c r="M689">
        <f t="shared" si="84"/>
        <v>0.60000000000000853</v>
      </c>
      <c r="N689">
        <f t="shared" si="85"/>
        <v>107.60199999999998</v>
      </c>
      <c r="O689">
        <f t="shared" si="86"/>
        <v>110.00200000000001</v>
      </c>
      <c r="P689" t="str">
        <f t="shared" si="87"/>
        <v/>
      </c>
    </row>
    <row r="690" spans="1:16">
      <c r="A690" s="20" t="s">
        <v>25</v>
      </c>
      <c r="B690" s="20" t="s">
        <v>62</v>
      </c>
      <c r="C690" s="20" t="s">
        <v>67</v>
      </c>
      <c r="D690" s="21">
        <v>42874</v>
      </c>
      <c r="E690" s="20">
        <v>115.102</v>
      </c>
      <c r="F690" s="20" t="s">
        <v>121</v>
      </c>
      <c r="G690" s="20">
        <v>6.22</v>
      </c>
      <c r="H690" s="20">
        <v>108.88200000000001</v>
      </c>
      <c r="I690">
        <f t="shared" si="80"/>
        <v>6</v>
      </c>
      <c r="J690">
        <f t="shared" si="81"/>
        <v>6.6</v>
      </c>
      <c r="K690">
        <f t="shared" si="82"/>
        <v>108.502</v>
      </c>
      <c r="L690">
        <f t="shared" si="83"/>
        <v>109.102</v>
      </c>
      <c r="M690">
        <f t="shared" si="84"/>
        <v>0.60000000000000853</v>
      </c>
      <c r="N690">
        <f t="shared" si="85"/>
        <v>107.60199999999998</v>
      </c>
      <c r="O690">
        <f t="shared" si="86"/>
        <v>110.00200000000001</v>
      </c>
      <c r="P690" t="str">
        <f t="shared" si="87"/>
        <v/>
      </c>
    </row>
    <row r="691" spans="1:16">
      <c r="A691" s="20" t="s">
        <v>25</v>
      </c>
      <c r="B691" s="20" t="s">
        <v>62</v>
      </c>
      <c r="C691" s="20" t="s">
        <v>67</v>
      </c>
      <c r="D691" s="21">
        <v>42905</v>
      </c>
      <c r="E691" s="20">
        <v>115.102</v>
      </c>
      <c r="F691" s="20" t="s">
        <v>121</v>
      </c>
      <c r="G691" s="20">
        <v>6.45</v>
      </c>
      <c r="H691" s="20">
        <v>108.652</v>
      </c>
      <c r="I691">
        <f t="shared" si="80"/>
        <v>6</v>
      </c>
      <c r="J691">
        <f t="shared" si="81"/>
        <v>6.6</v>
      </c>
      <c r="K691">
        <f t="shared" si="82"/>
        <v>108.502</v>
      </c>
      <c r="L691">
        <f t="shared" si="83"/>
        <v>109.102</v>
      </c>
      <c r="M691">
        <f t="shared" si="84"/>
        <v>0.60000000000000853</v>
      </c>
      <c r="N691">
        <f t="shared" si="85"/>
        <v>107.60199999999998</v>
      </c>
      <c r="O691">
        <f t="shared" si="86"/>
        <v>110.00200000000001</v>
      </c>
      <c r="P691" t="str">
        <f t="shared" si="87"/>
        <v/>
      </c>
    </row>
    <row r="692" spans="1:16">
      <c r="A692" s="20" t="s">
        <v>25</v>
      </c>
      <c r="B692" s="20" t="s">
        <v>62</v>
      </c>
      <c r="C692" s="20" t="s">
        <v>67</v>
      </c>
      <c r="D692" s="21">
        <v>42937</v>
      </c>
      <c r="E692" s="20">
        <v>115.102</v>
      </c>
      <c r="F692" s="20" t="s">
        <v>121</v>
      </c>
      <c r="G692" s="20">
        <v>6.52</v>
      </c>
      <c r="H692" s="20">
        <v>108.58199999999999</v>
      </c>
      <c r="I692">
        <f t="shared" si="80"/>
        <v>6</v>
      </c>
      <c r="J692">
        <f t="shared" si="81"/>
        <v>6.6</v>
      </c>
      <c r="K692">
        <f t="shared" si="82"/>
        <v>108.502</v>
      </c>
      <c r="L692">
        <f t="shared" si="83"/>
        <v>109.102</v>
      </c>
      <c r="M692">
        <f t="shared" si="84"/>
        <v>0.60000000000000853</v>
      </c>
      <c r="N692">
        <f t="shared" si="85"/>
        <v>107.60199999999998</v>
      </c>
      <c r="O692">
        <f t="shared" si="86"/>
        <v>110.00200000000001</v>
      </c>
      <c r="P692" t="str">
        <f t="shared" si="87"/>
        <v/>
      </c>
    </row>
    <row r="693" spans="1:16">
      <c r="A693" s="20" t="s">
        <v>25</v>
      </c>
      <c r="B693" s="20" t="s">
        <v>62</v>
      </c>
      <c r="C693" s="20" t="s">
        <v>67</v>
      </c>
      <c r="D693" s="21">
        <v>42984</v>
      </c>
      <c r="E693" s="20">
        <v>115.102</v>
      </c>
      <c r="F693" s="20" t="s">
        <v>121</v>
      </c>
      <c r="G693" s="20">
        <v>7.03</v>
      </c>
      <c r="H693" s="20">
        <v>108.072</v>
      </c>
      <c r="I693">
        <f t="shared" si="80"/>
        <v>6</v>
      </c>
      <c r="J693">
        <f t="shared" si="81"/>
        <v>6.6</v>
      </c>
      <c r="K693">
        <f t="shared" si="82"/>
        <v>108.502</v>
      </c>
      <c r="L693">
        <f t="shared" si="83"/>
        <v>109.102</v>
      </c>
      <c r="M693">
        <f t="shared" si="84"/>
        <v>0.60000000000000853</v>
      </c>
      <c r="N693">
        <f t="shared" si="85"/>
        <v>107.60199999999998</v>
      </c>
      <c r="O693">
        <f t="shared" si="86"/>
        <v>110.00200000000001</v>
      </c>
      <c r="P693" t="str">
        <f t="shared" si="87"/>
        <v/>
      </c>
    </row>
    <row r="694" spans="1:16">
      <c r="A694" s="20" t="s">
        <v>25</v>
      </c>
      <c r="B694" s="20" t="s">
        <v>62</v>
      </c>
      <c r="C694" s="20" t="s">
        <v>67</v>
      </c>
      <c r="D694" s="21">
        <v>43020</v>
      </c>
      <c r="E694" s="20">
        <v>115.102</v>
      </c>
      <c r="F694" s="20" t="s">
        <v>121</v>
      </c>
      <c r="G694" s="20">
        <v>7.15</v>
      </c>
      <c r="H694" s="20">
        <v>107.952</v>
      </c>
      <c r="I694">
        <f t="shared" si="80"/>
        <v>6</v>
      </c>
      <c r="J694">
        <f t="shared" si="81"/>
        <v>6.6</v>
      </c>
      <c r="K694">
        <f t="shared" si="82"/>
        <v>108.502</v>
      </c>
      <c r="L694">
        <f t="shared" si="83"/>
        <v>109.102</v>
      </c>
      <c r="M694">
        <f t="shared" si="84"/>
        <v>0.60000000000000853</v>
      </c>
      <c r="N694">
        <f t="shared" si="85"/>
        <v>107.60199999999998</v>
      </c>
      <c r="O694">
        <f t="shared" si="86"/>
        <v>110.00200000000001</v>
      </c>
      <c r="P694" t="str">
        <f t="shared" si="87"/>
        <v/>
      </c>
    </row>
    <row r="695" spans="1:16">
      <c r="A695" s="20" t="s">
        <v>25</v>
      </c>
      <c r="B695" s="20" t="s">
        <v>62</v>
      </c>
      <c r="C695" s="20" t="s">
        <v>67</v>
      </c>
      <c r="D695" s="21">
        <v>43049</v>
      </c>
      <c r="E695" s="20">
        <v>115.102</v>
      </c>
      <c r="F695" s="20" t="s">
        <v>121</v>
      </c>
      <c r="G695" s="20">
        <v>6.47</v>
      </c>
      <c r="H695" s="20">
        <v>108.63200000000001</v>
      </c>
      <c r="I695">
        <f t="shared" si="80"/>
        <v>6</v>
      </c>
      <c r="J695">
        <f t="shared" si="81"/>
        <v>6.6</v>
      </c>
      <c r="K695">
        <f t="shared" si="82"/>
        <v>108.502</v>
      </c>
      <c r="L695">
        <f t="shared" si="83"/>
        <v>109.102</v>
      </c>
      <c r="M695">
        <f t="shared" si="84"/>
        <v>0.60000000000000853</v>
      </c>
      <c r="N695">
        <f t="shared" si="85"/>
        <v>107.60199999999998</v>
      </c>
      <c r="O695">
        <f t="shared" si="86"/>
        <v>110.00200000000001</v>
      </c>
      <c r="P695" t="str">
        <f t="shared" si="87"/>
        <v/>
      </c>
    </row>
    <row r="696" spans="1:16">
      <c r="A696" s="20" t="s">
        <v>25</v>
      </c>
      <c r="B696" s="20" t="s">
        <v>62</v>
      </c>
      <c r="C696" s="20" t="s">
        <v>67</v>
      </c>
      <c r="D696" s="21">
        <v>43083</v>
      </c>
      <c r="E696" s="20">
        <v>115.102</v>
      </c>
      <c r="F696" s="20" t="s">
        <v>121</v>
      </c>
      <c r="G696" s="20">
        <v>6.52</v>
      </c>
      <c r="H696" s="20">
        <v>108.58199999999999</v>
      </c>
      <c r="I696">
        <f t="shared" si="80"/>
        <v>6</v>
      </c>
      <c r="J696">
        <f t="shared" si="81"/>
        <v>6.6</v>
      </c>
      <c r="K696">
        <f t="shared" si="82"/>
        <v>108.502</v>
      </c>
      <c r="L696">
        <f t="shared" si="83"/>
        <v>109.102</v>
      </c>
      <c r="M696">
        <f t="shared" si="84"/>
        <v>0.60000000000000853</v>
      </c>
      <c r="N696">
        <f t="shared" si="85"/>
        <v>107.60199999999998</v>
      </c>
      <c r="O696">
        <f t="shared" si="86"/>
        <v>110.00200000000001</v>
      </c>
      <c r="P696" t="str">
        <f t="shared" si="87"/>
        <v/>
      </c>
    </row>
    <row r="697" spans="1:16">
      <c r="A697" s="20" t="s">
        <v>25</v>
      </c>
      <c r="B697" s="20" t="s">
        <v>62</v>
      </c>
      <c r="C697" s="20" t="s">
        <v>67</v>
      </c>
      <c r="D697" s="21">
        <v>43131</v>
      </c>
      <c r="E697" s="20">
        <v>115.102</v>
      </c>
      <c r="F697" s="20" t="s">
        <v>121</v>
      </c>
      <c r="G697" s="20">
        <v>6.8</v>
      </c>
      <c r="H697" s="20">
        <v>108.30200000000001</v>
      </c>
      <c r="I697">
        <f t="shared" si="80"/>
        <v>6</v>
      </c>
      <c r="J697">
        <f t="shared" si="81"/>
        <v>6.6</v>
      </c>
      <c r="K697">
        <f t="shared" si="82"/>
        <v>108.502</v>
      </c>
      <c r="L697">
        <f t="shared" si="83"/>
        <v>109.102</v>
      </c>
      <c r="M697">
        <f t="shared" si="84"/>
        <v>0.60000000000000853</v>
      </c>
      <c r="N697">
        <f t="shared" si="85"/>
        <v>107.60199999999998</v>
      </c>
      <c r="O697">
        <f t="shared" si="86"/>
        <v>110.00200000000001</v>
      </c>
      <c r="P697" t="str">
        <f t="shared" si="87"/>
        <v/>
      </c>
    </row>
    <row r="698" spans="1:16">
      <c r="A698" s="20" t="s">
        <v>25</v>
      </c>
      <c r="B698" s="20" t="s">
        <v>62</v>
      </c>
      <c r="C698" s="20" t="s">
        <v>67</v>
      </c>
      <c r="D698" s="21">
        <v>43152</v>
      </c>
      <c r="E698" s="20">
        <v>115.102</v>
      </c>
      <c r="F698" s="20" t="s">
        <v>121</v>
      </c>
      <c r="G698" s="20">
        <v>6.92</v>
      </c>
      <c r="H698" s="20">
        <v>108.182</v>
      </c>
      <c r="I698">
        <f t="shared" si="80"/>
        <v>6</v>
      </c>
      <c r="J698">
        <f t="shared" si="81"/>
        <v>6.6</v>
      </c>
      <c r="K698">
        <f t="shared" si="82"/>
        <v>108.502</v>
      </c>
      <c r="L698">
        <f t="shared" si="83"/>
        <v>109.102</v>
      </c>
      <c r="M698">
        <f t="shared" si="84"/>
        <v>0.60000000000000853</v>
      </c>
      <c r="N698">
        <f t="shared" si="85"/>
        <v>107.60199999999998</v>
      </c>
      <c r="O698">
        <f t="shared" si="86"/>
        <v>110.00200000000001</v>
      </c>
      <c r="P698" t="str">
        <f t="shared" si="87"/>
        <v/>
      </c>
    </row>
    <row r="699" spans="1:16">
      <c r="A699" s="20" t="s">
        <v>25</v>
      </c>
      <c r="B699" s="20" t="s">
        <v>62</v>
      </c>
      <c r="C699" s="20" t="s">
        <v>67</v>
      </c>
      <c r="D699" s="21">
        <v>43173</v>
      </c>
      <c r="E699" s="20">
        <v>115.102</v>
      </c>
      <c r="F699" s="20" t="s">
        <v>121</v>
      </c>
      <c r="G699" s="20">
        <v>6.94</v>
      </c>
      <c r="H699" s="20">
        <v>108.16200000000001</v>
      </c>
      <c r="I699">
        <f t="shared" si="80"/>
        <v>6</v>
      </c>
      <c r="J699">
        <f t="shared" si="81"/>
        <v>6.6</v>
      </c>
      <c r="K699">
        <f t="shared" si="82"/>
        <v>108.502</v>
      </c>
      <c r="L699">
        <f t="shared" si="83"/>
        <v>109.102</v>
      </c>
      <c r="M699">
        <f t="shared" si="84"/>
        <v>0.60000000000000853</v>
      </c>
      <c r="N699">
        <f t="shared" si="85"/>
        <v>107.60199999999998</v>
      </c>
      <c r="O699">
        <f t="shared" si="86"/>
        <v>110.00200000000001</v>
      </c>
      <c r="P699" t="str">
        <f t="shared" si="87"/>
        <v/>
      </c>
    </row>
    <row r="700" spans="1:16">
      <c r="A700" s="20" t="s">
        <v>25</v>
      </c>
      <c r="B700" s="20" t="s">
        <v>62</v>
      </c>
      <c r="C700" s="20" t="s">
        <v>67</v>
      </c>
      <c r="D700" s="21">
        <v>43213</v>
      </c>
      <c r="E700" s="20">
        <v>115.102</v>
      </c>
      <c r="F700" s="20" t="s">
        <v>121</v>
      </c>
      <c r="G700" s="20">
        <v>6.6</v>
      </c>
      <c r="H700" s="20">
        <v>108.502</v>
      </c>
      <c r="I700">
        <f t="shared" si="80"/>
        <v>6</v>
      </c>
      <c r="J700">
        <f t="shared" si="81"/>
        <v>6.6</v>
      </c>
      <c r="K700">
        <f t="shared" si="82"/>
        <v>108.502</v>
      </c>
      <c r="L700">
        <f t="shared" si="83"/>
        <v>109.102</v>
      </c>
      <c r="M700">
        <f t="shared" si="84"/>
        <v>0.60000000000000853</v>
      </c>
      <c r="N700">
        <f t="shared" si="85"/>
        <v>107.60199999999998</v>
      </c>
      <c r="O700">
        <f t="shared" si="86"/>
        <v>110.00200000000001</v>
      </c>
      <c r="P700" t="str">
        <f t="shared" si="87"/>
        <v/>
      </c>
    </row>
    <row r="701" spans="1:16">
      <c r="A701" s="20" t="s">
        <v>25</v>
      </c>
      <c r="B701" s="20" t="s">
        <v>62</v>
      </c>
      <c r="C701" s="20" t="s">
        <v>67</v>
      </c>
      <c r="D701" s="21">
        <v>43242</v>
      </c>
      <c r="E701" s="20">
        <v>115.102</v>
      </c>
      <c r="F701" s="20" t="s">
        <v>121</v>
      </c>
      <c r="G701" s="20">
        <v>6.86</v>
      </c>
      <c r="H701" s="20">
        <v>108.242</v>
      </c>
      <c r="I701">
        <f t="shared" si="80"/>
        <v>6</v>
      </c>
      <c r="J701">
        <f t="shared" si="81"/>
        <v>6.6</v>
      </c>
      <c r="K701">
        <f t="shared" si="82"/>
        <v>108.502</v>
      </c>
      <c r="L701">
        <f t="shared" si="83"/>
        <v>109.102</v>
      </c>
      <c r="M701">
        <f t="shared" si="84"/>
        <v>0.60000000000000853</v>
      </c>
      <c r="N701">
        <f t="shared" si="85"/>
        <v>107.60199999999998</v>
      </c>
      <c r="O701">
        <f t="shared" si="86"/>
        <v>110.00200000000001</v>
      </c>
      <c r="P701" t="str">
        <f t="shared" si="87"/>
        <v/>
      </c>
    </row>
    <row r="702" spans="1:16">
      <c r="A702" s="20" t="s">
        <v>25</v>
      </c>
      <c r="B702" s="20" t="s">
        <v>62</v>
      </c>
      <c r="C702" s="20" t="s">
        <v>67</v>
      </c>
      <c r="D702" s="21">
        <v>43266</v>
      </c>
      <c r="E702" s="20">
        <v>115.102</v>
      </c>
      <c r="F702" s="20" t="s">
        <v>121</v>
      </c>
      <c r="G702" s="20">
        <v>6.78</v>
      </c>
      <c r="H702" s="20">
        <v>108.322</v>
      </c>
      <c r="I702">
        <f t="shared" si="80"/>
        <v>6</v>
      </c>
      <c r="J702">
        <f t="shared" si="81"/>
        <v>6.6</v>
      </c>
      <c r="K702">
        <f t="shared" si="82"/>
        <v>108.502</v>
      </c>
      <c r="L702">
        <f t="shared" si="83"/>
        <v>109.102</v>
      </c>
      <c r="M702">
        <f t="shared" si="84"/>
        <v>0.60000000000000853</v>
      </c>
      <c r="N702">
        <f t="shared" si="85"/>
        <v>107.60199999999998</v>
      </c>
      <c r="O702">
        <f t="shared" si="86"/>
        <v>110.00200000000001</v>
      </c>
      <c r="P702" t="str">
        <f t="shared" si="87"/>
        <v/>
      </c>
    </row>
    <row r="703" spans="1:16">
      <c r="A703" s="20" t="s">
        <v>25</v>
      </c>
      <c r="B703" s="20" t="s">
        <v>62</v>
      </c>
      <c r="C703" s="20" t="s">
        <v>67</v>
      </c>
      <c r="D703" s="21">
        <v>43356</v>
      </c>
      <c r="E703" s="20">
        <v>115.102</v>
      </c>
      <c r="F703" s="20" t="s">
        <v>121</v>
      </c>
      <c r="G703" s="20">
        <v>6.68</v>
      </c>
      <c r="H703" s="20">
        <v>108.422</v>
      </c>
      <c r="I703">
        <f t="shared" si="80"/>
        <v>6</v>
      </c>
      <c r="J703">
        <f t="shared" si="81"/>
        <v>6.6</v>
      </c>
      <c r="K703">
        <f t="shared" si="82"/>
        <v>108.502</v>
      </c>
      <c r="L703">
        <f t="shared" si="83"/>
        <v>109.102</v>
      </c>
      <c r="M703">
        <f t="shared" si="84"/>
        <v>0.60000000000000853</v>
      </c>
      <c r="N703">
        <f t="shared" si="85"/>
        <v>107.60199999999998</v>
      </c>
      <c r="O703">
        <f t="shared" si="86"/>
        <v>110.00200000000001</v>
      </c>
      <c r="P703" t="str">
        <f t="shared" si="87"/>
        <v/>
      </c>
    </row>
    <row r="704" spans="1:16">
      <c r="A704" s="20" t="s">
        <v>25</v>
      </c>
      <c r="B704" s="20" t="s">
        <v>62</v>
      </c>
      <c r="C704" s="20" t="s">
        <v>67</v>
      </c>
      <c r="D704" s="21">
        <v>43398</v>
      </c>
      <c r="E704" s="20">
        <v>115.102</v>
      </c>
      <c r="F704" s="20" t="s">
        <v>121</v>
      </c>
      <c r="G704" s="20">
        <v>6.94</v>
      </c>
      <c r="H704" s="20">
        <v>108.16200000000001</v>
      </c>
      <c r="I704">
        <f t="shared" si="80"/>
        <v>6</v>
      </c>
      <c r="J704">
        <f t="shared" si="81"/>
        <v>6.6</v>
      </c>
      <c r="K704">
        <f t="shared" si="82"/>
        <v>108.502</v>
      </c>
      <c r="L704">
        <f t="shared" si="83"/>
        <v>109.102</v>
      </c>
      <c r="M704">
        <f t="shared" si="84"/>
        <v>0.60000000000000853</v>
      </c>
      <c r="N704">
        <f t="shared" si="85"/>
        <v>107.60199999999998</v>
      </c>
      <c r="O704">
        <f t="shared" si="86"/>
        <v>110.00200000000001</v>
      </c>
      <c r="P704" t="str">
        <f t="shared" si="87"/>
        <v/>
      </c>
    </row>
    <row r="705" spans="1:16">
      <c r="A705" s="20" t="s">
        <v>25</v>
      </c>
      <c r="B705" s="20" t="s">
        <v>62</v>
      </c>
      <c r="C705" s="20" t="s">
        <v>67</v>
      </c>
      <c r="D705" s="21">
        <v>43473</v>
      </c>
      <c r="E705" s="20">
        <v>115.102</v>
      </c>
      <c r="F705" s="20" t="s">
        <v>121</v>
      </c>
      <c r="G705" s="20">
        <v>6.92</v>
      </c>
      <c r="H705" s="20">
        <v>108.182</v>
      </c>
      <c r="I705">
        <f t="shared" si="80"/>
        <v>6</v>
      </c>
      <c r="J705">
        <f t="shared" si="81"/>
        <v>6.6</v>
      </c>
      <c r="K705">
        <f t="shared" si="82"/>
        <v>108.502</v>
      </c>
      <c r="L705">
        <f t="shared" si="83"/>
        <v>109.102</v>
      </c>
      <c r="M705">
        <f t="shared" si="84"/>
        <v>0.60000000000000853</v>
      </c>
      <c r="N705">
        <f t="shared" si="85"/>
        <v>107.60199999999998</v>
      </c>
      <c r="O705">
        <f t="shared" si="86"/>
        <v>110.00200000000001</v>
      </c>
      <c r="P705" t="str">
        <f t="shared" si="87"/>
        <v/>
      </c>
    </row>
    <row r="706" spans="1:16">
      <c r="A706" s="20" t="s">
        <v>25</v>
      </c>
      <c r="B706" s="20" t="s">
        <v>62</v>
      </c>
      <c r="C706" s="20" t="s">
        <v>67</v>
      </c>
      <c r="D706" s="21">
        <v>43493</v>
      </c>
      <c r="E706" s="20">
        <v>115.102</v>
      </c>
      <c r="F706" s="20" t="s">
        <v>121</v>
      </c>
      <c r="G706" s="20">
        <v>6.98</v>
      </c>
      <c r="H706" s="20">
        <v>108.122</v>
      </c>
      <c r="I706">
        <f t="shared" si="80"/>
        <v>6</v>
      </c>
      <c r="J706">
        <f t="shared" si="81"/>
        <v>6.6</v>
      </c>
      <c r="K706">
        <f t="shared" si="82"/>
        <v>108.502</v>
      </c>
      <c r="L706">
        <f t="shared" si="83"/>
        <v>109.102</v>
      </c>
      <c r="M706">
        <f t="shared" si="84"/>
        <v>0.60000000000000853</v>
      </c>
      <c r="N706">
        <f t="shared" si="85"/>
        <v>107.60199999999998</v>
      </c>
      <c r="O706">
        <f t="shared" si="86"/>
        <v>110.00200000000001</v>
      </c>
      <c r="P706" t="str">
        <f t="shared" si="87"/>
        <v/>
      </c>
    </row>
    <row r="707" spans="1:16">
      <c r="A707" s="20" t="s">
        <v>25</v>
      </c>
      <c r="B707" s="20" t="s">
        <v>62</v>
      </c>
      <c r="C707" s="20" t="s">
        <v>67</v>
      </c>
      <c r="D707" s="21">
        <v>43549</v>
      </c>
      <c r="E707" s="20">
        <v>115.102</v>
      </c>
      <c r="F707" s="20" t="s">
        <v>121</v>
      </c>
      <c r="G707" s="20">
        <v>7.45</v>
      </c>
      <c r="H707" s="20">
        <v>107.652</v>
      </c>
      <c r="I707">
        <f t="shared" ref="I707:I770" si="88">VLOOKUP($C707,$T$1:$X$42,2,FALSE)</f>
        <v>6</v>
      </c>
      <c r="J707">
        <f t="shared" ref="J707:J770" si="89">VLOOKUP($C707,$T$1:$X$42,3,FALSE)</f>
        <v>6.6</v>
      </c>
      <c r="K707">
        <f t="shared" ref="K707:K770" si="90">VLOOKUP($C707,$T$1:$X$42,4,FALSE)</f>
        <v>108.502</v>
      </c>
      <c r="L707">
        <f t="shared" ref="L707:L770" si="91">VLOOKUP($C707,$T$1:$X$42,5,FALSE)</f>
        <v>109.102</v>
      </c>
      <c r="M707">
        <f t="shared" ref="M707:M770" si="92">L707-K707</f>
        <v>0.60000000000000853</v>
      </c>
      <c r="N707">
        <f t="shared" ref="N707:N770" si="93">K707-M707*1.5</f>
        <v>107.60199999999998</v>
      </c>
      <c r="O707">
        <f t="shared" ref="O707:O770" si="94">L707+M707*1.5</f>
        <v>110.00200000000001</v>
      </c>
      <c r="P707" t="str">
        <f t="shared" ref="P707:P770" si="95">IF(OR(H707&lt;N707,H707&gt;O707), "OUTLIER", "")</f>
        <v/>
      </c>
    </row>
    <row r="708" spans="1:16">
      <c r="A708" s="20" t="s">
        <v>25</v>
      </c>
      <c r="B708" s="20" t="s">
        <v>62</v>
      </c>
      <c r="C708" s="20" t="s">
        <v>67</v>
      </c>
      <c r="D708" s="21">
        <v>43567</v>
      </c>
      <c r="E708" s="20">
        <v>115.102</v>
      </c>
      <c r="F708" s="20" t="s">
        <v>121</v>
      </c>
      <c r="G708" s="20">
        <v>7.3</v>
      </c>
      <c r="H708" s="20">
        <v>107.80200000000001</v>
      </c>
      <c r="I708">
        <f t="shared" si="88"/>
        <v>6</v>
      </c>
      <c r="J708">
        <f t="shared" si="89"/>
        <v>6.6</v>
      </c>
      <c r="K708">
        <f t="shared" si="90"/>
        <v>108.502</v>
      </c>
      <c r="L708">
        <f t="shared" si="91"/>
        <v>109.102</v>
      </c>
      <c r="M708">
        <f t="shared" si="92"/>
        <v>0.60000000000000853</v>
      </c>
      <c r="N708">
        <f t="shared" si="93"/>
        <v>107.60199999999998</v>
      </c>
      <c r="O708">
        <f t="shared" si="94"/>
        <v>110.00200000000001</v>
      </c>
      <c r="P708" t="str">
        <f t="shared" si="95"/>
        <v/>
      </c>
    </row>
    <row r="709" spans="1:16">
      <c r="A709" s="20" t="s">
        <v>25</v>
      </c>
      <c r="B709" s="20" t="s">
        <v>62</v>
      </c>
      <c r="C709" s="20" t="s">
        <v>67</v>
      </c>
      <c r="D709" s="21">
        <v>43610</v>
      </c>
      <c r="E709" s="20">
        <v>115.102</v>
      </c>
      <c r="F709" s="20" t="s">
        <v>121</v>
      </c>
      <c r="G709" s="20">
        <v>6.78</v>
      </c>
      <c r="H709" s="20">
        <v>108.322</v>
      </c>
      <c r="I709">
        <f t="shared" si="88"/>
        <v>6</v>
      </c>
      <c r="J709">
        <f t="shared" si="89"/>
        <v>6.6</v>
      </c>
      <c r="K709">
        <f t="shared" si="90"/>
        <v>108.502</v>
      </c>
      <c r="L709">
        <f t="shared" si="91"/>
        <v>109.102</v>
      </c>
      <c r="M709">
        <f t="shared" si="92"/>
        <v>0.60000000000000853</v>
      </c>
      <c r="N709">
        <f t="shared" si="93"/>
        <v>107.60199999999998</v>
      </c>
      <c r="O709">
        <f t="shared" si="94"/>
        <v>110.00200000000001</v>
      </c>
      <c r="P709" t="str">
        <f t="shared" si="95"/>
        <v/>
      </c>
    </row>
    <row r="710" spans="1:16">
      <c r="A710" s="20" t="s">
        <v>25</v>
      </c>
      <c r="B710" s="20" t="s">
        <v>62</v>
      </c>
      <c r="C710" s="20" t="s">
        <v>67</v>
      </c>
      <c r="D710" s="21">
        <v>43629</v>
      </c>
      <c r="E710" s="20">
        <v>115.102</v>
      </c>
      <c r="F710" s="20" t="s">
        <v>121</v>
      </c>
      <c r="G710" s="20">
        <v>6.78</v>
      </c>
      <c r="H710" s="20">
        <v>108.322</v>
      </c>
      <c r="I710">
        <f t="shared" si="88"/>
        <v>6</v>
      </c>
      <c r="J710">
        <f t="shared" si="89"/>
        <v>6.6</v>
      </c>
      <c r="K710">
        <f t="shared" si="90"/>
        <v>108.502</v>
      </c>
      <c r="L710">
        <f t="shared" si="91"/>
        <v>109.102</v>
      </c>
      <c r="M710">
        <f t="shared" si="92"/>
        <v>0.60000000000000853</v>
      </c>
      <c r="N710">
        <f t="shared" si="93"/>
        <v>107.60199999999998</v>
      </c>
      <c r="O710">
        <f t="shared" si="94"/>
        <v>110.00200000000001</v>
      </c>
      <c r="P710" t="str">
        <f t="shared" si="95"/>
        <v/>
      </c>
    </row>
    <row r="711" spans="1:16">
      <c r="A711" s="20" t="s">
        <v>25</v>
      </c>
      <c r="B711" s="20" t="s">
        <v>62</v>
      </c>
      <c r="C711" s="20" t="s">
        <v>67</v>
      </c>
      <c r="D711" s="21">
        <v>43664</v>
      </c>
      <c r="E711" s="20">
        <v>115.102</v>
      </c>
      <c r="F711" s="20" t="s">
        <v>121</v>
      </c>
      <c r="G711" s="20">
        <v>6.5</v>
      </c>
      <c r="H711" s="20">
        <v>108.602</v>
      </c>
      <c r="I711">
        <f t="shared" si="88"/>
        <v>6</v>
      </c>
      <c r="J711">
        <f t="shared" si="89"/>
        <v>6.6</v>
      </c>
      <c r="K711">
        <f t="shared" si="90"/>
        <v>108.502</v>
      </c>
      <c r="L711">
        <f t="shared" si="91"/>
        <v>109.102</v>
      </c>
      <c r="M711">
        <f t="shared" si="92"/>
        <v>0.60000000000000853</v>
      </c>
      <c r="N711">
        <f t="shared" si="93"/>
        <v>107.60199999999998</v>
      </c>
      <c r="O711">
        <f t="shared" si="94"/>
        <v>110.00200000000001</v>
      </c>
      <c r="P711" t="str">
        <f t="shared" si="95"/>
        <v/>
      </c>
    </row>
    <row r="712" spans="1:16">
      <c r="A712" s="20" t="s">
        <v>25</v>
      </c>
      <c r="B712" s="20" t="s">
        <v>62</v>
      </c>
      <c r="C712" s="20" t="s">
        <v>67</v>
      </c>
      <c r="D712" s="21">
        <v>43721</v>
      </c>
      <c r="E712" s="20">
        <v>115.102</v>
      </c>
      <c r="F712" s="20" t="s">
        <v>121</v>
      </c>
      <c r="G712" s="20">
        <v>6.42</v>
      </c>
      <c r="H712" s="20">
        <v>108.682</v>
      </c>
      <c r="I712">
        <f t="shared" si="88"/>
        <v>6</v>
      </c>
      <c r="J712">
        <f t="shared" si="89"/>
        <v>6.6</v>
      </c>
      <c r="K712">
        <f t="shared" si="90"/>
        <v>108.502</v>
      </c>
      <c r="L712">
        <f t="shared" si="91"/>
        <v>109.102</v>
      </c>
      <c r="M712">
        <f t="shared" si="92"/>
        <v>0.60000000000000853</v>
      </c>
      <c r="N712">
        <f t="shared" si="93"/>
        <v>107.60199999999998</v>
      </c>
      <c r="O712">
        <f t="shared" si="94"/>
        <v>110.00200000000001</v>
      </c>
      <c r="P712" t="str">
        <f t="shared" si="95"/>
        <v/>
      </c>
    </row>
    <row r="713" spans="1:16">
      <c r="A713" s="20" t="s">
        <v>25</v>
      </c>
      <c r="B713" s="20" t="s">
        <v>62</v>
      </c>
      <c r="C713" s="20" t="s">
        <v>67</v>
      </c>
      <c r="D713" s="21">
        <v>43753</v>
      </c>
      <c r="E713" s="20">
        <v>115.102</v>
      </c>
      <c r="F713" s="20" t="s">
        <v>121</v>
      </c>
      <c r="G713" s="20">
        <v>6.53</v>
      </c>
      <c r="H713" s="20">
        <v>108.572</v>
      </c>
      <c r="I713">
        <f t="shared" si="88"/>
        <v>6</v>
      </c>
      <c r="J713">
        <f t="shared" si="89"/>
        <v>6.6</v>
      </c>
      <c r="K713">
        <f t="shared" si="90"/>
        <v>108.502</v>
      </c>
      <c r="L713">
        <f t="shared" si="91"/>
        <v>109.102</v>
      </c>
      <c r="M713">
        <f t="shared" si="92"/>
        <v>0.60000000000000853</v>
      </c>
      <c r="N713">
        <f t="shared" si="93"/>
        <v>107.60199999999998</v>
      </c>
      <c r="O713">
        <f t="shared" si="94"/>
        <v>110.00200000000001</v>
      </c>
      <c r="P713" t="str">
        <f t="shared" si="95"/>
        <v/>
      </c>
    </row>
    <row r="714" spans="1:16">
      <c r="A714" s="20" t="s">
        <v>25</v>
      </c>
      <c r="B714" s="20" t="s">
        <v>62</v>
      </c>
      <c r="C714" s="20" t="s">
        <v>67</v>
      </c>
      <c r="D714" s="21">
        <v>43784</v>
      </c>
      <c r="E714" s="20">
        <v>115.102</v>
      </c>
      <c r="F714" s="20" t="s">
        <v>121</v>
      </c>
      <c r="G714" s="20">
        <v>5.54</v>
      </c>
      <c r="H714" s="20">
        <v>109.562</v>
      </c>
      <c r="I714">
        <f t="shared" si="88"/>
        <v>6</v>
      </c>
      <c r="J714">
        <f t="shared" si="89"/>
        <v>6.6</v>
      </c>
      <c r="K714">
        <f t="shared" si="90"/>
        <v>108.502</v>
      </c>
      <c r="L714">
        <f t="shared" si="91"/>
        <v>109.102</v>
      </c>
      <c r="M714">
        <f t="shared" si="92"/>
        <v>0.60000000000000853</v>
      </c>
      <c r="N714">
        <f t="shared" si="93"/>
        <v>107.60199999999998</v>
      </c>
      <c r="O714">
        <f t="shared" si="94"/>
        <v>110.00200000000001</v>
      </c>
      <c r="P714" t="str">
        <f t="shared" si="95"/>
        <v/>
      </c>
    </row>
    <row r="715" spans="1:16">
      <c r="A715" s="20" t="s">
        <v>25</v>
      </c>
      <c r="B715" s="20" t="s">
        <v>62</v>
      </c>
      <c r="C715" s="20" t="s">
        <v>67</v>
      </c>
      <c r="D715" s="21">
        <v>43830</v>
      </c>
      <c r="E715" s="20">
        <v>115.102</v>
      </c>
      <c r="F715" s="20" t="s">
        <v>121</v>
      </c>
      <c r="G715" s="20">
        <v>6.6</v>
      </c>
      <c r="H715" s="20">
        <v>108.502</v>
      </c>
      <c r="I715">
        <f t="shared" si="88"/>
        <v>6</v>
      </c>
      <c r="J715">
        <f t="shared" si="89"/>
        <v>6.6</v>
      </c>
      <c r="K715">
        <f t="shared" si="90"/>
        <v>108.502</v>
      </c>
      <c r="L715">
        <f t="shared" si="91"/>
        <v>109.102</v>
      </c>
      <c r="M715">
        <f t="shared" si="92"/>
        <v>0.60000000000000853</v>
      </c>
      <c r="N715">
        <f t="shared" si="93"/>
        <v>107.60199999999998</v>
      </c>
      <c r="O715">
        <f t="shared" si="94"/>
        <v>110.00200000000001</v>
      </c>
      <c r="P715" t="str">
        <f t="shared" si="95"/>
        <v/>
      </c>
    </row>
    <row r="716" spans="1:16">
      <c r="A716" s="20" t="s">
        <v>25</v>
      </c>
      <c r="B716" s="20" t="s">
        <v>62</v>
      </c>
      <c r="C716" s="20" t="s">
        <v>67</v>
      </c>
      <c r="D716" s="21">
        <v>44018</v>
      </c>
      <c r="E716" s="20">
        <v>115.102</v>
      </c>
      <c r="F716" s="20" t="s">
        <v>121</v>
      </c>
      <c r="G716" s="20">
        <v>6.25</v>
      </c>
      <c r="H716" s="20">
        <v>108.852</v>
      </c>
      <c r="I716">
        <f t="shared" si="88"/>
        <v>6</v>
      </c>
      <c r="J716">
        <f t="shared" si="89"/>
        <v>6.6</v>
      </c>
      <c r="K716">
        <f t="shared" si="90"/>
        <v>108.502</v>
      </c>
      <c r="L716">
        <f t="shared" si="91"/>
        <v>109.102</v>
      </c>
      <c r="M716">
        <f t="shared" si="92"/>
        <v>0.60000000000000853</v>
      </c>
      <c r="N716">
        <f t="shared" si="93"/>
        <v>107.60199999999998</v>
      </c>
      <c r="O716">
        <f t="shared" si="94"/>
        <v>110.00200000000001</v>
      </c>
      <c r="P716" t="str">
        <f t="shared" si="95"/>
        <v/>
      </c>
    </row>
    <row r="717" spans="1:16">
      <c r="A717" s="20" t="s">
        <v>25</v>
      </c>
      <c r="B717" s="20" t="s">
        <v>62</v>
      </c>
      <c r="C717" s="20" t="s">
        <v>69</v>
      </c>
      <c r="D717" s="21">
        <v>40909</v>
      </c>
      <c r="E717" s="20">
        <v>122.041</v>
      </c>
      <c r="F717" s="20" t="s">
        <v>121</v>
      </c>
      <c r="G717" s="20">
        <v>4.3499999999999996</v>
      </c>
      <c r="H717" s="20">
        <v>117.691</v>
      </c>
      <c r="I717">
        <f t="shared" si="88"/>
        <v>2.8</v>
      </c>
      <c r="J717">
        <f t="shared" si="89"/>
        <v>3.92</v>
      </c>
      <c r="K717">
        <f t="shared" si="90"/>
        <v>118.12100000000001</v>
      </c>
      <c r="L717">
        <f t="shared" si="91"/>
        <v>119.241</v>
      </c>
      <c r="M717">
        <f t="shared" si="92"/>
        <v>1.1199999999999903</v>
      </c>
      <c r="N717">
        <f t="shared" si="93"/>
        <v>116.44100000000003</v>
      </c>
      <c r="O717">
        <f t="shared" si="94"/>
        <v>120.92099999999999</v>
      </c>
      <c r="P717" t="str">
        <f t="shared" si="95"/>
        <v/>
      </c>
    </row>
    <row r="718" spans="1:16">
      <c r="A718" s="20" t="s">
        <v>25</v>
      </c>
      <c r="B718" s="20" t="s">
        <v>62</v>
      </c>
      <c r="C718" s="20" t="s">
        <v>69</v>
      </c>
      <c r="D718" s="21">
        <v>40940</v>
      </c>
      <c r="E718" s="20">
        <v>122.041</v>
      </c>
      <c r="F718" s="20" t="s">
        <v>121</v>
      </c>
      <c r="G718" s="20">
        <v>4.9000000000000004</v>
      </c>
      <c r="H718" s="20">
        <v>117.14100000000001</v>
      </c>
      <c r="I718">
        <f t="shared" si="88"/>
        <v>2.8</v>
      </c>
      <c r="J718">
        <f t="shared" si="89"/>
        <v>3.92</v>
      </c>
      <c r="K718">
        <f t="shared" si="90"/>
        <v>118.12100000000001</v>
      </c>
      <c r="L718">
        <f t="shared" si="91"/>
        <v>119.241</v>
      </c>
      <c r="M718">
        <f t="shared" si="92"/>
        <v>1.1199999999999903</v>
      </c>
      <c r="N718">
        <f t="shared" si="93"/>
        <v>116.44100000000003</v>
      </c>
      <c r="O718">
        <f t="shared" si="94"/>
        <v>120.92099999999999</v>
      </c>
      <c r="P718" t="str">
        <f t="shared" si="95"/>
        <v/>
      </c>
    </row>
    <row r="719" spans="1:16">
      <c r="A719" s="20" t="s">
        <v>25</v>
      </c>
      <c r="B719" s="20" t="s">
        <v>62</v>
      </c>
      <c r="C719" s="20" t="s">
        <v>69</v>
      </c>
      <c r="D719" s="21">
        <v>40969</v>
      </c>
      <c r="E719" s="20">
        <v>122.041</v>
      </c>
      <c r="F719" s="20" t="s">
        <v>121</v>
      </c>
      <c r="G719" s="20">
        <v>5</v>
      </c>
      <c r="H719" s="20">
        <v>117.041</v>
      </c>
      <c r="I719">
        <f t="shared" si="88"/>
        <v>2.8</v>
      </c>
      <c r="J719">
        <f t="shared" si="89"/>
        <v>3.92</v>
      </c>
      <c r="K719">
        <f t="shared" si="90"/>
        <v>118.12100000000001</v>
      </c>
      <c r="L719">
        <f t="shared" si="91"/>
        <v>119.241</v>
      </c>
      <c r="M719">
        <f t="shared" si="92"/>
        <v>1.1199999999999903</v>
      </c>
      <c r="N719">
        <f t="shared" si="93"/>
        <v>116.44100000000003</v>
      </c>
      <c r="O719">
        <f t="shared" si="94"/>
        <v>120.92099999999999</v>
      </c>
      <c r="P719" t="str">
        <f t="shared" si="95"/>
        <v/>
      </c>
    </row>
    <row r="720" spans="1:16">
      <c r="A720" s="20" t="s">
        <v>25</v>
      </c>
      <c r="B720" s="20" t="s">
        <v>62</v>
      </c>
      <c r="C720" s="20" t="s">
        <v>69</v>
      </c>
      <c r="D720" s="21">
        <v>41000</v>
      </c>
      <c r="E720" s="20">
        <v>122.041</v>
      </c>
      <c r="F720" s="20" t="s">
        <v>121</v>
      </c>
      <c r="G720" s="20">
        <v>5</v>
      </c>
      <c r="H720" s="20">
        <v>117.041</v>
      </c>
      <c r="I720">
        <f t="shared" si="88"/>
        <v>2.8</v>
      </c>
      <c r="J720">
        <f t="shared" si="89"/>
        <v>3.92</v>
      </c>
      <c r="K720">
        <f t="shared" si="90"/>
        <v>118.12100000000001</v>
      </c>
      <c r="L720">
        <f t="shared" si="91"/>
        <v>119.241</v>
      </c>
      <c r="M720">
        <f t="shared" si="92"/>
        <v>1.1199999999999903</v>
      </c>
      <c r="N720">
        <f t="shared" si="93"/>
        <v>116.44100000000003</v>
      </c>
      <c r="O720">
        <f t="shared" si="94"/>
        <v>120.92099999999999</v>
      </c>
      <c r="P720" t="str">
        <f t="shared" si="95"/>
        <v/>
      </c>
    </row>
    <row r="721" spans="1:16">
      <c r="A721" s="20" t="s">
        <v>25</v>
      </c>
      <c r="B721" s="20" t="s">
        <v>62</v>
      </c>
      <c r="C721" s="20" t="s">
        <v>69</v>
      </c>
      <c r="D721" s="21">
        <v>41030</v>
      </c>
      <c r="E721" s="20">
        <v>122.041</v>
      </c>
      <c r="F721" s="20" t="s">
        <v>121</v>
      </c>
      <c r="G721" s="20">
        <v>2</v>
      </c>
      <c r="H721" s="20">
        <v>120.041</v>
      </c>
      <c r="I721">
        <f t="shared" si="88"/>
        <v>2.8</v>
      </c>
      <c r="J721">
        <f t="shared" si="89"/>
        <v>3.92</v>
      </c>
      <c r="K721">
        <f t="shared" si="90"/>
        <v>118.12100000000001</v>
      </c>
      <c r="L721">
        <f t="shared" si="91"/>
        <v>119.241</v>
      </c>
      <c r="M721">
        <f t="shared" si="92"/>
        <v>1.1199999999999903</v>
      </c>
      <c r="N721">
        <f t="shared" si="93"/>
        <v>116.44100000000003</v>
      </c>
      <c r="O721">
        <f t="shared" si="94"/>
        <v>120.92099999999999</v>
      </c>
      <c r="P721" t="str">
        <f t="shared" si="95"/>
        <v/>
      </c>
    </row>
    <row r="722" spans="1:16">
      <c r="A722" s="20" t="s">
        <v>25</v>
      </c>
      <c r="B722" s="20" t="s">
        <v>62</v>
      </c>
      <c r="C722" s="20" t="s">
        <v>69</v>
      </c>
      <c r="D722" s="21">
        <v>41171</v>
      </c>
      <c r="E722" s="20">
        <v>122.041</v>
      </c>
      <c r="F722" s="20" t="s">
        <v>121</v>
      </c>
      <c r="G722" s="20">
        <v>2.65</v>
      </c>
      <c r="H722" s="20">
        <v>119.39100000000001</v>
      </c>
      <c r="I722">
        <f t="shared" si="88"/>
        <v>2.8</v>
      </c>
      <c r="J722">
        <f t="shared" si="89"/>
        <v>3.92</v>
      </c>
      <c r="K722">
        <f t="shared" si="90"/>
        <v>118.12100000000001</v>
      </c>
      <c r="L722">
        <f t="shared" si="91"/>
        <v>119.241</v>
      </c>
      <c r="M722">
        <f t="shared" si="92"/>
        <v>1.1199999999999903</v>
      </c>
      <c r="N722">
        <f t="shared" si="93"/>
        <v>116.44100000000003</v>
      </c>
      <c r="O722">
        <f t="shared" si="94"/>
        <v>120.92099999999999</v>
      </c>
      <c r="P722" t="str">
        <f t="shared" si="95"/>
        <v/>
      </c>
    </row>
    <row r="723" spans="1:16">
      <c r="A723" s="20" t="s">
        <v>25</v>
      </c>
      <c r="B723" s="20" t="s">
        <v>62</v>
      </c>
      <c r="C723" s="20" t="s">
        <v>69</v>
      </c>
      <c r="D723" s="21">
        <v>41201</v>
      </c>
      <c r="E723" s="20">
        <v>122.041</v>
      </c>
      <c r="F723" s="20" t="s">
        <v>121</v>
      </c>
      <c r="G723" s="20">
        <v>2.7</v>
      </c>
      <c r="H723" s="20">
        <v>119.34099999999999</v>
      </c>
      <c r="I723">
        <f t="shared" si="88"/>
        <v>2.8</v>
      </c>
      <c r="J723">
        <f t="shared" si="89"/>
        <v>3.92</v>
      </c>
      <c r="K723">
        <f t="shared" si="90"/>
        <v>118.12100000000001</v>
      </c>
      <c r="L723">
        <f t="shared" si="91"/>
        <v>119.241</v>
      </c>
      <c r="M723">
        <f t="shared" si="92"/>
        <v>1.1199999999999903</v>
      </c>
      <c r="N723">
        <f t="shared" si="93"/>
        <v>116.44100000000003</v>
      </c>
      <c r="O723">
        <f t="shared" si="94"/>
        <v>120.92099999999999</v>
      </c>
      <c r="P723" t="str">
        <f t="shared" si="95"/>
        <v/>
      </c>
    </row>
    <row r="724" spans="1:16">
      <c r="A724" s="20" t="s">
        <v>25</v>
      </c>
      <c r="B724" s="20" t="s">
        <v>62</v>
      </c>
      <c r="C724" s="20" t="s">
        <v>69</v>
      </c>
      <c r="D724" s="21">
        <v>41232</v>
      </c>
      <c r="E724" s="20">
        <v>122.041</v>
      </c>
      <c r="F724" s="20" t="s">
        <v>121</v>
      </c>
      <c r="G724" s="20">
        <v>3.1</v>
      </c>
      <c r="H724" s="20">
        <v>118.941</v>
      </c>
      <c r="I724">
        <f t="shared" si="88"/>
        <v>2.8</v>
      </c>
      <c r="J724">
        <f t="shared" si="89"/>
        <v>3.92</v>
      </c>
      <c r="K724">
        <f t="shared" si="90"/>
        <v>118.12100000000001</v>
      </c>
      <c r="L724">
        <f t="shared" si="91"/>
        <v>119.241</v>
      </c>
      <c r="M724">
        <f t="shared" si="92"/>
        <v>1.1199999999999903</v>
      </c>
      <c r="N724">
        <f t="shared" si="93"/>
        <v>116.44100000000003</v>
      </c>
      <c r="O724">
        <f t="shared" si="94"/>
        <v>120.92099999999999</v>
      </c>
      <c r="P724" t="str">
        <f t="shared" si="95"/>
        <v/>
      </c>
    </row>
    <row r="725" spans="1:16">
      <c r="A725" s="20" t="s">
        <v>25</v>
      </c>
      <c r="B725" s="20" t="s">
        <v>62</v>
      </c>
      <c r="C725" s="20" t="s">
        <v>69</v>
      </c>
      <c r="D725" s="21">
        <v>41259</v>
      </c>
      <c r="E725" s="20">
        <v>122.041</v>
      </c>
      <c r="F725" s="20" t="s">
        <v>121</v>
      </c>
      <c r="G725" s="20">
        <v>3.1</v>
      </c>
      <c r="H725" s="20">
        <v>118.941</v>
      </c>
      <c r="I725">
        <f t="shared" si="88"/>
        <v>2.8</v>
      </c>
      <c r="J725">
        <f t="shared" si="89"/>
        <v>3.92</v>
      </c>
      <c r="K725">
        <f t="shared" si="90"/>
        <v>118.12100000000001</v>
      </c>
      <c r="L725">
        <f t="shared" si="91"/>
        <v>119.241</v>
      </c>
      <c r="M725">
        <f t="shared" si="92"/>
        <v>1.1199999999999903</v>
      </c>
      <c r="N725">
        <f t="shared" si="93"/>
        <v>116.44100000000003</v>
      </c>
      <c r="O725">
        <f t="shared" si="94"/>
        <v>120.92099999999999</v>
      </c>
      <c r="P725" t="str">
        <f t="shared" si="95"/>
        <v/>
      </c>
    </row>
    <row r="726" spans="1:16">
      <c r="A726" s="20" t="s">
        <v>25</v>
      </c>
      <c r="B726" s="20" t="s">
        <v>62</v>
      </c>
      <c r="C726" s="20" t="s">
        <v>69</v>
      </c>
      <c r="D726" s="21">
        <v>41285</v>
      </c>
      <c r="E726" s="20">
        <v>122.041</v>
      </c>
      <c r="F726" s="20" t="s">
        <v>121</v>
      </c>
      <c r="G726" s="20">
        <v>3.8</v>
      </c>
      <c r="H726" s="20">
        <v>118.241</v>
      </c>
      <c r="I726">
        <f t="shared" si="88"/>
        <v>2.8</v>
      </c>
      <c r="J726">
        <f t="shared" si="89"/>
        <v>3.92</v>
      </c>
      <c r="K726">
        <f t="shared" si="90"/>
        <v>118.12100000000001</v>
      </c>
      <c r="L726">
        <f t="shared" si="91"/>
        <v>119.241</v>
      </c>
      <c r="M726">
        <f t="shared" si="92"/>
        <v>1.1199999999999903</v>
      </c>
      <c r="N726">
        <f t="shared" si="93"/>
        <v>116.44100000000003</v>
      </c>
      <c r="O726">
        <f t="shared" si="94"/>
        <v>120.92099999999999</v>
      </c>
      <c r="P726" t="str">
        <f t="shared" si="95"/>
        <v/>
      </c>
    </row>
    <row r="727" spans="1:16">
      <c r="A727" s="20" t="s">
        <v>25</v>
      </c>
      <c r="B727" s="20" t="s">
        <v>62</v>
      </c>
      <c r="C727" s="20" t="s">
        <v>69</v>
      </c>
      <c r="D727" s="21">
        <v>41316</v>
      </c>
      <c r="E727" s="20">
        <v>122.041</v>
      </c>
      <c r="F727" s="20" t="s">
        <v>121</v>
      </c>
      <c r="G727" s="20">
        <v>4</v>
      </c>
      <c r="H727" s="20">
        <v>118.041</v>
      </c>
      <c r="I727">
        <f t="shared" si="88"/>
        <v>2.8</v>
      </c>
      <c r="J727">
        <f t="shared" si="89"/>
        <v>3.92</v>
      </c>
      <c r="K727">
        <f t="shared" si="90"/>
        <v>118.12100000000001</v>
      </c>
      <c r="L727">
        <f t="shared" si="91"/>
        <v>119.241</v>
      </c>
      <c r="M727">
        <f t="shared" si="92"/>
        <v>1.1199999999999903</v>
      </c>
      <c r="N727">
        <f t="shared" si="93"/>
        <v>116.44100000000003</v>
      </c>
      <c r="O727">
        <f t="shared" si="94"/>
        <v>120.92099999999999</v>
      </c>
      <c r="P727" t="str">
        <f t="shared" si="95"/>
        <v/>
      </c>
    </row>
    <row r="728" spans="1:16">
      <c r="A728" s="20" t="s">
        <v>25</v>
      </c>
      <c r="B728" s="20" t="s">
        <v>62</v>
      </c>
      <c r="C728" s="20" t="s">
        <v>69</v>
      </c>
      <c r="D728" s="21">
        <v>41344</v>
      </c>
      <c r="E728" s="20">
        <v>122.041</v>
      </c>
      <c r="F728" s="20" t="s">
        <v>121</v>
      </c>
      <c r="G728" s="20">
        <v>3.5</v>
      </c>
      <c r="H728" s="20">
        <v>118.541</v>
      </c>
      <c r="I728">
        <f t="shared" si="88"/>
        <v>2.8</v>
      </c>
      <c r="J728">
        <f t="shared" si="89"/>
        <v>3.92</v>
      </c>
      <c r="K728">
        <f t="shared" si="90"/>
        <v>118.12100000000001</v>
      </c>
      <c r="L728">
        <f t="shared" si="91"/>
        <v>119.241</v>
      </c>
      <c r="M728">
        <f t="shared" si="92"/>
        <v>1.1199999999999903</v>
      </c>
      <c r="N728">
        <f t="shared" si="93"/>
        <v>116.44100000000003</v>
      </c>
      <c r="O728">
        <f t="shared" si="94"/>
        <v>120.92099999999999</v>
      </c>
      <c r="P728" t="str">
        <f t="shared" si="95"/>
        <v/>
      </c>
    </row>
    <row r="729" spans="1:16">
      <c r="A729" s="20" t="s">
        <v>25</v>
      </c>
      <c r="B729" s="20" t="s">
        <v>62</v>
      </c>
      <c r="C729" s="20" t="s">
        <v>69</v>
      </c>
      <c r="D729" s="21">
        <v>41375</v>
      </c>
      <c r="E729" s="20">
        <v>122.041</v>
      </c>
      <c r="F729" s="20" t="s">
        <v>121</v>
      </c>
      <c r="G729" s="20">
        <v>3.1</v>
      </c>
      <c r="H729" s="20">
        <v>118.941</v>
      </c>
      <c r="I729">
        <f t="shared" si="88"/>
        <v>2.8</v>
      </c>
      <c r="J729">
        <f t="shared" si="89"/>
        <v>3.92</v>
      </c>
      <c r="K729">
        <f t="shared" si="90"/>
        <v>118.12100000000001</v>
      </c>
      <c r="L729">
        <f t="shared" si="91"/>
        <v>119.241</v>
      </c>
      <c r="M729">
        <f t="shared" si="92"/>
        <v>1.1199999999999903</v>
      </c>
      <c r="N729">
        <f t="shared" si="93"/>
        <v>116.44100000000003</v>
      </c>
      <c r="O729">
        <f t="shared" si="94"/>
        <v>120.92099999999999</v>
      </c>
      <c r="P729" t="str">
        <f t="shared" si="95"/>
        <v/>
      </c>
    </row>
    <row r="730" spans="1:16">
      <c r="A730" s="20" t="s">
        <v>25</v>
      </c>
      <c r="B730" s="20" t="s">
        <v>62</v>
      </c>
      <c r="C730" s="20" t="s">
        <v>69</v>
      </c>
      <c r="D730" s="21">
        <v>41424</v>
      </c>
      <c r="E730" s="20">
        <v>122.041</v>
      </c>
      <c r="F730" s="20" t="s">
        <v>121</v>
      </c>
      <c r="G730" s="20">
        <v>2.7</v>
      </c>
      <c r="H730" s="20">
        <v>119.34099999999999</v>
      </c>
      <c r="I730">
        <f t="shared" si="88"/>
        <v>2.8</v>
      </c>
      <c r="J730">
        <f t="shared" si="89"/>
        <v>3.92</v>
      </c>
      <c r="K730">
        <f t="shared" si="90"/>
        <v>118.12100000000001</v>
      </c>
      <c r="L730">
        <f t="shared" si="91"/>
        <v>119.241</v>
      </c>
      <c r="M730">
        <f t="shared" si="92"/>
        <v>1.1199999999999903</v>
      </c>
      <c r="N730">
        <f t="shared" si="93"/>
        <v>116.44100000000003</v>
      </c>
      <c r="O730">
        <f t="shared" si="94"/>
        <v>120.92099999999999</v>
      </c>
      <c r="P730" t="str">
        <f t="shared" si="95"/>
        <v/>
      </c>
    </row>
    <row r="731" spans="1:16">
      <c r="A731" s="20" t="s">
        <v>25</v>
      </c>
      <c r="B731" s="20" t="s">
        <v>62</v>
      </c>
      <c r="C731" s="20" t="s">
        <v>69</v>
      </c>
      <c r="D731" s="21">
        <v>41450</v>
      </c>
      <c r="E731" s="20">
        <v>122.041</v>
      </c>
      <c r="F731" s="20" t="s">
        <v>121</v>
      </c>
      <c r="G731" s="20">
        <v>2.2999999999999998</v>
      </c>
      <c r="H731" s="20">
        <v>119.741</v>
      </c>
      <c r="I731">
        <f t="shared" si="88"/>
        <v>2.8</v>
      </c>
      <c r="J731">
        <f t="shared" si="89"/>
        <v>3.92</v>
      </c>
      <c r="K731">
        <f t="shared" si="90"/>
        <v>118.12100000000001</v>
      </c>
      <c r="L731">
        <f t="shared" si="91"/>
        <v>119.241</v>
      </c>
      <c r="M731">
        <f t="shared" si="92"/>
        <v>1.1199999999999903</v>
      </c>
      <c r="N731">
        <f t="shared" si="93"/>
        <v>116.44100000000003</v>
      </c>
      <c r="O731">
        <f t="shared" si="94"/>
        <v>120.92099999999999</v>
      </c>
      <c r="P731" t="str">
        <f t="shared" si="95"/>
        <v/>
      </c>
    </row>
    <row r="732" spans="1:16">
      <c r="A732" s="20" t="s">
        <v>25</v>
      </c>
      <c r="B732" s="20" t="s">
        <v>62</v>
      </c>
      <c r="C732" s="20" t="s">
        <v>69</v>
      </c>
      <c r="D732" s="21">
        <v>41475</v>
      </c>
      <c r="E732" s="20">
        <v>122.041</v>
      </c>
      <c r="F732" s="20" t="s">
        <v>121</v>
      </c>
      <c r="G732" s="20">
        <v>2.7</v>
      </c>
      <c r="H732" s="20">
        <v>119.34099999999999</v>
      </c>
      <c r="I732">
        <f t="shared" si="88"/>
        <v>2.8</v>
      </c>
      <c r="J732">
        <f t="shared" si="89"/>
        <v>3.92</v>
      </c>
      <c r="K732">
        <f t="shared" si="90"/>
        <v>118.12100000000001</v>
      </c>
      <c r="L732">
        <f t="shared" si="91"/>
        <v>119.241</v>
      </c>
      <c r="M732">
        <f t="shared" si="92"/>
        <v>1.1199999999999903</v>
      </c>
      <c r="N732">
        <f t="shared" si="93"/>
        <v>116.44100000000003</v>
      </c>
      <c r="O732">
        <f t="shared" si="94"/>
        <v>120.92099999999999</v>
      </c>
      <c r="P732" t="str">
        <f t="shared" si="95"/>
        <v/>
      </c>
    </row>
    <row r="733" spans="1:16">
      <c r="A733" s="20" t="s">
        <v>25</v>
      </c>
      <c r="B733" s="20" t="s">
        <v>62</v>
      </c>
      <c r="C733" s="20" t="s">
        <v>69</v>
      </c>
      <c r="D733" s="21">
        <v>41516</v>
      </c>
      <c r="E733" s="20">
        <v>122.041</v>
      </c>
      <c r="F733" s="20" t="s">
        <v>121</v>
      </c>
      <c r="G733" s="20">
        <v>2.2000000000000002</v>
      </c>
      <c r="H733" s="20">
        <v>119.84099999999999</v>
      </c>
      <c r="I733">
        <f t="shared" si="88"/>
        <v>2.8</v>
      </c>
      <c r="J733">
        <f t="shared" si="89"/>
        <v>3.92</v>
      </c>
      <c r="K733">
        <f t="shared" si="90"/>
        <v>118.12100000000001</v>
      </c>
      <c r="L733">
        <f t="shared" si="91"/>
        <v>119.241</v>
      </c>
      <c r="M733">
        <f t="shared" si="92"/>
        <v>1.1199999999999903</v>
      </c>
      <c r="N733">
        <f t="shared" si="93"/>
        <v>116.44100000000003</v>
      </c>
      <c r="O733">
        <f t="shared" si="94"/>
        <v>120.92099999999999</v>
      </c>
      <c r="P733" t="str">
        <f t="shared" si="95"/>
        <v/>
      </c>
    </row>
    <row r="734" spans="1:16">
      <c r="A734" s="20" t="s">
        <v>25</v>
      </c>
      <c r="B734" s="20" t="s">
        <v>62</v>
      </c>
      <c r="C734" s="20" t="s">
        <v>69</v>
      </c>
      <c r="D734" s="21">
        <v>41518</v>
      </c>
      <c r="E734" s="20">
        <v>122.041</v>
      </c>
      <c r="F734" s="20" t="s">
        <v>121</v>
      </c>
      <c r="G734" s="20">
        <v>2.35</v>
      </c>
      <c r="H734" s="20">
        <v>119.691</v>
      </c>
      <c r="I734">
        <f t="shared" si="88"/>
        <v>2.8</v>
      </c>
      <c r="J734">
        <f t="shared" si="89"/>
        <v>3.92</v>
      </c>
      <c r="K734">
        <f t="shared" si="90"/>
        <v>118.12100000000001</v>
      </c>
      <c r="L734">
        <f t="shared" si="91"/>
        <v>119.241</v>
      </c>
      <c r="M734">
        <f t="shared" si="92"/>
        <v>1.1199999999999903</v>
      </c>
      <c r="N734">
        <f t="shared" si="93"/>
        <v>116.44100000000003</v>
      </c>
      <c r="O734">
        <f t="shared" si="94"/>
        <v>120.92099999999999</v>
      </c>
      <c r="P734" t="str">
        <f t="shared" si="95"/>
        <v/>
      </c>
    </row>
    <row r="735" spans="1:16">
      <c r="A735" s="20" t="s">
        <v>25</v>
      </c>
      <c r="B735" s="20" t="s">
        <v>62</v>
      </c>
      <c r="C735" s="20" t="s">
        <v>69</v>
      </c>
      <c r="D735" s="21">
        <v>41548</v>
      </c>
      <c r="E735" s="20">
        <v>122.041</v>
      </c>
      <c r="F735" s="20" t="s">
        <v>121</v>
      </c>
      <c r="G735" s="20">
        <v>3</v>
      </c>
      <c r="H735" s="20">
        <v>119.041</v>
      </c>
      <c r="I735">
        <f t="shared" si="88"/>
        <v>2.8</v>
      </c>
      <c r="J735">
        <f t="shared" si="89"/>
        <v>3.92</v>
      </c>
      <c r="K735">
        <f t="shared" si="90"/>
        <v>118.12100000000001</v>
      </c>
      <c r="L735">
        <f t="shared" si="91"/>
        <v>119.241</v>
      </c>
      <c r="M735">
        <f t="shared" si="92"/>
        <v>1.1199999999999903</v>
      </c>
      <c r="N735">
        <f t="shared" si="93"/>
        <v>116.44100000000003</v>
      </c>
      <c r="O735">
        <f t="shared" si="94"/>
        <v>120.92099999999999</v>
      </c>
      <c r="P735" t="str">
        <f t="shared" si="95"/>
        <v/>
      </c>
    </row>
    <row r="736" spans="1:16">
      <c r="A736" s="20" t="s">
        <v>25</v>
      </c>
      <c r="B736" s="20" t="s">
        <v>62</v>
      </c>
      <c r="C736" s="20" t="s">
        <v>69</v>
      </c>
      <c r="D736" s="21">
        <v>41579</v>
      </c>
      <c r="E736" s="20">
        <v>122.041</v>
      </c>
      <c r="F736" s="20" t="s">
        <v>121</v>
      </c>
      <c r="G736" s="20">
        <v>3.6</v>
      </c>
      <c r="H736" s="20">
        <v>118.441</v>
      </c>
      <c r="I736">
        <f t="shared" si="88"/>
        <v>2.8</v>
      </c>
      <c r="J736">
        <f t="shared" si="89"/>
        <v>3.92</v>
      </c>
      <c r="K736">
        <f t="shared" si="90"/>
        <v>118.12100000000001</v>
      </c>
      <c r="L736">
        <f t="shared" si="91"/>
        <v>119.241</v>
      </c>
      <c r="M736">
        <f t="shared" si="92"/>
        <v>1.1199999999999903</v>
      </c>
      <c r="N736">
        <f t="shared" si="93"/>
        <v>116.44100000000003</v>
      </c>
      <c r="O736">
        <f t="shared" si="94"/>
        <v>120.92099999999999</v>
      </c>
      <c r="P736" t="str">
        <f t="shared" si="95"/>
        <v/>
      </c>
    </row>
    <row r="737" spans="1:16">
      <c r="A737" s="20" t="s">
        <v>25</v>
      </c>
      <c r="B737" s="20" t="s">
        <v>62</v>
      </c>
      <c r="C737" s="20" t="s">
        <v>69</v>
      </c>
      <c r="D737" s="21">
        <v>41609</v>
      </c>
      <c r="E737" s="20">
        <v>122.041</v>
      </c>
      <c r="F737" s="20" t="s">
        <v>121</v>
      </c>
      <c r="G737" s="20">
        <v>3.1</v>
      </c>
      <c r="H737" s="20">
        <v>118.941</v>
      </c>
      <c r="I737">
        <f t="shared" si="88"/>
        <v>2.8</v>
      </c>
      <c r="J737">
        <f t="shared" si="89"/>
        <v>3.92</v>
      </c>
      <c r="K737">
        <f t="shared" si="90"/>
        <v>118.12100000000001</v>
      </c>
      <c r="L737">
        <f t="shared" si="91"/>
        <v>119.241</v>
      </c>
      <c r="M737">
        <f t="shared" si="92"/>
        <v>1.1199999999999903</v>
      </c>
      <c r="N737">
        <f t="shared" si="93"/>
        <v>116.44100000000003</v>
      </c>
      <c r="O737">
        <f t="shared" si="94"/>
        <v>120.92099999999999</v>
      </c>
      <c r="P737" t="str">
        <f t="shared" si="95"/>
        <v/>
      </c>
    </row>
    <row r="738" spans="1:16">
      <c r="A738" s="20" t="s">
        <v>25</v>
      </c>
      <c r="B738" s="20" t="s">
        <v>62</v>
      </c>
      <c r="C738" s="20" t="s">
        <v>69</v>
      </c>
      <c r="D738" s="21">
        <v>41640</v>
      </c>
      <c r="E738" s="20">
        <v>122.041</v>
      </c>
      <c r="F738" s="20" t="s">
        <v>121</v>
      </c>
      <c r="G738" s="20">
        <v>2.1</v>
      </c>
      <c r="H738" s="20">
        <v>119.941</v>
      </c>
      <c r="I738">
        <f t="shared" si="88"/>
        <v>2.8</v>
      </c>
      <c r="J738">
        <f t="shared" si="89"/>
        <v>3.92</v>
      </c>
      <c r="K738">
        <f t="shared" si="90"/>
        <v>118.12100000000001</v>
      </c>
      <c r="L738">
        <f t="shared" si="91"/>
        <v>119.241</v>
      </c>
      <c r="M738">
        <f t="shared" si="92"/>
        <v>1.1199999999999903</v>
      </c>
      <c r="N738">
        <f t="shared" si="93"/>
        <v>116.44100000000003</v>
      </c>
      <c r="O738">
        <f t="shared" si="94"/>
        <v>120.92099999999999</v>
      </c>
      <c r="P738" t="str">
        <f t="shared" si="95"/>
        <v/>
      </c>
    </row>
    <row r="739" spans="1:16">
      <c r="A739" s="20" t="s">
        <v>25</v>
      </c>
      <c r="B739" s="20" t="s">
        <v>62</v>
      </c>
      <c r="C739" s="20" t="s">
        <v>69</v>
      </c>
      <c r="D739" s="21">
        <v>41671</v>
      </c>
      <c r="E739" s="20">
        <v>122.041</v>
      </c>
      <c r="F739" s="20" t="s">
        <v>121</v>
      </c>
      <c r="G739" s="20">
        <v>2.4</v>
      </c>
      <c r="H739" s="20">
        <v>119.64100000000001</v>
      </c>
      <c r="I739">
        <f t="shared" si="88"/>
        <v>2.8</v>
      </c>
      <c r="J739">
        <f t="shared" si="89"/>
        <v>3.92</v>
      </c>
      <c r="K739">
        <f t="shared" si="90"/>
        <v>118.12100000000001</v>
      </c>
      <c r="L739">
        <f t="shared" si="91"/>
        <v>119.241</v>
      </c>
      <c r="M739">
        <f t="shared" si="92"/>
        <v>1.1199999999999903</v>
      </c>
      <c r="N739">
        <f t="shared" si="93"/>
        <v>116.44100000000003</v>
      </c>
      <c r="O739">
        <f t="shared" si="94"/>
        <v>120.92099999999999</v>
      </c>
      <c r="P739" t="str">
        <f t="shared" si="95"/>
        <v/>
      </c>
    </row>
    <row r="740" spans="1:16">
      <c r="A740" s="20" t="s">
        <v>25</v>
      </c>
      <c r="B740" s="20" t="s">
        <v>62</v>
      </c>
      <c r="C740" s="20" t="s">
        <v>69</v>
      </c>
      <c r="D740" s="21">
        <v>41699</v>
      </c>
      <c r="E740" s="20">
        <v>122.041</v>
      </c>
      <c r="F740" s="20" t="s">
        <v>121</v>
      </c>
      <c r="G740" s="20">
        <v>3</v>
      </c>
      <c r="H740" s="20">
        <v>119.041</v>
      </c>
      <c r="I740">
        <f t="shared" si="88"/>
        <v>2.8</v>
      </c>
      <c r="J740">
        <f t="shared" si="89"/>
        <v>3.92</v>
      </c>
      <c r="K740">
        <f t="shared" si="90"/>
        <v>118.12100000000001</v>
      </c>
      <c r="L740">
        <f t="shared" si="91"/>
        <v>119.241</v>
      </c>
      <c r="M740">
        <f t="shared" si="92"/>
        <v>1.1199999999999903</v>
      </c>
      <c r="N740">
        <f t="shared" si="93"/>
        <v>116.44100000000003</v>
      </c>
      <c r="O740">
        <f t="shared" si="94"/>
        <v>120.92099999999999</v>
      </c>
      <c r="P740" t="str">
        <f t="shared" si="95"/>
        <v/>
      </c>
    </row>
    <row r="741" spans="1:16">
      <c r="A741" s="20" t="s">
        <v>25</v>
      </c>
      <c r="B741" s="20" t="s">
        <v>62</v>
      </c>
      <c r="C741" s="20" t="s">
        <v>69</v>
      </c>
      <c r="D741" s="21">
        <v>41730</v>
      </c>
      <c r="E741" s="20">
        <v>122.041</v>
      </c>
      <c r="F741" s="20" t="s">
        <v>121</v>
      </c>
      <c r="G741" s="20">
        <v>3.5</v>
      </c>
      <c r="H741" s="20">
        <v>118.541</v>
      </c>
      <c r="I741">
        <f t="shared" si="88"/>
        <v>2.8</v>
      </c>
      <c r="J741">
        <f t="shared" si="89"/>
        <v>3.92</v>
      </c>
      <c r="K741">
        <f t="shared" si="90"/>
        <v>118.12100000000001</v>
      </c>
      <c r="L741">
        <f t="shared" si="91"/>
        <v>119.241</v>
      </c>
      <c r="M741">
        <f t="shared" si="92"/>
        <v>1.1199999999999903</v>
      </c>
      <c r="N741">
        <f t="shared" si="93"/>
        <v>116.44100000000003</v>
      </c>
      <c r="O741">
        <f t="shared" si="94"/>
        <v>120.92099999999999</v>
      </c>
      <c r="P741" t="str">
        <f t="shared" si="95"/>
        <v/>
      </c>
    </row>
    <row r="742" spans="1:16">
      <c r="A742" s="20" t="s">
        <v>25</v>
      </c>
      <c r="B742" s="20" t="s">
        <v>62</v>
      </c>
      <c r="C742" s="20" t="s">
        <v>69</v>
      </c>
      <c r="D742" s="21">
        <v>41760</v>
      </c>
      <c r="E742" s="20">
        <v>122.041</v>
      </c>
      <c r="F742" s="20" t="s">
        <v>121</v>
      </c>
      <c r="G742" s="20">
        <v>2.8</v>
      </c>
      <c r="H742" s="20">
        <v>119.241</v>
      </c>
      <c r="I742">
        <f t="shared" si="88"/>
        <v>2.8</v>
      </c>
      <c r="J742">
        <f t="shared" si="89"/>
        <v>3.92</v>
      </c>
      <c r="K742">
        <f t="shared" si="90"/>
        <v>118.12100000000001</v>
      </c>
      <c r="L742">
        <f t="shared" si="91"/>
        <v>119.241</v>
      </c>
      <c r="M742">
        <f t="shared" si="92"/>
        <v>1.1199999999999903</v>
      </c>
      <c r="N742">
        <f t="shared" si="93"/>
        <v>116.44100000000003</v>
      </c>
      <c r="O742">
        <f t="shared" si="94"/>
        <v>120.92099999999999</v>
      </c>
      <c r="P742" t="str">
        <f t="shared" si="95"/>
        <v/>
      </c>
    </row>
    <row r="743" spans="1:16">
      <c r="A743" s="20" t="s">
        <v>25</v>
      </c>
      <c r="B743" s="20" t="s">
        <v>62</v>
      </c>
      <c r="C743" s="20" t="s">
        <v>69</v>
      </c>
      <c r="D743" s="21">
        <v>41791</v>
      </c>
      <c r="E743" s="20">
        <v>122.041</v>
      </c>
      <c r="F743" s="20" t="s">
        <v>121</v>
      </c>
      <c r="G743" s="20">
        <v>2.8</v>
      </c>
      <c r="H743" s="20">
        <v>119.241</v>
      </c>
      <c r="I743">
        <f t="shared" si="88"/>
        <v>2.8</v>
      </c>
      <c r="J743">
        <f t="shared" si="89"/>
        <v>3.92</v>
      </c>
      <c r="K743">
        <f t="shared" si="90"/>
        <v>118.12100000000001</v>
      </c>
      <c r="L743">
        <f t="shared" si="91"/>
        <v>119.241</v>
      </c>
      <c r="M743">
        <f t="shared" si="92"/>
        <v>1.1199999999999903</v>
      </c>
      <c r="N743">
        <f t="shared" si="93"/>
        <v>116.44100000000003</v>
      </c>
      <c r="O743">
        <f t="shared" si="94"/>
        <v>120.92099999999999</v>
      </c>
      <c r="P743" t="str">
        <f t="shared" si="95"/>
        <v/>
      </c>
    </row>
    <row r="744" spans="1:16">
      <c r="A744" s="20" t="s">
        <v>25</v>
      </c>
      <c r="B744" s="20" t="s">
        <v>62</v>
      </c>
      <c r="C744" s="20" t="s">
        <v>69</v>
      </c>
      <c r="D744" s="21">
        <v>41821</v>
      </c>
      <c r="E744" s="20">
        <v>122.041</v>
      </c>
      <c r="F744" s="20" t="s">
        <v>121</v>
      </c>
      <c r="G744" s="20">
        <v>2.2999999999999998</v>
      </c>
      <c r="H744" s="20">
        <v>119.741</v>
      </c>
      <c r="I744">
        <f t="shared" si="88"/>
        <v>2.8</v>
      </c>
      <c r="J744">
        <f t="shared" si="89"/>
        <v>3.92</v>
      </c>
      <c r="K744">
        <f t="shared" si="90"/>
        <v>118.12100000000001</v>
      </c>
      <c r="L744">
        <f t="shared" si="91"/>
        <v>119.241</v>
      </c>
      <c r="M744">
        <f t="shared" si="92"/>
        <v>1.1199999999999903</v>
      </c>
      <c r="N744">
        <f t="shared" si="93"/>
        <v>116.44100000000003</v>
      </c>
      <c r="O744">
        <f t="shared" si="94"/>
        <v>120.92099999999999</v>
      </c>
      <c r="P744" t="str">
        <f t="shared" si="95"/>
        <v/>
      </c>
    </row>
    <row r="745" spans="1:16">
      <c r="A745" s="20" t="s">
        <v>25</v>
      </c>
      <c r="B745" s="20" t="s">
        <v>62</v>
      </c>
      <c r="C745" s="20" t="s">
        <v>69</v>
      </c>
      <c r="D745" s="21">
        <v>41852</v>
      </c>
      <c r="E745" s="20">
        <v>122.041</v>
      </c>
      <c r="F745" s="20" t="s">
        <v>121</v>
      </c>
      <c r="G745" s="20">
        <v>2.5</v>
      </c>
      <c r="H745" s="20">
        <v>119.541</v>
      </c>
      <c r="I745">
        <f t="shared" si="88"/>
        <v>2.8</v>
      </c>
      <c r="J745">
        <f t="shared" si="89"/>
        <v>3.92</v>
      </c>
      <c r="K745">
        <f t="shared" si="90"/>
        <v>118.12100000000001</v>
      </c>
      <c r="L745">
        <f t="shared" si="91"/>
        <v>119.241</v>
      </c>
      <c r="M745">
        <f t="shared" si="92"/>
        <v>1.1199999999999903</v>
      </c>
      <c r="N745">
        <f t="shared" si="93"/>
        <v>116.44100000000003</v>
      </c>
      <c r="O745">
        <f t="shared" si="94"/>
        <v>120.92099999999999</v>
      </c>
      <c r="P745" t="str">
        <f t="shared" si="95"/>
        <v/>
      </c>
    </row>
    <row r="746" spans="1:16">
      <c r="A746" s="20" t="s">
        <v>25</v>
      </c>
      <c r="B746" s="20" t="s">
        <v>62</v>
      </c>
      <c r="C746" s="20" t="s">
        <v>69</v>
      </c>
      <c r="D746" s="21">
        <v>41883</v>
      </c>
      <c r="E746" s="20">
        <v>122.041</v>
      </c>
      <c r="F746" s="20" t="s">
        <v>121</v>
      </c>
      <c r="G746" s="20">
        <v>3.15</v>
      </c>
      <c r="H746" s="20">
        <v>118.89100000000001</v>
      </c>
      <c r="I746">
        <f t="shared" si="88"/>
        <v>2.8</v>
      </c>
      <c r="J746">
        <f t="shared" si="89"/>
        <v>3.92</v>
      </c>
      <c r="K746">
        <f t="shared" si="90"/>
        <v>118.12100000000001</v>
      </c>
      <c r="L746">
        <f t="shared" si="91"/>
        <v>119.241</v>
      </c>
      <c r="M746">
        <f t="shared" si="92"/>
        <v>1.1199999999999903</v>
      </c>
      <c r="N746">
        <f t="shared" si="93"/>
        <v>116.44100000000003</v>
      </c>
      <c r="O746">
        <f t="shared" si="94"/>
        <v>120.92099999999999</v>
      </c>
      <c r="P746" t="str">
        <f t="shared" si="95"/>
        <v/>
      </c>
    </row>
    <row r="747" spans="1:16">
      <c r="A747" s="20" t="s">
        <v>25</v>
      </c>
      <c r="B747" s="20" t="s">
        <v>62</v>
      </c>
      <c r="C747" s="20" t="s">
        <v>69</v>
      </c>
      <c r="D747" s="21">
        <v>41913</v>
      </c>
      <c r="E747" s="20">
        <v>122.041</v>
      </c>
      <c r="F747" s="20" t="s">
        <v>121</v>
      </c>
      <c r="G747" s="20">
        <v>3.7</v>
      </c>
      <c r="H747" s="20">
        <v>118.34099999999999</v>
      </c>
      <c r="I747">
        <f t="shared" si="88"/>
        <v>2.8</v>
      </c>
      <c r="J747">
        <f t="shared" si="89"/>
        <v>3.92</v>
      </c>
      <c r="K747">
        <f t="shared" si="90"/>
        <v>118.12100000000001</v>
      </c>
      <c r="L747">
        <f t="shared" si="91"/>
        <v>119.241</v>
      </c>
      <c r="M747">
        <f t="shared" si="92"/>
        <v>1.1199999999999903</v>
      </c>
      <c r="N747">
        <f t="shared" si="93"/>
        <v>116.44100000000003</v>
      </c>
      <c r="O747">
        <f t="shared" si="94"/>
        <v>120.92099999999999</v>
      </c>
      <c r="P747" t="str">
        <f t="shared" si="95"/>
        <v/>
      </c>
    </row>
    <row r="748" spans="1:16">
      <c r="A748" s="20" t="s">
        <v>25</v>
      </c>
      <c r="B748" s="20" t="s">
        <v>62</v>
      </c>
      <c r="C748" s="20" t="s">
        <v>69</v>
      </c>
      <c r="D748" s="21">
        <v>41944</v>
      </c>
      <c r="E748" s="20">
        <v>122.041</v>
      </c>
      <c r="F748" s="20" t="s">
        <v>121</v>
      </c>
      <c r="G748" s="20">
        <v>2.8</v>
      </c>
      <c r="H748" s="20">
        <v>119.241</v>
      </c>
      <c r="I748">
        <f t="shared" si="88"/>
        <v>2.8</v>
      </c>
      <c r="J748">
        <f t="shared" si="89"/>
        <v>3.92</v>
      </c>
      <c r="K748">
        <f t="shared" si="90"/>
        <v>118.12100000000001</v>
      </c>
      <c r="L748">
        <f t="shared" si="91"/>
        <v>119.241</v>
      </c>
      <c r="M748">
        <f t="shared" si="92"/>
        <v>1.1199999999999903</v>
      </c>
      <c r="N748">
        <f t="shared" si="93"/>
        <v>116.44100000000003</v>
      </c>
      <c r="O748">
        <f t="shared" si="94"/>
        <v>120.92099999999999</v>
      </c>
      <c r="P748" t="str">
        <f t="shared" si="95"/>
        <v/>
      </c>
    </row>
    <row r="749" spans="1:16">
      <c r="A749" s="20" t="s">
        <v>25</v>
      </c>
      <c r="B749" s="20" t="s">
        <v>62</v>
      </c>
      <c r="C749" s="20" t="s">
        <v>69</v>
      </c>
      <c r="D749" s="21">
        <v>41974</v>
      </c>
      <c r="E749" s="20">
        <v>122.041</v>
      </c>
      <c r="F749" s="20" t="s">
        <v>121</v>
      </c>
      <c r="G749" s="20">
        <v>2.75</v>
      </c>
      <c r="H749" s="20">
        <v>119.291</v>
      </c>
      <c r="I749">
        <f t="shared" si="88"/>
        <v>2.8</v>
      </c>
      <c r="J749">
        <f t="shared" si="89"/>
        <v>3.92</v>
      </c>
      <c r="K749">
        <f t="shared" si="90"/>
        <v>118.12100000000001</v>
      </c>
      <c r="L749">
        <f t="shared" si="91"/>
        <v>119.241</v>
      </c>
      <c r="M749">
        <f t="shared" si="92"/>
        <v>1.1199999999999903</v>
      </c>
      <c r="N749">
        <f t="shared" si="93"/>
        <v>116.44100000000003</v>
      </c>
      <c r="O749">
        <f t="shared" si="94"/>
        <v>120.92099999999999</v>
      </c>
      <c r="P749" t="str">
        <f t="shared" si="95"/>
        <v/>
      </c>
    </row>
    <row r="750" spans="1:16">
      <c r="A750" s="20" t="s">
        <v>25</v>
      </c>
      <c r="B750" s="20" t="s">
        <v>62</v>
      </c>
      <c r="C750" s="20" t="s">
        <v>69</v>
      </c>
      <c r="D750" s="21">
        <v>42024</v>
      </c>
      <c r="E750" s="20">
        <v>122.041</v>
      </c>
      <c r="F750" s="20" t="s">
        <v>121</v>
      </c>
      <c r="G750" s="20">
        <v>3.4</v>
      </c>
      <c r="H750" s="20">
        <v>118.64100000000001</v>
      </c>
      <c r="I750">
        <f t="shared" si="88"/>
        <v>2.8</v>
      </c>
      <c r="J750">
        <f t="shared" si="89"/>
        <v>3.92</v>
      </c>
      <c r="K750">
        <f t="shared" si="90"/>
        <v>118.12100000000001</v>
      </c>
      <c r="L750">
        <f t="shared" si="91"/>
        <v>119.241</v>
      </c>
      <c r="M750">
        <f t="shared" si="92"/>
        <v>1.1199999999999903</v>
      </c>
      <c r="N750">
        <f t="shared" si="93"/>
        <v>116.44100000000003</v>
      </c>
      <c r="O750">
        <f t="shared" si="94"/>
        <v>120.92099999999999</v>
      </c>
      <c r="P750" t="str">
        <f t="shared" si="95"/>
        <v/>
      </c>
    </row>
    <row r="751" spans="1:16">
      <c r="A751" s="20" t="s">
        <v>25</v>
      </c>
      <c r="B751" s="20" t="s">
        <v>62</v>
      </c>
      <c r="C751" s="20" t="s">
        <v>69</v>
      </c>
      <c r="D751" s="21">
        <v>42058</v>
      </c>
      <c r="E751" s="20">
        <v>122.041</v>
      </c>
      <c r="F751" s="20" t="s">
        <v>121</v>
      </c>
      <c r="G751" s="20">
        <v>3.2</v>
      </c>
      <c r="H751" s="20">
        <v>118.84099999999999</v>
      </c>
      <c r="I751">
        <f t="shared" si="88"/>
        <v>2.8</v>
      </c>
      <c r="J751">
        <f t="shared" si="89"/>
        <v>3.92</v>
      </c>
      <c r="K751">
        <f t="shared" si="90"/>
        <v>118.12100000000001</v>
      </c>
      <c r="L751">
        <f t="shared" si="91"/>
        <v>119.241</v>
      </c>
      <c r="M751">
        <f t="shared" si="92"/>
        <v>1.1199999999999903</v>
      </c>
      <c r="N751">
        <f t="shared" si="93"/>
        <v>116.44100000000003</v>
      </c>
      <c r="O751">
        <f t="shared" si="94"/>
        <v>120.92099999999999</v>
      </c>
      <c r="P751" t="str">
        <f t="shared" si="95"/>
        <v/>
      </c>
    </row>
    <row r="752" spans="1:16">
      <c r="A752" s="20" t="s">
        <v>25</v>
      </c>
      <c r="B752" s="20" t="s">
        <v>62</v>
      </c>
      <c r="C752" s="20" t="s">
        <v>69</v>
      </c>
      <c r="D752" s="21">
        <v>42081</v>
      </c>
      <c r="E752" s="20">
        <v>122.041</v>
      </c>
      <c r="F752" s="20" t="s">
        <v>121</v>
      </c>
      <c r="G752" s="20">
        <v>3.55</v>
      </c>
      <c r="H752" s="20">
        <v>118.491</v>
      </c>
      <c r="I752">
        <f t="shared" si="88"/>
        <v>2.8</v>
      </c>
      <c r="J752">
        <f t="shared" si="89"/>
        <v>3.92</v>
      </c>
      <c r="K752">
        <f t="shared" si="90"/>
        <v>118.12100000000001</v>
      </c>
      <c r="L752">
        <f t="shared" si="91"/>
        <v>119.241</v>
      </c>
      <c r="M752">
        <f t="shared" si="92"/>
        <v>1.1199999999999903</v>
      </c>
      <c r="N752">
        <f t="shared" si="93"/>
        <v>116.44100000000003</v>
      </c>
      <c r="O752">
        <f t="shared" si="94"/>
        <v>120.92099999999999</v>
      </c>
      <c r="P752" t="str">
        <f t="shared" si="95"/>
        <v/>
      </c>
    </row>
    <row r="753" spans="1:16">
      <c r="A753" s="20" t="s">
        <v>25</v>
      </c>
      <c r="B753" s="20" t="s">
        <v>62</v>
      </c>
      <c r="C753" s="20" t="s">
        <v>69</v>
      </c>
      <c r="D753" s="21">
        <v>42173</v>
      </c>
      <c r="E753" s="20">
        <v>122.041</v>
      </c>
      <c r="F753" s="20" t="s">
        <v>121</v>
      </c>
      <c r="G753" s="20">
        <v>3.55</v>
      </c>
      <c r="H753" s="20">
        <v>118.491</v>
      </c>
      <c r="I753">
        <f t="shared" si="88"/>
        <v>2.8</v>
      </c>
      <c r="J753">
        <f t="shared" si="89"/>
        <v>3.92</v>
      </c>
      <c r="K753">
        <f t="shared" si="90"/>
        <v>118.12100000000001</v>
      </c>
      <c r="L753">
        <f t="shared" si="91"/>
        <v>119.241</v>
      </c>
      <c r="M753">
        <f t="shared" si="92"/>
        <v>1.1199999999999903</v>
      </c>
      <c r="N753">
        <f t="shared" si="93"/>
        <v>116.44100000000003</v>
      </c>
      <c r="O753">
        <f t="shared" si="94"/>
        <v>120.92099999999999</v>
      </c>
      <c r="P753" t="str">
        <f t="shared" si="95"/>
        <v/>
      </c>
    </row>
    <row r="754" spans="1:16">
      <c r="A754" s="20" t="s">
        <v>25</v>
      </c>
      <c r="B754" s="20" t="s">
        <v>62</v>
      </c>
      <c r="C754" s="20" t="s">
        <v>69</v>
      </c>
      <c r="D754" s="21">
        <v>42488</v>
      </c>
      <c r="E754" s="20">
        <v>122.041</v>
      </c>
      <c r="F754" s="20" t="s">
        <v>121</v>
      </c>
      <c r="G754" s="20">
        <v>3.73</v>
      </c>
      <c r="H754" s="20">
        <v>118.31100000000001</v>
      </c>
      <c r="I754">
        <f t="shared" si="88"/>
        <v>2.8</v>
      </c>
      <c r="J754">
        <f t="shared" si="89"/>
        <v>3.92</v>
      </c>
      <c r="K754">
        <f t="shared" si="90"/>
        <v>118.12100000000001</v>
      </c>
      <c r="L754">
        <f t="shared" si="91"/>
        <v>119.241</v>
      </c>
      <c r="M754">
        <f t="shared" si="92"/>
        <v>1.1199999999999903</v>
      </c>
      <c r="N754">
        <f t="shared" si="93"/>
        <v>116.44100000000003</v>
      </c>
      <c r="O754">
        <f t="shared" si="94"/>
        <v>120.92099999999999</v>
      </c>
      <c r="P754" t="str">
        <f t="shared" si="95"/>
        <v/>
      </c>
    </row>
    <row r="755" spans="1:16">
      <c r="A755" s="20" t="s">
        <v>25</v>
      </c>
      <c r="B755" s="20" t="s">
        <v>62</v>
      </c>
      <c r="C755" s="20" t="s">
        <v>69</v>
      </c>
      <c r="D755" s="21">
        <v>42522</v>
      </c>
      <c r="E755" s="20">
        <v>122.041</v>
      </c>
      <c r="F755" s="20" t="s">
        <v>121</v>
      </c>
      <c r="G755" s="20">
        <v>10.4</v>
      </c>
      <c r="H755" s="20">
        <v>111.64100000000001</v>
      </c>
      <c r="I755">
        <f t="shared" si="88"/>
        <v>2.8</v>
      </c>
      <c r="J755">
        <f t="shared" si="89"/>
        <v>3.92</v>
      </c>
      <c r="K755">
        <f t="shared" si="90"/>
        <v>118.12100000000001</v>
      </c>
      <c r="L755">
        <f t="shared" si="91"/>
        <v>119.241</v>
      </c>
      <c r="M755">
        <f t="shared" si="92"/>
        <v>1.1199999999999903</v>
      </c>
      <c r="N755">
        <f t="shared" si="93"/>
        <v>116.44100000000003</v>
      </c>
      <c r="O755">
        <f t="shared" si="94"/>
        <v>120.92099999999999</v>
      </c>
      <c r="P755" t="str">
        <f t="shared" si="95"/>
        <v>OUTLIER</v>
      </c>
    </row>
    <row r="756" spans="1:16">
      <c r="A756" s="20" t="s">
        <v>25</v>
      </c>
      <c r="B756" s="20" t="s">
        <v>62</v>
      </c>
      <c r="C756" s="20" t="s">
        <v>69</v>
      </c>
      <c r="D756" s="21">
        <v>42815</v>
      </c>
      <c r="E756" s="20">
        <v>122.041</v>
      </c>
      <c r="F756" s="20" t="s">
        <v>121</v>
      </c>
      <c r="G756" s="20">
        <v>4.17</v>
      </c>
      <c r="H756" s="20">
        <v>117.871</v>
      </c>
      <c r="I756">
        <f t="shared" si="88"/>
        <v>2.8</v>
      </c>
      <c r="J756">
        <f t="shared" si="89"/>
        <v>3.92</v>
      </c>
      <c r="K756">
        <f t="shared" si="90"/>
        <v>118.12100000000001</v>
      </c>
      <c r="L756">
        <f t="shared" si="91"/>
        <v>119.241</v>
      </c>
      <c r="M756">
        <f t="shared" si="92"/>
        <v>1.1199999999999903</v>
      </c>
      <c r="N756">
        <f t="shared" si="93"/>
        <v>116.44100000000003</v>
      </c>
      <c r="O756">
        <f t="shared" si="94"/>
        <v>120.92099999999999</v>
      </c>
      <c r="P756" t="str">
        <f t="shared" si="95"/>
        <v/>
      </c>
    </row>
    <row r="757" spans="1:16">
      <c r="A757" s="20" t="s">
        <v>25</v>
      </c>
      <c r="B757" s="20" t="s">
        <v>62</v>
      </c>
      <c r="C757" s="20" t="s">
        <v>69</v>
      </c>
      <c r="D757" s="21">
        <v>42854</v>
      </c>
      <c r="E757" s="20">
        <v>122.041</v>
      </c>
      <c r="F757" s="20" t="s">
        <v>121</v>
      </c>
      <c r="G757" s="20">
        <v>4.1399999999999997</v>
      </c>
      <c r="H757" s="20">
        <v>117.901</v>
      </c>
      <c r="I757">
        <f t="shared" si="88"/>
        <v>2.8</v>
      </c>
      <c r="J757">
        <f t="shared" si="89"/>
        <v>3.92</v>
      </c>
      <c r="K757">
        <f t="shared" si="90"/>
        <v>118.12100000000001</v>
      </c>
      <c r="L757">
        <f t="shared" si="91"/>
        <v>119.241</v>
      </c>
      <c r="M757">
        <f t="shared" si="92"/>
        <v>1.1199999999999903</v>
      </c>
      <c r="N757">
        <f t="shared" si="93"/>
        <v>116.44100000000003</v>
      </c>
      <c r="O757">
        <f t="shared" si="94"/>
        <v>120.92099999999999</v>
      </c>
      <c r="P757" t="str">
        <f t="shared" si="95"/>
        <v/>
      </c>
    </row>
    <row r="758" spans="1:16">
      <c r="A758" s="20" t="s">
        <v>25</v>
      </c>
      <c r="B758" s="20" t="s">
        <v>62</v>
      </c>
      <c r="C758" s="20" t="s">
        <v>69</v>
      </c>
      <c r="D758" s="21">
        <v>42874</v>
      </c>
      <c r="E758" s="20">
        <v>122.041</v>
      </c>
      <c r="F758" s="20" t="s">
        <v>121</v>
      </c>
      <c r="G758" s="20">
        <v>4.0599999999999996</v>
      </c>
      <c r="H758" s="20">
        <v>117.98099999999999</v>
      </c>
      <c r="I758">
        <f t="shared" si="88"/>
        <v>2.8</v>
      </c>
      <c r="J758">
        <f t="shared" si="89"/>
        <v>3.92</v>
      </c>
      <c r="K758">
        <f t="shared" si="90"/>
        <v>118.12100000000001</v>
      </c>
      <c r="L758">
        <f t="shared" si="91"/>
        <v>119.241</v>
      </c>
      <c r="M758">
        <f t="shared" si="92"/>
        <v>1.1199999999999903</v>
      </c>
      <c r="N758">
        <f t="shared" si="93"/>
        <v>116.44100000000003</v>
      </c>
      <c r="O758">
        <f t="shared" si="94"/>
        <v>120.92099999999999</v>
      </c>
      <c r="P758" t="str">
        <f t="shared" si="95"/>
        <v/>
      </c>
    </row>
    <row r="759" spans="1:16">
      <c r="A759" s="20" t="s">
        <v>25</v>
      </c>
      <c r="B759" s="20" t="s">
        <v>62</v>
      </c>
      <c r="C759" s="20" t="s">
        <v>69</v>
      </c>
      <c r="D759" s="21">
        <v>42900</v>
      </c>
      <c r="E759" s="20">
        <v>122.041</v>
      </c>
      <c r="F759" s="20" t="s">
        <v>121</v>
      </c>
      <c r="G759" s="20">
        <v>4.3099999999999996</v>
      </c>
      <c r="H759" s="20">
        <v>117.73099999999999</v>
      </c>
      <c r="I759">
        <f t="shared" si="88"/>
        <v>2.8</v>
      </c>
      <c r="J759">
        <f t="shared" si="89"/>
        <v>3.92</v>
      </c>
      <c r="K759">
        <f t="shared" si="90"/>
        <v>118.12100000000001</v>
      </c>
      <c r="L759">
        <f t="shared" si="91"/>
        <v>119.241</v>
      </c>
      <c r="M759">
        <f t="shared" si="92"/>
        <v>1.1199999999999903</v>
      </c>
      <c r="N759">
        <f t="shared" si="93"/>
        <v>116.44100000000003</v>
      </c>
      <c r="O759">
        <f t="shared" si="94"/>
        <v>120.92099999999999</v>
      </c>
      <c r="P759" t="str">
        <f t="shared" si="95"/>
        <v/>
      </c>
    </row>
    <row r="760" spans="1:16">
      <c r="A760" s="20" t="s">
        <v>25</v>
      </c>
      <c r="B760" s="20" t="s">
        <v>62</v>
      </c>
      <c r="C760" s="20" t="s">
        <v>69</v>
      </c>
      <c r="D760" s="21">
        <v>42937</v>
      </c>
      <c r="E760" s="20">
        <v>122.041</v>
      </c>
      <c r="F760" s="20" t="s">
        <v>121</v>
      </c>
      <c r="G760" s="20">
        <v>3.13</v>
      </c>
      <c r="H760" s="20">
        <v>118.911</v>
      </c>
      <c r="I760">
        <f t="shared" si="88"/>
        <v>2.8</v>
      </c>
      <c r="J760">
        <f t="shared" si="89"/>
        <v>3.92</v>
      </c>
      <c r="K760">
        <f t="shared" si="90"/>
        <v>118.12100000000001</v>
      </c>
      <c r="L760">
        <f t="shared" si="91"/>
        <v>119.241</v>
      </c>
      <c r="M760">
        <f t="shared" si="92"/>
        <v>1.1199999999999903</v>
      </c>
      <c r="N760">
        <f t="shared" si="93"/>
        <v>116.44100000000003</v>
      </c>
      <c r="O760">
        <f t="shared" si="94"/>
        <v>120.92099999999999</v>
      </c>
      <c r="P760" t="str">
        <f t="shared" si="95"/>
        <v/>
      </c>
    </row>
    <row r="761" spans="1:16">
      <c r="A761" s="20" t="s">
        <v>25</v>
      </c>
      <c r="B761" s="20" t="s">
        <v>62</v>
      </c>
      <c r="C761" s="20" t="s">
        <v>69</v>
      </c>
      <c r="D761" s="21">
        <v>42985</v>
      </c>
      <c r="E761" s="20">
        <v>122.041</v>
      </c>
      <c r="F761" s="20" t="s">
        <v>121</v>
      </c>
      <c r="G761" s="20">
        <v>3.13</v>
      </c>
      <c r="H761" s="20">
        <v>118.911</v>
      </c>
      <c r="I761">
        <f t="shared" si="88"/>
        <v>2.8</v>
      </c>
      <c r="J761">
        <f t="shared" si="89"/>
        <v>3.92</v>
      </c>
      <c r="K761">
        <f t="shared" si="90"/>
        <v>118.12100000000001</v>
      </c>
      <c r="L761">
        <f t="shared" si="91"/>
        <v>119.241</v>
      </c>
      <c r="M761">
        <f t="shared" si="92"/>
        <v>1.1199999999999903</v>
      </c>
      <c r="N761">
        <f t="shared" si="93"/>
        <v>116.44100000000003</v>
      </c>
      <c r="O761">
        <f t="shared" si="94"/>
        <v>120.92099999999999</v>
      </c>
      <c r="P761" t="str">
        <f t="shared" si="95"/>
        <v/>
      </c>
    </row>
    <row r="762" spans="1:16">
      <c r="A762" s="20" t="s">
        <v>25</v>
      </c>
      <c r="B762" s="20" t="s">
        <v>62</v>
      </c>
      <c r="C762" s="20" t="s">
        <v>69</v>
      </c>
      <c r="D762" s="21">
        <v>43020</v>
      </c>
      <c r="E762" s="20">
        <v>122.041</v>
      </c>
      <c r="F762" s="20" t="s">
        <v>121</v>
      </c>
      <c r="G762" s="20">
        <v>3.18</v>
      </c>
      <c r="H762" s="20">
        <v>118.861</v>
      </c>
      <c r="I762">
        <f t="shared" si="88"/>
        <v>2.8</v>
      </c>
      <c r="J762">
        <f t="shared" si="89"/>
        <v>3.92</v>
      </c>
      <c r="K762">
        <f t="shared" si="90"/>
        <v>118.12100000000001</v>
      </c>
      <c r="L762">
        <f t="shared" si="91"/>
        <v>119.241</v>
      </c>
      <c r="M762">
        <f t="shared" si="92"/>
        <v>1.1199999999999903</v>
      </c>
      <c r="N762">
        <f t="shared" si="93"/>
        <v>116.44100000000003</v>
      </c>
      <c r="O762">
        <f t="shared" si="94"/>
        <v>120.92099999999999</v>
      </c>
      <c r="P762" t="str">
        <f t="shared" si="95"/>
        <v/>
      </c>
    </row>
    <row r="763" spans="1:16">
      <c r="A763" s="20" t="s">
        <v>25</v>
      </c>
      <c r="B763" s="20" t="s">
        <v>62</v>
      </c>
      <c r="C763" s="20" t="s">
        <v>69</v>
      </c>
      <c r="D763" s="21">
        <v>43049</v>
      </c>
      <c r="E763" s="20">
        <v>122.041</v>
      </c>
      <c r="F763" s="20" t="s">
        <v>121</v>
      </c>
      <c r="G763" s="20">
        <v>3.56</v>
      </c>
      <c r="H763" s="20">
        <v>118.48099999999999</v>
      </c>
      <c r="I763">
        <f t="shared" si="88"/>
        <v>2.8</v>
      </c>
      <c r="J763">
        <f t="shared" si="89"/>
        <v>3.92</v>
      </c>
      <c r="K763">
        <f t="shared" si="90"/>
        <v>118.12100000000001</v>
      </c>
      <c r="L763">
        <f t="shared" si="91"/>
        <v>119.241</v>
      </c>
      <c r="M763">
        <f t="shared" si="92"/>
        <v>1.1199999999999903</v>
      </c>
      <c r="N763">
        <f t="shared" si="93"/>
        <v>116.44100000000003</v>
      </c>
      <c r="O763">
        <f t="shared" si="94"/>
        <v>120.92099999999999</v>
      </c>
      <c r="P763" t="str">
        <f t="shared" si="95"/>
        <v/>
      </c>
    </row>
    <row r="764" spans="1:16">
      <c r="A764" s="20" t="s">
        <v>25</v>
      </c>
      <c r="B764" s="20" t="s">
        <v>62</v>
      </c>
      <c r="C764" s="20" t="s">
        <v>69</v>
      </c>
      <c r="D764" s="21">
        <v>43082</v>
      </c>
      <c r="E764" s="20">
        <v>122.041</v>
      </c>
      <c r="F764" s="20" t="s">
        <v>121</v>
      </c>
      <c r="G764" s="20">
        <v>4</v>
      </c>
      <c r="H764" s="20">
        <v>118.041</v>
      </c>
      <c r="I764">
        <f t="shared" si="88"/>
        <v>2.8</v>
      </c>
      <c r="J764">
        <f t="shared" si="89"/>
        <v>3.92</v>
      </c>
      <c r="K764">
        <f t="shared" si="90"/>
        <v>118.12100000000001</v>
      </c>
      <c r="L764">
        <f t="shared" si="91"/>
        <v>119.241</v>
      </c>
      <c r="M764">
        <f t="shared" si="92"/>
        <v>1.1199999999999903</v>
      </c>
      <c r="N764">
        <f t="shared" si="93"/>
        <v>116.44100000000003</v>
      </c>
      <c r="O764">
        <f t="shared" si="94"/>
        <v>120.92099999999999</v>
      </c>
      <c r="P764" t="str">
        <f t="shared" si="95"/>
        <v/>
      </c>
    </row>
    <row r="765" spans="1:16">
      <c r="A765" s="20" t="s">
        <v>25</v>
      </c>
      <c r="B765" s="20" t="s">
        <v>62</v>
      </c>
      <c r="C765" s="20" t="s">
        <v>69</v>
      </c>
      <c r="D765" s="21">
        <v>43130</v>
      </c>
      <c r="E765" s="20">
        <v>122.041</v>
      </c>
      <c r="F765" s="20" t="s">
        <v>121</v>
      </c>
      <c r="G765" s="20">
        <v>3.9</v>
      </c>
      <c r="H765" s="20">
        <v>118.14100000000001</v>
      </c>
      <c r="I765">
        <f t="shared" si="88"/>
        <v>2.8</v>
      </c>
      <c r="J765">
        <f t="shared" si="89"/>
        <v>3.92</v>
      </c>
      <c r="K765">
        <f t="shared" si="90"/>
        <v>118.12100000000001</v>
      </c>
      <c r="L765">
        <f t="shared" si="91"/>
        <v>119.241</v>
      </c>
      <c r="M765">
        <f t="shared" si="92"/>
        <v>1.1199999999999903</v>
      </c>
      <c r="N765">
        <f t="shared" si="93"/>
        <v>116.44100000000003</v>
      </c>
      <c r="O765">
        <f t="shared" si="94"/>
        <v>120.92099999999999</v>
      </c>
      <c r="P765" t="str">
        <f t="shared" si="95"/>
        <v/>
      </c>
    </row>
    <row r="766" spans="1:16">
      <c r="A766" s="20" t="s">
        <v>25</v>
      </c>
      <c r="B766" s="20" t="s">
        <v>62</v>
      </c>
      <c r="C766" s="20" t="s">
        <v>69</v>
      </c>
      <c r="D766" s="21">
        <v>43152</v>
      </c>
      <c r="E766" s="20">
        <v>122.041</v>
      </c>
      <c r="F766" s="20" t="s">
        <v>121</v>
      </c>
      <c r="G766" s="20">
        <v>4.0199999999999996</v>
      </c>
      <c r="H766" s="20">
        <v>118.021</v>
      </c>
      <c r="I766">
        <f t="shared" si="88"/>
        <v>2.8</v>
      </c>
      <c r="J766">
        <f t="shared" si="89"/>
        <v>3.92</v>
      </c>
      <c r="K766">
        <f t="shared" si="90"/>
        <v>118.12100000000001</v>
      </c>
      <c r="L766">
        <f t="shared" si="91"/>
        <v>119.241</v>
      </c>
      <c r="M766">
        <f t="shared" si="92"/>
        <v>1.1199999999999903</v>
      </c>
      <c r="N766">
        <f t="shared" si="93"/>
        <v>116.44100000000003</v>
      </c>
      <c r="O766">
        <f t="shared" si="94"/>
        <v>120.92099999999999</v>
      </c>
      <c r="P766" t="str">
        <f t="shared" si="95"/>
        <v/>
      </c>
    </row>
    <row r="767" spans="1:16">
      <c r="A767" s="20" t="s">
        <v>25</v>
      </c>
      <c r="B767" s="20" t="s">
        <v>62</v>
      </c>
      <c r="C767" s="20" t="s">
        <v>69</v>
      </c>
      <c r="D767" s="21">
        <v>43173</v>
      </c>
      <c r="E767" s="20">
        <v>122.041</v>
      </c>
      <c r="F767" s="20" t="s">
        <v>121</v>
      </c>
      <c r="G767" s="20">
        <v>4</v>
      </c>
      <c r="H767" s="20">
        <v>118.041</v>
      </c>
      <c r="I767">
        <f t="shared" si="88"/>
        <v>2.8</v>
      </c>
      <c r="J767">
        <f t="shared" si="89"/>
        <v>3.92</v>
      </c>
      <c r="K767">
        <f t="shared" si="90"/>
        <v>118.12100000000001</v>
      </c>
      <c r="L767">
        <f t="shared" si="91"/>
        <v>119.241</v>
      </c>
      <c r="M767">
        <f t="shared" si="92"/>
        <v>1.1199999999999903</v>
      </c>
      <c r="N767">
        <f t="shared" si="93"/>
        <v>116.44100000000003</v>
      </c>
      <c r="O767">
        <f t="shared" si="94"/>
        <v>120.92099999999999</v>
      </c>
      <c r="P767" t="str">
        <f t="shared" si="95"/>
        <v/>
      </c>
    </row>
    <row r="768" spans="1:16">
      <c r="A768" s="20" t="s">
        <v>25</v>
      </c>
      <c r="B768" s="20" t="s">
        <v>62</v>
      </c>
      <c r="C768" s="20" t="s">
        <v>69</v>
      </c>
      <c r="D768" s="21">
        <v>43213</v>
      </c>
      <c r="E768" s="20">
        <v>122.041</v>
      </c>
      <c r="F768" s="20" t="s">
        <v>121</v>
      </c>
      <c r="G768" s="20">
        <v>3.5</v>
      </c>
      <c r="H768" s="20">
        <v>118.541</v>
      </c>
      <c r="I768">
        <f t="shared" si="88"/>
        <v>2.8</v>
      </c>
      <c r="J768">
        <f t="shared" si="89"/>
        <v>3.92</v>
      </c>
      <c r="K768">
        <f t="shared" si="90"/>
        <v>118.12100000000001</v>
      </c>
      <c r="L768">
        <f t="shared" si="91"/>
        <v>119.241</v>
      </c>
      <c r="M768">
        <f t="shared" si="92"/>
        <v>1.1199999999999903</v>
      </c>
      <c r="N768">
        <f t="shared" si="93"/>
        <v>116.44100000000003</v>
      </c>
      <c r="O768">
        <f t="shared" si="94"/>
        <v>120.92099999999999</v>
      </c>
      <c r="P768" t="str">
        <f t="shared" si="95"/>
        <v/>
      </c>
    </row>
    <row r="769" spans="1:16">
      <c r="A769" s="20" t="s">
        <v>25</v>
      </c>
      <c r="B769" s="20" t="s">
        <v>62</v>
      </c>
      <c r="C769" s="20" t="s">
        <v>69</v>
      </c>
      <c r="D769" s="21">
        <v>43242</v>
      </c>
      <c r="E769" s="20">
        <v>122.041</v>
      </c>
      <c r="F769" s="20" t="s">
        <v>121</v>
      </c>
      <c r="G769" s="20">
        <v>3.94</v>
      </c>
      <c r="H769" s="20">
        <v>118.101</v>
      </c>
      <c r="I769">
        <f t="shared" si="88"/>
        <v>2.8</v>
      </c>
      <c r="J769">
        <f t="shared" si="89"/>
        <v>3.92</v>
      </c>
      <c r="K769">
        <f t="shared" si="90"/>
        <v>118.12100000000001</v>
      </c>
      <c r="L769">
        <f t="shared" si="91"/>
        <v>119.241</v>
      </c>
      <c r="M769">
        <f t="shared" si="92"/>
        <v>1.1199999999999903</v>
      </c>
      <c r="N769">
        <f t="shared" si="93"/>
        <v>116.44100000000003</v>
      </c>
      <c r="O769">
        <f t="shared" si="94"/>
        <v>120.92099999999999</v>
      </c>
      <c r="P769" t="str">
        <f t="shared" si="95"/>
        <v/>
      </c>
    </row>
    <row r="770" spans="1:16">
      <c r="A770" s="20" t="s">
        <v>25</v>
      </c>
      <c r="B770" s="20" t="s">
        <v>62</v>
      </c>
      <c r="C770" s="20" t="s">
        <v>69</v>
      </c>
      <c r="D770" s="21">
        <v>43265</v>
      </c>
      <c r="E770" s="20">
        <v>122.041</v>
      </c>
      <c r="F770" s="20" t="s">
        <v>121</v>
      </c>
      <c r="G770" s="20">
        <v>3.86</v>
      </c>
      <c r="H770" s="20">
        <v>118.181</v>
      </c>
      <c r="I770">
        <f t="shared" si="88"/>
        <v>2.8</v>
      </c>
      <c r="J770">
        <f t="shared" si="89"/>
        <v>3.92</v>
      </c>
      <c r="K770">
        <f t="shared" si="90"/>
        <v>118.12100000000001</v>
      </c>
      <c r="L770">
        <f t="shared" si="91"/>
        <v>119.241</v>
      </c>
      <c r="M770">
        <f t="shared" si="92"/>
        <v>1.1199999999999903</v>
      </c>
      <c r="N770">
        <f t="shared" si="93"/>
        <v>116.44100000000003</v>
      </c>
      <c r="O770">
        <f t="shared" si="94"/>
        <v>120.92099999999999</v>
      </c>
      <c r="P770" t="str">
        <f t="shared" si="95"/>
        <v/>
      </c>
    </row>
    <row r="771" spans="1:16">
      <c r="A771" s="20" t="s">
        <v>25</v>
      </c>
      <c r="B771" s="20" t="s">
        <v>62</v>
      </c>
      <c r="C771" s="20" t="s">
        <v>69</v>
      </c>
      <c r="D771" s="21">
        <v>43365</v>
      </c>
      <c r="E771" s="20">
        <v>122.041</v>
      </c>
      <c r="F771" s="20" t="s">
        <v>121</v>
      </c>
      <c r="G771" s="20">
        <v>3.52</v>
      </c>
      <c r="H771" s="20">
        <v>118.521</v>
      </c>
      <c r="I771">
        <f t="shared" ref="I771:I834" si="96">VLOOKUP($C771,$T$1:$X$42,2,FALSE)</f>
        <v>2.8</v>
      </c>
      <c r="J771">
        <f t="shared" ref="J771:J834" si="97">VLOOKUP($C771,$T$1:$X$42,3,FALSE)</f>
        <v>3.92</v>
      </c>
      <c r="K771">
        <f t="shared" ref="K771:K834" si="98">VLOOKUP($C771,$T$1:$X$42,4,FALSE)</f>
        <v>118.12100000000001</v>
      </c>
      <c r="L771">
        <f t="shared" ref="L771:L834" si="99">VLOOKUP($C771,$T$1:$X$42,5,FALSE)</f>
        <v>119.241</v>
      </c>
      <c r="M771">
        <f t="shared" ref="M771:M834" si="100">L771-K771</f>
        <v>1.1199999999999903</v>
      </c>
      <c r="N771">
        <f t="shared" ref="N771:N834" si="101">K771-M771*1.5</f>
        <v>116.44100000000003</v>
      </c>
      <c r="O771">
        <f t="shared" ref="O771:O834" si="102">L771+M771*1.5</f>
        <v>120.92099999999999</v>
      </c>
      <c r="P771" t="str">
        <f t="shared" ref="P771:P834" si="103">IF(OR(H771&lt;N771,H771&gt;O771), "OUTLIER", "")</f>
        <v/>
      </c>
    </row>
    <row r="772" spans="1:16">
      <c r="A772" s="20" t="s">
        <v>25</v>
      </c>
      <c r="B772" s="20" t="s">
        <v>62</v>
      </c>
      <c r="C772" s="20" t="s">
        <v>71</v>
      </c>
      <c r="D772" s="21">
        <v>40909</v>
      </c>
      <c r="E772" s="20">
        <v>135.68</v>
      </c>
      <c r="F772" s="20" t="s">
        <v>121</v>
      </c>
      <c r="G772" s="20">
        <v>7.25</v>
      </c>
      <c r="H772" s="20">
        <v>128.43</v>
      </c>
      <c r="I772">
        <f t="shared" si="96"/>
        <v>5.3875000000000002</v>
      </c>
      <c r="J772">
        <f t="shared" si="97"/>
        <v>6.625</v>
      </c>
      <c r="K772">
        <f t="shared" si="98"/>
        <v>129.05500000000001</v>
      </c>
      <c r="L772">
        <f t="shared" si="99"/>
        <v>130.29250000000002</v>
      </c>
      <c r="M772">
        <f t="shared" si="100"/>
        <v>1.2375000000000114</v>
      </c>
      <c r="N772">
        <f t="shared" si="101"/>
        <v>127.19874999999999</v>
      </c>
      <c r="O772">
        <f t="shared" si="102"/>
        <v>132.14875000000004</v>
      </c>
      <c r="P772" t="str">
        <f t="shared" si="103"/>
        <v/>
      </c>
    </row>
    <row r="773" spans="1:16">
      <c r="A773" s="20" t="s">
        <v>25</v>
      </c>
      <c r="B773" s="20" t="s">
        <v>62</v>
      </c>
      <c r="C773" s="20" t="s">
        <v>71</v>
      </c>
      <c r="D773" s="21">
        <v>40940</v>
      </c>
      <c r="E773" s="20">
        <v>135.68</v>
      </c>
      <c r="F773" s="20" t="s">
        <v>121</v>
      </c>
      <c r="G773" s="20">
        <v>7.35</v>
      </c>
      <c r="H773" s="20">
        <v>128.33000000000001</v>
      </c>
      <c r="I773">
        <f t="shared" si="96"/>
        <v>5.3875000000000002</v>
      </c>
      <c r="J773">
        <f t="shared" si="97"/>
        <v>6.625</v>
      </c>
      <c r="K773">
        <f t="shared" si="98"/>
        <v>129.05500000000001</v>
      </c>
      <c r="L773">
        <f t="shared" si="99"/>
        <v>130.29250000000002</v>
      </c>
      <c r="M773">
        <f t="shared" si="100"/>
        <v>1.2375000000000114</v>
      </c>
      <c r="N773">
        <f t="shared" si="101"/>
        <v>127.19874999999999</v>
      </c>
      <c r="O773">
        <f t="shared" si="102"/>
        <v>132.14875000000004</v>
      </c>
      <c r="P773" t="str">
        <f t="shared" si="103"/>
        <v/>
      </c>
    </row>
    <row r="774" spans="1:16">
      <c r="A774" s="20" t="s">
        <v>25</v>
      </c>
      <c r="B774" s="20" t="s">
        <v>62</v>
      </c>
      <c r="C774" s="20" t="s">
        <v>71</v>
      </c>
      <c r="D774" s="21">
        <v>40969</v>
      </c>
      <c r="E774" s="20">
        <v>135.68</v>
      </c>
      <c r="F774" s="20" t="s">
        <v>121</v>
      </c>
      <c r="G774" s="20">
        <v>8.15</v>
      </c>
      <c r="H774" s="20">
        <v>127.53</v>
      </c>
      <c r="I774">
        <f t="shared" si="96"/>
        <v>5.3875000000000002</v>
      </c>
      <c r="J774">
        <f t="shared" si="97"/>
        <v>6.625</v>
      </c>
      <c r="K774">
        <f t="shared" si="98"/>
        <v>129.05500000000001</v>
      </c>
      <c r="L774">
        <f t="shared" si="99"/>
        <v>130.29250000000002</v>
      </c>
      <c r="M774">
        <f t="shared" si="100"/>
        <v>1.2375000000000114</v>
      </c>
      <c r="N774">
        <f t="shared" si="101"/>
        <v>127.19874999999999</v>
      </c>
      <c r="O774">
        <f t="shared" si="102"/>
        <v>132.14875000000004</v>
      </c>
      <c r="P774" t="str">
        <f t="shared" si="103"/>
        <v/>
      </c>
    </row>
    <row r="775" spans="1:16">
      <c r="A775" s="20" t="s">
        <v>25</v>
      </c>
      <c r="B775" s="20" t="s">
        <v>62</v>
      </c>
      <c r="C775" s="20" t="s">
        <v>71</v>
      </c>
      <c r="D775" s="21">
        <v>41000</v>
      </c>
      <c r="E775" s="20">
        <v>135.68</v>
      </c>
      <c r="F775" s="20" t="s">
        <v>121</v>
      </c>
      <c r="G775" s="20">
        <v>7.95</v>
      </c>
      <c r="H775" s="20">
        <v>127.73</v>
      </c>
      <c r="I775">
        <f t="shared" si="96"/>
        <v>5.3875000000000002</v>
      </c>
      <c r="J775">
        <f t="shared" si="97"/>
        <v>6.625</v>
      </c>
      <c r="K775">
        <f t="shared" si="98"/>
        <v>129.05500000000001</v>
      </c>
      <c r="L775">
        <f t="shared" si="99"/>
        <v>130.29250000000002</v>
      </c>
      <c r="M775">
        <f t="shared" si="100"/>
        <v>1.2375000000000114</v>
      </c>
      <c r="N775">
        <f t="shared" si="101"/>
        <v>127.19874999999999</v>
      </c>
      <c r="O775">
        <f t="shared" si="102"/>
        <v>132.14875000000004</v>
      </c>
      <c r="P775" t="str">
        <f t="shared" si="103"/>
        <v/>
      </c>
    </row>
    <row r="776" spans="1:16">
      <c r="A776" s="20" t="s">
        <v>25</v>
      </c>
      <c r="B776" s="20" t="s">
        <v>62</v>
      </c>
      <c r="C776" s="20" t="s">
        <v>71</v>
      </c>
      <c r="D776" s="21">
        <v>41030</v>
      </c>
      <c r="E776" s="20">
        <v>135.68</v>
      </c>
      <c r="F776" s="20" t="s">
        <v>121</v>
      </c>
      <c r="G776" s="20">
        <v>7.15</v>
      </c>
      <c r="H776" s="20">
        <v>128.53</v>
      </c>
      <c r="I776">
        <f t="shared" si="96"/>
        <v>5.3875000000000002</v>
      </c>
      <c r="J776">
        <f t="shared" si="97"/>
        <v>6.625</v>
      </c>
      <c r="K776">
        <f t="shared" si="98"/>
        <v>129.05500000000001</v>
      </c>
      <c r="L776">
        <f t="shared" si="99"/>
        <v>130.29250000000002</v>
      </c>
      <c r="M776">
        <f t="shared" si="100"/>
        <v>1.2375000000000114</v>
      </c>
      <c r="N776">
        <f t="shared" si="101"/>
        <v>127.19874999999999</v>
      </c>
      <c r="O776">
        <f t="shared" si="102"/>
        <v>132.14875000000004</v>
      </c>
      <c r="P776" t="str">
        <f t="shared" si="103"/>
        <v/>
      </c>
    </row>
    <row r="777" spans="1:16">
      <c r="A777" s="20" t="s">
        <v>25</v>
      </c>
      <c r="B777" s="20" t="s">
        <v>62</v>
      </c>
      <c r="C777" s="20" t="s">
        <v>71</v>
      </c>
      <c r="D777" s="21">
        <v>41079</v>
      </c>
      <c r="E777" s="20">
        <v>135.68</v>
      </c>
      <c r="F777" s="20" t="s">
        <v>121</v>
      </c>
      <c r="G777" s="20">
        <v>5.65</v>
      </c>
      <c r="H777" s="20">
        <v>130.03</v>
      </c>
      <c r="I777">
        <f t="shared" si="96"/>
        <v>5.3875000000000002</v>
      </c>
      <c r="J777">
        <f t="shared" si="97"/>
        <v>6.625</v>
      </c>
      <c r="K777">
        <f t="shared" si="98"/>
        <v>129.05500000000001</v>
      </c>
      <c r="L777">
        <f t="shared" si="99"/>
        <v>130.29250000000002</v>
      </c>
      <c r="M777">
        <f t="shared" si="100"/>
        <v>1.2375000000000114</v>
      </c>
      <c r="N777">
        <f t="shared" si="101"/>
        <v>127.19874999999999</v>
      </c>
      <c r="O777">
        <f t="shared" si="102"/>
        <v>132.14875000000004</v>
      </c>
      <c r="P777" t="str">
        <f t="shared" si="103"/>
        <v/>
      </c>
    </row>
    <row r="778" spans="1:16">
      <c r="A778" s="20" t="s">
        <v>25</v>
      </c>
      <c r="B778" s="20" t="s">
        <v>62</v>
      </c>
      <c r="C778" s="20" t="s">
        <v>71</v>
      </c>
      <c r="D778" s="21">
        <v>41171</v>
      </c>
      <c r="E778" s="20">
        <v>135.68</v>
      </c>
      <c r="F778" s="20" t="s">
        <v>121</v>
      </c>
      <c r="G778" s="20">
        <v>5.4</v>
      </c>
      <c r="H778" s="20">
        <v>130.28</v>
      </c>
      <c r="I778">
        <f t="shared" si="96"/>
        <v>5.3875000000000002</v>
      </c>
      <c r="J778">
        <f t="shared" si="97"/>
        <v>6.625</v>
      </c>
      <c r="K778">
        <f t="shared" si="98"/>
        <v>129.05500000000001</v>
      </c>
      <c r="L778">
        <f t="shared" si="99"/>
        <v>130.29250000000002</v>
      </c>
      <c r="M778">
        <f t="shared" si="100"/>
        <v>1.2375000000000114</v>
      </c>
      <c r="N778">
        <f t="shared" si="101"/>
        <v>127.19874999999999</v>
      </c>
      <c r="O778">
        <f t="shared" si="102"/>
        <v>132.14875000000004</v>
      </c>
      <c r="P778" t="str">
        <f t="shared" si="103"/>
        <v/>
      </c>
    </row>
    <row r="779" spans="1:16">
      <c r="A779" s="20" t="s">
        <v>25</v>
      </c>
      <c r="B779" s="20" t="s">
        <v>62</v>
      </c>
      <c r="C779" s="20" t="s">
        <v>71</v>
      </c>
      <c r="D779" s="21">
        <v>41201</v>
      </c>
      <c r="E779" s="20">
        <v>135.68</v>
      </c>
      <c r="F779" s="20" t="s">
        <v>121</v>
      </c>
      <c r="G779" s="20">
        <v>6.75</v>
      </c>
      <c r="H779" s="20">
        <v>128.93</v>
      </c>
      <c r="I779">
        <f t="shared" si="96"/>
        <v>5.3875000000000002</v>
      </c>
      <c r="J779">
        <f t="shared" si="97"/>
        <v>6.625</v>
      </c>
      <c r="K779">
        <f t="shared" si="98"/>
        <v>129.05500000000001</v>
      </c>
      <c r="L779">
        <f t="shared" si="99"/>
        <v>130.29250000000002</v>
      </c>
      <c r="M779">
        <f t="shared" si="100"/>
        <v>1.2375000000000114</v>
      </c>
      <c r="N779">
        <f t="shared" si="101"/>
        <v>127.19874999999999</v>
      </c>
      <c r="O779">
        <f t="shared" si="102"/>
        <v>132.14875000000004</v>
      </c>
      <c r="P779" t="str">
        <f t="shared" si="103"/>
        <v/>
      </c>
    </row>
    <row r="780" spans="1:16">
      <c r="A780" s="20" t="s">
        <v>25</v>
      </c>
      <c r="B780" s="20" t="s">
        <v>62</v>
      </c>
      <c r="C780" s="20" t="s">
        <v>71</v>
      </c>
      <c r="D780" s="21">
        <v>41232</v>
      </c>
      <c r="E780" s="20">
        <v>135.68</v>
      </c>
      <c r="F780" s="20" t="s">
        <v>121</v>
      </c>
      <c r="G780" s="20">
        <v>6.7</v>
      </c>
      <c r="H780" s="20">
        <v>128.97999999999999</v>
      </c>
      <c r="I780">
        <f t="shared" si="96"/>
        <v>5.3875000000000002</v>
      </c>
      <c r="J780">
        <f t="shared" si="97"/>
        <v>6.625</v>
      </c>
      <c r="K780">
        <f t="shared" si="98"/>
        <v>129.05500000000001</v>
      </c>
      <c r="L780">
        <f t="shared" si="99"/>
        <v>130.29250000000002</v>
      </c>
      <c r="M780">
        <f t="shared" si="100"/>
        <v>1.2375000000000114</v>
      </c>
      <c r="N780">
        <f t="shared" si="101"/>
        <v>127.19874999999999</v>
      </c>
      <c r="O780">
        <f t="shared" si="102"/>
        <v>132.14875000000004</v>
      </c>
      <c r="P780" t="str">
        <f t="shared" si="103"/>
        <v/>
      </c>
    </row>
    <row r="781" spans="1:16">
      <c r="A781" s="20" t="s">
        <v>25</v>
      </c>
      <c r="B781" s="20" t="s">
        <v>62</v>
      </c>
      <c r="C781" s="20" t="s">
        <v>71</v>
      </c>
      <c r="D781" s="21">
        <v>41259</v>
      </c>
      <c r="E781" s="20">
        <v>135.68</v>
      </c>
      <c r="F781" s="20" t="s">
        <v>121</v>
      </c>
      <c r="G781" s="20">
        <v>6.95</v>
      </c>
      <c r="H781" s="20">
        <v>128.72999999999999</v>
      </c>
      <c r="I781">
        <f t="shared" si="96"/>
        <v>5.3875000000000002</v>
      </c>
      <c r="J781">
        <f t="shared" si="97"/>
        <v>6.625</v>
      </c>
      <c r="K781">
        <f t="shared" si="98"/>
        <v>129.05500000000001</v>
      </c>
      <c r="L781">
        <f t="shared" si="99"/>
        <v>130.29250000000002</v>
      </c>
      <c r="M781">
        <f t="shared" si="100"/>
        <v>1.2375000000000114</v>
      </c>
      <c r="N781">
        <f t="shared" si="101"/>
        <v>127.19874999999999</v>
      </c>
      <c r="O781">
        <f t="shared" si="102"/>
        <v>132.14875000000004</v>
      </c>
      <c r="P781" t="str">
        <f t="shared" si="103"/>
        <v/>
      </c>
    </row>
    <row r="782" spans="1:16">
      <c r="A782" s="20" t="s">
        <v>25</v>
      </c>
      <c r="B782" s="20" t="s">
        <v>62</v>
      </c>
      <c r="C782" s="20" t="s">
        <v>71</v>
      </c>
      <c r="D782" s="21">
        <v>41285</v>
      </c>
      <c r="E782" s="20">
        <v>135.68</v>
      </c>
      <c r="F782" s="20" t="s">
        <v>121</v>
      </c>
      <c r="G782" s="20">
        <v>7.05</v>
      </c>
      <c r="H782" s="20">
        <v>128.63</v>
      </c>
      <c r="I782">
        <f t="shared" si="96"/>
        <v>5.3875000000000002</v>
      </c>
      <c r="J782">
        <f t="shared" si="97"/>
        <v>6.625</v>
      </c>
      <c r="K782">
        <f t="shared" si="98"/>
        <v>129.05500000000001</v>
      </c>
      <c r="L782">
        <f t="shared" si="99"/>
        <v>130.29250000000002</v>
      </c>
      <c r="M782">
        <f t="shared" si="100"/>
        <v>1.2375000000000114</v>
      </c>
      <c r="N782">
        <f t="shared" si="101"/>
        <v>127.19874999999999</v>
      </c>
      <c r="O782">
        <f t="shared" si="102"/>
        <v>132.14875000000004</v>
      </c>
      <c r="P782" t="str">
        <f t="shared" si="103"/>
        <v/>
      </c>
    </row>
    <row r="783" spans="1:16">
      <c r="A783" s="20" t="s">
        <v>25</v>
      </c>
      <c r="B783" s="20" t="s">
        <v>62</v>
      </c>
      <c r="C783" s="20" t="s">
        <v>71</v>
      </c>
      <c r="D783" s="21">
        <v>41316</v>
      </c>
      <c r="E783" s="20">
        <v>135.68</v>
      </c>
      <c r="F783" s="20" t="s">
        <v>121</v>
      </c>
      <c r="G783" s="20">
        <v>7.35</v>
      </c>
      <c r="H783" s="20">
        <v>128.33000000000001</v>
      </c>
      <c r="I783">
        <f t="shared" si="96"/>
        <v>5.3875000000000002</v>
      </c>
      <c r="J783">
        <f t="shared" si="97"/>
        <v>6.625</v>
      </c>
      <c r="K783">
        <f t="shared" si="98"/>
        <v>129.05500000000001</v>
      </c>
      <c r="L783">
        <f t="shared" si="99"/>
        <v>130.29250000000002</v>
      </c>
      <c r="M783">
        <f t="shared" si="100"/>
        <v>1.2375000000000114</v>
      </c>
      <c r="N783">
        <f t="shared" si="101"/>
        <v>127.19874999999999</v>
      </c>
      <c r="O783">
        <f t="shared" si="102"/>
        <v>132.14875000000004</v>
      </c>
      <c r="P783" t="str">
        <f t="shared" si="103"/>
        <v/>
      </c>
    </row>
    <row r="784" spans="1:16">
      <c r="A784" s="20" t="s">
        <v>25</v>
      </c>
      <c r="B784" s="20" t="s">
        <v>62</v>
      </c>
      <c r="C784" s="20" t="s">
        <v>71</v>
      </c>
      <c r="D784" s="21">
        <v>41344</v>
      </c>
      <c r="E784" s="20">
        <v>135.68</v>
      </c>
      <c r="F784" s="20" t="s">
        <v>121</v>
      </c>
      <c r="G784" s="20">
        <v>6.45</v>
      </c>
      <c r="H784" s="20">
        <v>129.22999999999999</v>
      </c>
      <c r="I784">
        <f t="shared" si="96"/>
        <v>5.3875000000000002</v>
      </c>
      <c r="J784">
        <f t="shared" si="97"/>
        <v>6.625</v>
      </c>
      <c r="K784">
        <f t="shared" si="98"/>
        <v>129.05500000000001</v>
      </c>
      <c r="L784">
        <f t="shared" si="99"/>
        <v>130.29250000000002</v>
      </c>
      <c r="M784">
        <f t="shared" si="100"/>
        <v>1.2375000000000114</v>
      </c>
      <c r="N784">
        <f t="shared" si="101"/>
        <v>127.19874999999999</v>
      </c>
      <c r="O784">
        <f t="shared" si="102"/>
        <v>132.14875000000004</v>
      </c>
      <c r="P784" t="str">
        <f t="shared" si="103"/>
        <v/>
      </c>
    </row>
    <row r="785" spans="1:16">
      <c r="A785" s="20" t="s">
        <v>25</v>
      </c>
      <c r="B785" s="20" t="s">
        <v>62</v>
      </c>
      <c r="C785" s="20" t="s">
        <v>71</v>
      </c>
      <c r="D785" s="21">
        <v>41375</v>
      </c>
      <c r="E785" s="20">
        <v>135.68</v>
      </c>
      <c r="F785" s="20" t="s">
        <v>121</v>
      </c>
      <c r="G785" s="20">
        <v>6.75</v>
      </c>
      <c r="H785" s="20">
        <v>128.93</v>
      </c>
      <c r="I785">
        <f t="shared" si="96"/>
        <v>5.3875000000000002</v>
      </c>
      <c r="J785">
        <f t="shared" si="97"/>
        <v>6.625</v>
      </c>
      <c r="K785">
        <f t="shared" si="98"/>
        <v>129.05500000000001</v>
      </c>
      <c r="L785">
        <f t="shared" si="99"/>
        <v>130.29250000000002</v>
      </c>
      <c r="M785">
        <f t="shared" si="100"/>
        <v>1.2375000000000114</v>
      </c>
      <c r="N785">
        <f t="shared" si="101"/>
        <v>127.19874999999999</v>
      </c>
      <c r="O785">
        <f t="shared" si="102"/>
        <v>132.14875000000004</v>
      </c>
      <c r="P785" t="str">
        <f t="shared" si="103"/>
        <v/>
      </c>
    </row>
    <row r="786" spans="1:16">
      <c r="A786" s="20" t="s">
        <v>25</v>
      </c>
      <c r="B786" s="20" t="s">
        <v>62</v>
      </c>
      <c r="C786" s="20" t="s">
        <v>71</v>
      </c>
      <c r="D786" s="21">
        <v>41424</v>
      </c>
      <c r="E786" s="20">
        <v>135.68</v>
      </c>
      <c r="F786" s="20" t="s">
        <v>121</v>
      </c>
      <c r="G786" s="20">
        <v>6.75</v>
      </c>
      <c r="H786" s="20">
        <v>128.93</v>
      </c>
      <c r="I786">
        <f t="shared" si="96"/>
        <v>5.3875000000000002</v>
      </c>
      <c r="J786">
        <f t="shared" si="97"/>
        <v>6.625</v>
      </c>
      <c r="K786">
        <f t="shared" si="98"/>
        <v>129.05500000000001</v>
      </c>
      <c r="L786">
        <f t="shared" si="99"/>
        <v>130.29250000000002</v>
      </c>
      <c r="M786">
        <f t="shared" si="100"/>
        <v>1.2375000000000114</v>
      </c>
      <c r="N786">
        <f t="shared" si="101"/>
        <v>127.19874999999999</v>
      </c>
      <c r="O786">
        <f t="shared" si="102"/>
        <v>132.14875000000004</v>
      </c>
      <c r="P786" t="str">
        <f t="shared" si="103"/>
        <v/>
      </c>
    </row>
    <row r="787" spans="1:16">
      <c r="A787" s="20" t="s">
        <v>25</v>
      </c>
      <c r="B787" s="20" t="s">
        <v>62</v>
      </c>
      <c r="C787" s="20" t="s">
        <v>71</v>
      </c>
      <c r="D787" s="21">
        <v>41450</v>
      </c>
      <c r="E787" s="20">
        <v>135.68</v>
      </c>
      <c r="F787" s="20" t="s">
        <v>121</v>
      </c>
      <c r="G787" s="20">
        <v>6.15</v>
      </c>
      <c r="H787" s="20">
        <v>129.53</v>
      </c>
      <c r="I787">
        <f t="shared" si="96"/>
        <v>5.3875000000000002</v>
      </c>
      <c r="J787">
        <f t="shared" si="97"/>
        <v>6.625</v>
      </c>
      <c r="K787">
        <f t="shared" si="98"/>
        <v>129.05500000000001</v>
      </c>
      <c r="L787">
        <f t="shared" si="99"/>
        <v>130.29250000000002</v>
      </c>
      <c r="M787">
        <f t="shared" si="100"/>
        <v>1.2375000000000114</v>
      </c>
      <c r="N787">
        <f t="shared" si="101"/>
        <v>127.19874999999999</v>
      </c>
      <c r="O787">
        <f t="shared" si="102"/>
        <v>132.14875000000004</v>
      </c>
      <c r="P787" t="str">
        <f t="shared" si="103"/>
        <v/>
      </c>
    </row>
    <row r="788" spans="1:16">
      <c r="A788" s="20" t="s">
        <v>25</v>
      </c>
      <c r="B788" s="20" t="s">
        <v>62</v>
      </c>
      <c r="C788" s="20" t="s">
        <v>71</v>
      </c>
      <c r="D788" s="21">
        <v>41475</v>
      </c>
      <c r="E788" s="20">
        <v>135.68</v>
      </c>
      <c r="F788" s="20" t="s">
        <v>121</v>
      </c>
      <c r="G788" s="20">
        <v>6</v>
      </c>
      <c r="H788" s="20">
        <v>129.68</v>
      </c>
      <c r="I788">
        <f t="shared" si="96"/>
        <v>5.3875000000000002</v>
      </c>
      <c r="J788">
        <f t="shared" si="97"/>
        <v>6.625</v>
      </c>
      <c r="K788">
        <f t="shared" si="98"/>
        <v>129.05500000000001</v>
      </c>
      <c r="L788">
        <f t="shared" si="99"/>
        <v>130.29250000000002</v>
      </c>
      <c r="M788">
        <f t="shared" si="100"/>
        <v>1.2375000000000114</v>
      </c>
      <c r="N788">
        <f t="shared" si="101"/>
        <v>127.19874999999999</v>
      </c>
      <c r="O788">
        <f t="shared" si="102"/>
        <v>132.14875000000004</v>
      </c>
      <c r="P788" t="str">
        <f t="shared" si="103"/>
        <v/>
      </c>
    </row>
    <row r="789" spans="1:16">
      <c r="A789" s="20" t="s">
        <v>25</v>
      </c>
      <c r="B789" s="20" t="s">
        <v>62</v>
      </c>
      <c r="C789" s="20" t="s">
        <v>71</v>
      </c>
      <c r="D789" s="21">
        <v>41516</v>
      </c>
      <c r="E789" s="20">
        <v>135.68</v>
      </c>
      <c r="F789" s="20" t="s">
        <v>121</v>
      </c>
      <c r="G789" s="20">
        <v>5.35</v>
      </c>
      <c r="H789" s="20">
        <v>130.33000000000001</v>
      </c>
      <c r="I789">
        <f t="shared" si="96"/>
        <v>5.3875000000000002</v>
      </c>
      <c r="J789">
        <f t="shared" si="97"/>
        <v>6.625</v>
      </c>
      <c r="K789">
        <f t="shared" si="98"/>
        <v>129.05500000000001</v>
      </c>
      <c r="L789">
        <f t="shared" si="99"/>
        <v>130.29250000000002</v>
      </c>
      <c r="M789">
        <f t="shared" si="100"/>
        <v>1.2375000000000114</v>
      </c>
      <c r="N789">
        <f t="shared" si="101"/>
        <v>127.19874999999999</v>
      </c>
      <c r="O789">
        <f t="shared" si="102"/>
        <v>132.14875000000004</v>
      </c>
      <c r="P789" t="str">
        <f t="shared" si="103"/>
        <v/>
      </c>
    </row>
    <row r="790" spans="1:16">
      <c r="A790" s="20" t="s">
        <v>25</v>
      </c>
      <c r="B790" s="20" t="s">
        <v>62</v>
      </c>
      <c r="C790" s="20" t="s">
        <v>71</v>
      </c>
      <c r="D790" s="21">
        <v>41518</v>
      </c>
      <c r="E790" s="20">
        <v>135.68</v>
      </c>
      <c r="F790" s="20" t="s">
        <v>121</v>
      </c>
      <c r="G790" s="20">
        <v>5.6</v>
      </c>
      <c r="H790" s="20">
        <v>130.08000000000001</v>
      </c>
      <c r="I790">
        <f t="shared" si="96"/>
        <v>5.3875000000000002</v>
      </c>
      <c r="J790">
        <f t="shared" si="97"/>
        <v>6.625</v>
      </c>
      <c r="K790">
        <f t="shared" si="98"/>
        <v>129.05500000000001</v>
      </c>
      <c r="L790">
        <f t="shared" si="99"/>
        <v>130.29250000000002</v>
      </c>
      <c r="M790">
        <f t="shared" si="100"/>
        <v>1.2375000000000114</v>
      </c>
      <c r="N790">
        <f t="shared" si="101"/>
        <v>127.19874999999999</v>
      </c>
      <c r="O790">
        <f t="shared" si="102"/>
        <v>132.14875000000004</v>
      </c>
      <c r="P790" t="str">
        <f t="shared" si="103"/>
        <v/>
      </c>
    </row>
    <row r="791" spans="1:16">
      <c r="A791" s="20" t="s">
        <v>25</v>
      </c>
      <c r="B791" s="20" t="s">
        <v>62</v>
      </c>
      <c r="C791" s="20" t="s">
        <v>71</v>
      </c>
      <c r="D791" s="21">
        <v>41548</v>
      </c>
      <c r="E791" s="20">
        <v>135.68</v>
      </c>
      <c r="F791" s="20" t="s">
        <v>121</v>
      </c>
      <c r="G791" s="20">
        <v>6.45</v>
      </c>
      <c r="H791" s="20">
        <v>129.22999999999999</v>
      </c>
      <c r="I791">
        <f t="shared" si="96"/>
        <v>5.3875000000000002</v>
      </c>
      <c r="J791">
        <f t="shared" si="97"/>
        <v>6.625</v>
      </c>
      <c r="K791">
        <f t="shared" si="98"/>
        <v>129.05500000000001</v>
      </c>
      <c r="L791">
        <f t="shared" si="99"/>
        <v>130.29250000000002</v>
      </c>
      <c r="M791">
        <f t="shared" si="100"/>
        <v>1.2375000000000114</v>
      </c>
      <c r="N791">
        <f t="shared" si="101"/>
        <v>127.19874999999999</v>
      </c>
      <c r="O791">
        <f t="shared" si="102"/>
        <v>132.14875000000004</v>
      </c>
      <c r="P791" t="str">
        <f t="shared" si="103"/>
        <v/>
      </c>
    </row>
    <row r="792" spans="1:16">
      <c r="A792" s="20" t="s">
        <v>25</v>
      </c>
      <c r="B792" s="20" t="s">
        <v>62</v>
      </c>
      <c r="C792" s="20" t="s">
        <v>71</v>
      </c>
      <c r="D792" s="21">
        <v>41579</v>
      </c>
      <c r="E792" s="20">
        <v>135.68</v>
      </c>
      <c r="F792" s="20" t="s">
        <v>121</v>
      </c>
      <c r="G792" s="20">
        <v>6.95</v>
      </c>
      <c r="H792" s="20">
        <v>128.72999999999999</v>
      </c>
      <c r="I792">
        <f t="shared" si="96"/>
        <v>5.3875000000000002</v>
      </c>
      <c r="J792">
        <f t="shared" si="97"/>
        <v>6.625</v>
      </c>
      <c r="K792">
        <f t="shared" si="98"/>
        <v>129.05500000000001</v>
      </c>
      <c r="L792">
        <f t="shared" si="99"/>
        <v>130.29250000000002</v>
      </c>
      <c r="M792">
        <f t="shared" si="100"/>
        <v>1.2375000000000114</v>
      </c>
      <c r="N792">
        <f t="shared" si="101"/>
        <v>127.19874999999999</v>
      </c>
      <c r="O792">
        <f t="shared" si="102"/>
        <v>132.14875000000004</v>
      </c>
      <c r="P792" t="str">
        <f t="shared" si="103"/>
        <v/>
      </c>
    </row>
    <row r="793" spans="1:16">
      <c r="A793" s="20" t="s">
        <v>25</v>
      </c>
      <c r="B793" s="20" t="s">
        <v>62</v>
      </c>
      <c r="C793" s="20" t="s">
        <v>71</v>
      </c>
      <c r="D793" s="21">
        <v>41609</v>
      </c>
      <c r="E793" s="20">
        <v>135.68</v>
      </c>
      <c r="F793" s="20" t="s">
        <v>121</v>
      </c>
      <c r="G793" s="20">
        <v>7.15</v>
      </c>
      <c r="H793" s="20">
        <v>128.53</v>
      </c>
      <c r="I793">
        <f t="shared" si="96"/>
        <v>5.3875000000000002</v>
      </c>
      <c r="J793">
        <f t="shared" si="97"/>
        <v>6.625</v>
      </c>
      <c r="K793">
        <f t="shared" si="98"/>
        <v>129.05500000000001</v>
      </c>
      <c r="L793">
        <f t="shared" si="99"/>
        <v>130.29250000000002</v>
      </c>
      <c r="M793">
        <f t="shared" si="100"/>
        <v>1.2375000000000114</v>
      </c>
      <c r="N793">
        <f t="shared" si="101"/>
        <v>127.19874999999999</v>
      </c>
      <c r="O793">
        <f t="shared" si="102"/>
        <v>132.14875000000004</v>
      </c>
      <c r="P793" t="str">
        <f t="shared" si="103"/>
        <v/>
      </c>
    </row>
    <row r="794" spans="1:16">
      <c r="A794" s="20" t="s">
        <v>25</v>
      </c>
      <c r="B794" s="20" t="s">
        <v>62</v>
      </c>
      <c r="C794" s="20" t="s">
        <v>71</v>
      </c>
      <c r="D794" s="21">
        <v>41640</v>
      </c>
      <c r="E794" s="20">
        <v>135.68</v>
      </c>
      <c r="F794" s="20" t="s">
        <v>121</v>
      </c>
      <c r="G794" s="20">
        <v>5.85</v>
      </c>
      <c r="H794" s="20">
        <v>129.83000000000001</v>
      </c>
      <c r="I794">
        <f t="shared" si="96"/>
        <v>5.3875000000000002</v>
      </c>
      <c r="J794">
        <f t="shared" si="97"/>
        <v>6.625</v>
      </c>
      <c r="K794">
        <f t="shared" si="98"/>
        <v>129.05500000000001</v>
      </c>
      <c r="L794">
        <f t="shared" si="99"/>
        <v>130.29250000000002</v>
      </c>
      <c r="M794">
        <f t="shared" si="100"/>
        <v>1.2375000000000114</v>
      </c>
      <c r="N794">
        <f t="shared" si="101"/>
        <v>127.19874999999999</v>
      </c>
      <c r="O794">
        <f t="shared" si="102"/>
        <v>132.14875000000004</v>
      </c>
      <c r="P794" t="str">
        <f t="shared" si="103"/>
        <v/>
      </c>
    </row>
    <row r="795" spans="1:16">
      <c r="A795" s="20" t="s">
        <v>25</v>
      </c>
      <c r="B795" s="20" t="s">
        <v>62</v>
      </c>
      <c r="C795" s="20" t="s">
        <v>71</v>
      </c>
      <c r="D795" s="21">
        <v>41671</v>
      </c>
      <c r="E795" s="20">
        <v>135.68</v>
      </c>
      <c r="F795" s="20" t="s">
        <v>121</v>
      </c>
      <c r="G795" s="20">
        <v>4.1500000000000004</v>
      </c>
      <c r="H795" s="20">
        <v>131.53</v>
      </c>
      <c r="I795">
        <f t="shared" si="96"/>
        <v>5.3875000000000002</v>
      </c>
      <c r="J795">
        <f t="shared" si="97"/>
        <v>6.625</v>
      </c>
      <c r="K795">
        <f t="shared" si="98"/>
        <v>129.05500000000001</v>
      </c>
      <c r="L795">
        <f t="shared" si="99"/>
        <v>130.29250000000002</v>
      </c>
      <c r="M795">
        <f t="shared" si="100"/>
        <v>1.2375000000000114</v>
      </c>
      <c r="N795">
        <f t="shared" si="101"/>
        <v>127.19874999999999</v>
      </c>
      <c r="O795">
        <f t="shared" si="102"/>
        <v>132.14875000000004</v>
      </c>
      <c r="P795" t="str">
        <f t="shared" si="103"/>
        <v/>
      </c>
    </row>
    <row r="796" spans="1:16">
      <c r="A796" s="20" t="s">
        <v>25</v>
      </c>
      <c r="B796" s="20" t="s">
        <v>62</v>
      </c>
      <c r="C796" s="20" t="s">
        <v>71</v>
      </c>
      <c r="D796" s="21">
        <v>41699</v>
      </c>
      <c r="E796" s="20">
        <v>135.68</v>
      </c>
      <c r="F796" s="20" t="s">
        <v>121</v>
      </c>
      <c r="G796" s="20">
        <v>4.45</v>
      </c>
      <c r="H796" s="20">
        <v>131.22999999999999</v>
      </c>
      <c r="I796">
        <f t="shared" si="96"/>
        <v>5.3875000000000002</v>
      </c>
      <c r="J796">
        <f t="shared" si="97"/>
        <v>6.625</v>
      </c>
      <c r="K796">
        <f t="shared" si="98"/>
        <v>129.05500000000001</v>
      </c>
      <c r="L796">
        <f t="shared" si="99"/>
        <v>130.29250000000002</v>
      </c>
      <c r="M796">
        <f t="shared" si="100"/>
        <v>1.2375000000000114</v>
      </c>
      <c r="N796">
        <f t="shared" si="101"/>
        <v>127.19874999999999</v>
      </c>
      <c r="O796">
        <f t="shared" si="102"/>
        <v>132.14875000000004</v>
      </c>
      <c r="P796" t="str">
        <f t="shared" si="103"/>
        <v/>
      </c>
    </row>
    <row r="797" spans="1:16">
      <c r="A797" s="20" t="s">
        <v>25</v>
      </c>
      <c r="B797" s="20" t="s">
        <v>62</v>
      </c>
      <c r="C797" s="20" t="s">
        <v>71</v>
      </c>
      <c r="D797" s="21">
        <v>41730</v>
      </c>
      <c r="E797" s="20">
        <v>135.68</v>
      </c>
      <c r="F797" s="20" t="s">
        <v>121</v>
      </c>
      <c r="G797" s="20">
        <v>5.45</v>
      </c>
      <c r="H797" s="20">
        <v>130.22999999999999</v>
      </c>
      <c r="I797">
        <f t="shared" si="96"/>
        <v>5.3875000000000002</v>
      </c>
      <c r="J797">
        <f t="shared" si="97"/>
        <v>6.625</v>
      </c>
      <c r="K797">
        <f t="shared" si="98"/>
        <v>129.05500000000001</v>
      </c>
      <c r="L797">
        <f t="shared" si="99"/>
        <v>130.29250000000002</v>
      </c>
      <c r="M797">
        <f t="shared" si="100"/>
        <v>1.2375000000000114</v>
      </c>
      <c r="N797">
        <f t="shared" si="101"/>
        <v>127.19874999999999</v>
      </c>
      <c r="O797">
        <f t="shared" si="102"/>
        <v>132.14875000000004</v>
      </c>
      <c r="P797" t="str">
        <f t="shared" si="103"/>
        <v/>
      </c>
    </row>
    <row r="798" spans="1:16">
      <c r="A798" s="20" t="s">
        <v>25</v>
      </c>
      <c r="B798" s="20" t="s">
        <v>62</v>
      </c>
      <c r="C798" s="20" t="s">
        <v>71</v>
      </c>
      <c r="D798" s="21">
        <v>41760</v>
      </c>
      <c r="E798" s="20">
        <v>135.68</v>
      </c>
      <c r="F798" s="20" t="s">
        <v>121</v>
      </c>
      <c r="G798" s="20">
        <v>5.85</v>
      </c>
      <c r="H798" s="20">
        <v>129.83000000000001</v>
      </c>
      <c r="I798">
        <f t="shared" si="96"/>
        <v>5.3875000000000002</v>
      </c>
      <c r="J798">
        <f t="shared" si="97"/>
        <v>6.625</v>
      </c>
      <c r="K798">
        <f t="shared" si="98"/>
        <v>129.05500000000001</v>
      </c>
      <c r="L798">
        <f t="shared" si="99"/>
        <v>130.29250000000002</v>
      </c>
      <c r="M798">
        <f t="shared" si="100"/>
        <v>1.2375000000000114</v>
      </c>
      <c r="N798">
        <f t="shared" si="101"/>
        <v>127.19874999999999</v>
      </c>
      <c r="O798">
        <f t="shared" si="102"/>
        <v>132.14875000000004</v>
      </c>
      <c r="P798" t="str">
        <f t="shared" si="103"/>
        <v/>
      </c>
    </row>
    <row r="799" spans="1:16">
      <c r="A799" s="20" t="s">
        <v>25</v>
      </c>
      <c r="B799" s="20" t="s">
        <v>62</v>
      </c>
      <c r="C799" s="20" t="s">
        <v>71</v>
      </c>
      <c r="D799" s="21">
        <v>41791</v>
      </c>
      <c r="E799" s="20">
        <v>135.68</v>
      </c>
      <c r="F799" s="20" t="s">
        <v>121</v>
      </c>
      <c r="G799" s="20">
        <v>5.15</v>
      </c>
      <c r="H799" s="20">
        <v>130.53</v>
      </c>
      <c r="I799">
        <f t="shared" si="96"/>
        <v>5.3875000000000002</v>
      </c>
      <c r="J799">
        <f t="shared" si="97"/>
        <v>6.625</v>
      </c>
      <c r="K799">
        <f t="shared" si="98"/>
        <v>129.05500000000001</v>
      </c>
      <c r="L799">
        <f t="shared" si="99"/>
        <v>130.29250000000002</v>
      </c>
      <c r="M799">
        <f t="shared" si="100"/>
        <v>1.2375000000000114</v>
      </c>
      <c r="N799">
        <f t="shared" si="101"/>
        <v>127.19874999999999</v>
      </c>
      <c r="O799">
        <f t="shared" si="102"/>
        <v>132.14875000000004</v>
      </c>
      <c r="P799" t="str">
        <f t="shared" si="103"/>
        <v/>
      </c>
    </row>
    <row r="800" spans="1:16">
      <c r="A800" s="20" t="s">
        <v>25</v>
      </c>
      <c r="B800" s="20" t="s">
        <v>62</v>
      </c>
      <c r="C800" s="20" t="s">
        <v>71</v>
      </c>
      <c r="D800" s="21">
        <v>41821</v>
      </c>
      <c r="E800" s="20">
        <v>135.68</v>
      </c>
      <c r="F800" s="20" t="s">
        <v>121</v>
      </c>
      <c r="G800" s="20">
        <v>5.35</v>
      </c>
      <c r="H800" s="20">
        <v>130.33000000000001</v>
      </c>
      <c r="I800">
        <f t="shared" si="96"/>
        <v>5.3875000000000002</v>
      </c>
      <c r="J800">
        <f t="shared" si="97"/>
        <v>6.625</v>
      </c>
      <c r="K800">
        <f t="shared" si="98"/>
        <v>129.05500000000001</v>
      </c>
      <c r="L800">
        <f t="shared" si="99"/>
        <v>130.29250000000002</v>
      </c>
      <c r="M800">
        <f t="shared" si="100"/>
        <v>1.2375000000000114</v>
      </c>
      <c r="N800">
        <f t="shared" si="101"/>
        <v>127.19874999999999</v>
      </c>
      <c r="O800">
        <f t="shared" si="102"/>
        <v>132.14875000000004</v>
      </c>
      <c r="P800" t="str">
        <f t="shared" si="103"/>
        <v/>
      </c>
    </row>
    <row r="801" spans="1:16">
      <c r="A801" s="20" t="s">
        <v>25</v>
      </c>
      <c r="B801" s="20" t="s">
        <v>62</v>
      </c>
      <c r="C801" s="20" t="s">
        <v>71</v>
      </c>
      <c r="D801" s="21">
        <v>41852</v>
      </c>
      <c r="E801" s="20">
        <v>135.68</v>
      </c>
      <c r="F801" s="20" t="s">
        <v>121</v>
      </c>
      <c r="G801" s="20">
        <v>4.6500000000000004</v>
      </c>
      <c r="H801" s="20">
        <v>131.03</v>
      </c>
      <c r="I801">
        <f t="shared" si="96"/>
        <v>5.3875000000000002</v>
      </c>
      <c r="J801">
        <f t="shared" si="97"/>
        <v>6.625</v>
      </c>
      <c r="K801">
        <f t="shared" si="98"/>
        <v>129.05500000000001</v>
      </c>
      <c r="L801">
        <f t="shared" si="99"/>
        <v>130.29250000000002</v>
      </c>
      <c r="M801">
        <f t="shared" si="100"/>
        <v>1.2375000000000114</v>
      </c>
      <c r="N801">
        <f t="shared" si="101"/>
        <v>127.19874999999999</v>
      </c>
      <c r="O801">
        <f t="shared" si="102"/>
        <v>132.14875000000004</v>
      </c>
      <c r="P801" t="str">
        <f t="shared" si="103"/>
        <v/>
      </c>
    </row>
    <row r="802" spans="1:16">
      <c r="A802" s="20" t="s">
        <v>25</v>
      </c>
      <c r="B802" s="20" t="s">
        <v>62</v>
      </c>
      <c r="C802" s="20" t="s">
        <v>71</v>
      </c>
      <c r="D802" s="21">
        <v>41883</v>
      </c>
      <c r="E802" s="20">
        <v>135.68</v>
      </c>
      <c r="F802" s="20" t="s">
        <v>121</v>
      </c>
      <c r="G802" s="20">
        <v>4.6500000000000004</v>
      </c>
      <c r="H802" s="20">
        <v>131.03</v>
      </c>
      <c r="I802">
        <f t="shared" si="96"/>
        <v>5.3875000000000002</v>
      </c>
      <c r="J802">
        <f t="shared" si="97"/>
        <v>6.625</v>
      </c>
      <c r="K802">
        <f t="shared" si="98"/>
        <v>129.05500000000001</v>
      </c>
      <c r="L802">
        <f t="shared" si="99"/>
        <v>130.29250000000002</v>
      </c>
      <c r="M802">
        <f t="shared" si="100"/>
        <v>1.2375000000000114</v>
      </c>
      <c r="N802">
        <f t="shared" si="101"/>
        <v>127.19874999999999</v>
      </c>
      <c r="O802">
        <f t="shared" si="102"/>
        <v>132.14875000000004</v>
      </c>
      <c r="P802" t="str">
        <f t="shared" si="103"/>
        <v/>
      </c>
    </row>
    <row r="803" spans="1:16">
      <c r="A803" s="20" t="s">
        <v>25</v>
      </c>
      <c r="B803" s="20" t="s">
        <v>62</v>
      </c>
      <c r="C803" s="20" t="s">
        <v>71</v>
      </c>
      <c r="D803" s="21">
        <v>41913</v>
      </c>
      <c r="E803" s="20">
        <v>135.68</v>
      </c>
      <c r="F803" s="20" t="s">
        <v>121</v>
      </c>
      <c r="G803" s="20">
        <v>5.65</v>
      </c>
      <c r="H803" s="20">
        <v>130.03</v>
      </c>
      <c r="I803">
        <f t="shared" si="96"/>
        <v>5.3875000000000002</v>
      </c>
      <c r="J803">
        <f t="shared" si="97"/>
        <v>6.625</v>
      </c>
      <c r="K803">
        <f t="shared" si="98"/>
        <v>129.05500000000001</v>
      </c>
      <c r="L803">
        <f t="shared" si="99"/>
        <v>130.29250000000002</v>
      </c>
      <c r="M803">
        <f t="shared" si="100"/>
        <v>1.2375000000000114</v>
      </c>
      <c r="N803">
        <f t="shared" si="101"/>
        <v>127.19874999999999</v>
      </c>
      <c r="O803">
        <f t="shared" si="102"/>
        <v>132.14875000000004</v>
      </c>
      <c r="P803" t="str">
        <f t="shared" si="103"/>
        <v/>
      </c>
    </row>
    <row r="804" spans="1:16">
      <c r="A804" s="20" t="s">
        <v>25</v>
      </c>
      <c r="B804" s="20" t="s">
        <v>62</v>
      </c>
      <c r="C804" s="20" t="s">
        <v>71</v>
      </c>
      <c r="D804" s="21">
        <v>41944</v>
      </c>
      <c r="E804" s="20">
        <v>135.68</v>
      </c>
      <c r="F804" s="20" t="s">
        <v>121</v>
      </c>
      <c r="G804" s="20">
        <v>4.3499999999999996</v>
      </c>
      <c r="H804" s="20">
        <v>131.33000000000001</v>
      </c>
      <c r="I804">
        <f t="shared" si="96"/>
        <v>5.3875000000000002</v>
      </c>
      <c r="J804">
        <f t="shared" si="97"/>
        <v>6.625</v>
      </c>
      <c r="K804">
        <f t="shared" si="98"/>
        <v>129.05500000000001</v>
      </c>
      <c r="L804">
        <f t="shared" si="99"/>
        <v>130.29250000000002</v>
      </c>
      <c r="M804">
        <f t="shared" si="100"/>
        <v>1.2375000000000114</v>
      </c>
      <c r="N804">
        <f t="shared" si="101"/>
        <v>127.19874999999999</v>
      </c>
      <c r="O804">
        <f t="shared" si="102"/>
        <v>132.14875000000004</v>
      </c>
      <c r="P804" t="str">
        <f t="shared" si="103"/>
        <v/>
      </c>
    </row>
    <row r="805" spans="1:16">
      <c r="A805" s="20" t="s">
        <v>25</v>
      </c>
      <c r="B805" s="20" t="s">
        <v>62</v>
      </c>
      <c r="C805" s="20" t="s">
        <v>71</v>
      </c>
      <c r="D805" s="21">
        <v>41974</v>
      </c>
      <c r="E805" s="20">
        <v>135.68</v>
      </c>
      <c r="F805" s="20" t="s">
        <v>121</v>
      </c>
      <c r="G805" s="20">
        <v>4.9000000000000004</v>
      </c>
      <c r="H805" s="20">
        <v>130.78</v>
      </c>
      <c r="I805">
        <f t="shared" si="96"/>
        <v>5.3875000000000002</v>
      </c>
      <c r="J805">
        <f t="shared" si="97"/>
        <v>6.625</v>
      </c>
      <c r="K805">
        <f t="shared" si="98"/>
        <v>129.05500000000001</v>
      </c>
      <c r="L805">
        <f t="shared" si="99"/>
        <v>130.29250000000002</v>
      </c>
      <c r="M805">
        <f t="shared" si="100"/>
        <v>1.2375000000000114</v>
      </c>
      <c r="N805">
        <f t="shared" si="101"/>
        <v>127.19874999999999</v>
      </c>
      <c r="O805">
        <f t="shared" si="102"/>
        <v>132.14875000000004</v>
      </c>
      <c r="P805" t="str">
        <f t="shared" si="103"/>
        <v/>
      </c>
    </row>
    <row r="806" spans="1:16">
      <c r="A806" s="20" t="s">
        <v>25</v>
      </c>
      <c r="B806" s="20" t="s">
        <v>62</v>
      </c>
      <c r="C806" s="20" t="s">
        <v>71</v>
      </c>
      <c r="D806" s="21">
        <v>42026</v>
      </c>
      <c r="E806" s="20">
        <v>135.68</v>
      </c>
      <c r="F806" s="20" t="s">
        <v>121</v>
      </c>
      <c r="G806" s="20">
        <v>5.45</v>
      </c>
      <c r="H806" s="20">
        <v>130.22999999999999</v>
      </c>
      <c r="I806">
        <f t="shared" si="96"/>
        <v>5.3875000000000002</v>
      </c>
      <c r="J806">
        <f t="shared" si="97"/>
        <v>6.625</v>
      </c>
      <c r="K806">
        <f t="shared" si="98"/>
        <v>129.05500000000001</v>
      </c>
      <c r="L806">
        <f t="shared" si="99"/>
        <v>130.29250000000002</v>
      </c>
      <c r="M806">
        <f t="shared" si="100"/>
        <v>1.2375000000000114</v>
      </c>
      <c r="N806">
        <f t="shared" si="101"/>
        <v>127.19874999999999</v>
      </c>
      <c r="O806">
        <f t="shared" si="102"/>
        <v>132.14875000000004</v>
      </c>
      <c r="P806" t="str">
        <f t="shared" si="103"/>
        <v/>
      </c>
    </row>
    <row r="807" spans="1:16">
      <c r="A807" s="20" t="s">
        <v>25</v>
      </c>
      <c r="B807" s="20" t="s">
        <v>62</v>
      </c>
      <c r="C807" s="20" t="s">
        <v>71</v>
      </c>
      <c r="D807" s="21">
        <v>42061</v>
      </c>
      <c r="E807" s="20">
        <v>135.68</v>
      </c>
      <c r="F807" s="20" t="s">
        <v>121</v>
      </c>
      <c r="G807" s="20">
        <v>5.25</v>
      </c>
      <c r="H807" s="20">
        <v>130.43</v>
      </c>
      <c r="I807">
        <f t="shared" si="96"/>
        <v>5.3875000000000002</v>
      </c>
      <c r="J807">
        <f t="shared" si="97"/>
        <v>6.625</v>
      </c>
      <c r="K807">
        <f t="shared" si="98"/>
        <v>129.05500000000001</v>
      </c>
      <c r="L807">
        <f t="shared" si="99"/>
        <v>130.29250000000002</v>
      </c>
      <c r="M807">
        <f t="shared" si="100"/>
        <v>1.2375000000000114</v>
      </c>
      <c r="N807">
        <f t="shared" si="101"/>
        <v>127.19874999999999</v>
      </c>
      <c r="O807">
        <f t="shared" si="102"/>
        <v>132.14875000000004</v>
      </c>
      <c r="P807" t="str">
        <f t="shared" si="103"/>
        <v/>
      </c>
    </row>
    <row r="808" spans="1:16">
      <c r="A808" s="20" t="s">
        <v>25</v>
      </c>
      <c r="B808" s="20" t="s">
        <v>62</v>
      </c>
      <c r="C808" s="20" t="s">
        <v>71</v>
      </c>
      <c r="D808" s="21">
        <v>42088</v>
      </c>
      <c r="E808" s="20">
        <v>135.68</v>
      </c>
      <c r="F808" s="20" t="s">
        <v>121</v>
      </c>
      <c r="G808" s="20">
        <v>5.65</v>
      </c>
      <c r="H808" s="20">
        <v>130.03</v>
      </c>
      <c r="I808">
        <f t="shared" si="96"/>
        <v>5.3875000000000002</v>
      </c>
      <c r="J808">
        <f t="shared" si="97"/>
        <v>6.625</v>
      </c>
      <c r="K808">
        <f t="shared" si="98"/>
        <v>129.05500000000001</v>
      </c>
      <c r="L808">
        <f t="shared" si="99"/>
        <v>130.29250000000002</v>
      </c>
      <c r="M808">
        <f t="shared" si="100"/>
        <v>1.2375000000000114</v>
      </c>
      <c r="N808">
        <f t="shared" si="101"/>
        <v>127.19874999999999</v>
      </c>
      <c r="O808">
        <f t="shared" si="102"/>
        <v>132.14875000000004</v>
      </c>
      <c r="P808" t="str">
        <f t="shared" si="103"/>
        <v/>
      </c>
    </row>
    <row r="809" spans="1:16">
      <c r="A809" s="20" t="s">
        <v>25</v>
      </c>
      <c r="B809" s="20" t="s">
        <v>62</v>
      </c>
      <c r="C809" s="20" t="s">
        <v>71</v>
      </c>
      <c r="D809" s="21">
        <v>42115</v>
      </c>
      <c r="E809" s="20">
        <v>135.68</v>
      </c>
      <c r="F809" s="20" t="s">
        <v>121</v>
      </c>
      <c r="G809" s="20">
        <v>6.2</v>
      </c>
      <c r="H809" s="20">
        <v>129.47999999999999</v>
      </c>
      <c r="I809">
        <f t="shared" si="96"/>
        <v>5.3875000000000002</v>
      </c>
      <c r="J809">
        <f t="shared" si="97"/>
        <v>6.625</v>
      </c>
      <c r="K809">
        <f t="shared" si="98"/>
        <v>129.05500000000001</v>
      </c>
      <c r="L809">
        <f t="shared" si="99"/>
        <v>130.29250000000002</v>
      </c>
      <c r="M809">
        <f t="shared" si="100"/>
        <v>1.2375000000000114</v>
      </c>
      <c r="N809">
        <f t="shared" si="101"/>
        <v>127.19874999999999</v>
      </c>
      <c r="O809">
        <f t="shared" si="102"/>
        <v>132.14875000000004</v>
      </c>
      <c r="P809" t="str">
        <f t="shared" si="103"/>
        <v/>
      </c>
    </row>
    <row r="810" spans="1:16">
      <c r="A810" s="20" t="s">
        <v>25</v>
      </c>
      <c r="B810" s="20" t="s">
        <v>62</v>
      </c>
      <c r="C810" s="20" t="s">
        <v>71</v>
      </c>
      <c r="D810" s="21">
        <v>42145</v>
      </c>
      <c r="E810" s="20">
        <v>135.68</v>
      </c>
      <c r="F810" s="20" t="s">
        <v>121</v>
      </c>
      <c r="G810" s="20">
        <v>5.65</v>
      </c>
      <c r="H810" s="20">
        <v>130.03</v>
      </c>
      <c r="I810">
        <f t="shared" si="96"/>
        <v>5.3875000000000002</v>
      </c>
      <c r="J810">
        <f t="shared" si="97"/>
        <v>6.625</v>
      </c>
      <c r="K810">
        <f t="shared" si="98"/>
        <v>129.05500000000001</v>
      </c>
      <c r="L810">
        <f t="shared" si="99"/>
        <v>130.29250000000002</v>
      </c>
      <c r="M810">
        <f t="shared" si="100"/>
        <v>1.2375000000000114</v>
      </c>
      <c r="N810">
        <f t="shared" si="101"/>
        <v>127.19874999999999</v>
      </c>
      <c r="O810">
        <f t="shared" si="102"/>
        <v>132.14875000000004</v>
      </c>
      <c r="P810" t="str">
        <f t="shared" si="103"/>
        <v/>
      </c>
    </row>
    <row r="811" spans="1:16">
      <c r="A811" s="20" t="s">
        <v>25</v>
      </c>
      <c r="B811" s="20" t="s">
        <v>62</v>
      </c>
      <c r="C811" s="20" t="s">
        <v>71</v>
      </c>
      <c r="D811" s="21">
        <v>42180</v>
      </c>
      <c r="E811" s="20">
        <v>135.68</v>
      </c>
      <c r="F811" s="20" t="s">
        <v>121</v>
      </c>
      <c r="G811" s="20">
        <v>5.65</v>
      </c>
      <c r="H811" s="20">
        <v>130.03</v>
      </c>
      <c r="I811">
        <f t="shared" si="96"/>
        <v>5.3875000000000002</v>
      </c>
      <c r="J811">
        <f t="shared" si="97"/>
        <v>6.625</v>
      </c>
      <c r="K811">
        <f t="shared" si="98"/>
        <v>129.05500000000001</v>
      </c>
      <c r="L811">
        <f t="shared" si="99"/>
        <v>130.29250000000002</v>
      </c>
      <c r="M811">
        <f t="shared" si="100"/>
        <v>1.2375000000000114</v>
      </c>
      <c r="N811">
        <f t="shared" si="101"/>
        <v>127.19874999999999</v>
      </c>
      <c r="O811">
        <f t="shared" si="102"/>
        <v>132.14875000000004</v>
      </c>
      <c r="P811" t="str">
        <f t="shared" si="103"/>
        <v/>
      </c>
    </row>
    <row r="812" spans="1:16">
      <c r="A812" s="20" t="s">
        <v>25</v>
      </c>
      <c r="B812" s="20" t="s">
        <v>62</v>
      </c>
      <c r="C812" s="20" t="s">
        <v>71</v>
      </c>
      <c r="D812" s="21">
        <v>42186</v>
      </c>
      <c r="E812" s="20">
        <v>135.68</v>
      </c>
      <c r="F812" s="20" t="s">
        <v>121</v>
      </c>
      <c r="G812" s="20">
        <v>5</v>
      </c>
      <c r="H812" s="20">
        <v>130.68</v>
      </c>
      <c r="I812">
        <f t="shared" si="96"/>
        <v>5.3875000000000002</v>
      </c>
      <c r="J812">
        <f t="shared" si="97"/>
        <v>6.625</v>
      </c>
      <c r="K812">
        <f t="shared" si="98"/>
        <v>129.05500000000001</v>
      </c>
      <c r="L812">
        <f t="shared" si="99"/>
        <v>130.29250000000002</v>
      </c>
      <c r="M812">
        <f t="shared" si="100"/>
        <v>1.2375000000000114</v>
      </c>
      <c r="N812">
        <f t="shared" si="101"/>
        <v>127.19874999999999</v>
      </c>
      <c r="O812">
        <f t="shared" si="102"/>
        <v>132.14875000000004</v>
      </c>
      <c r="P812" t="str">
        <f t="shared" si="103"/>
        <v/>
      </c>
    </row>
    <row r="813" spans="1:16">
      <c r="A813" s="20" t="s">
        <v>25</v>
      </c>
      <c r="B813" s="20" t="s">
        <v>62</v>
      </c>
      <c r="C813" s="20" t="s">
        <v>71</v>
      </c>
      <c r="D813" s="21">
        <v>42217</v>
      </c>
      <c r="E813" s="20">
        <v>135.68</v>
      </c>
      <c r="F813" s="20" t="s">
        <v>121</v>
      </c>
      <c r="G813" s="20">
        <v>5.35</v>
      </c>
      <c r="H813" s="20">
        <v>130.33000000000001</v>
      </c>
      <c r="I813">
        <f t="shared" si="96"/>
        <v>5.3875000000000002</v>
      </c>
      <c r="J813">
        <f t="shared" si="97"/>
        <v>6.625</v>
      </c>
      <c r="K813">
        <f t="shared" si="98"/>
        <v>129.05500000000001</v>
      </c>
      <c r="L813">
        <f t="shared" si="99"/>
        <v>130.29250000000002</v>
      </c>
      <c r="M813">
        <f t="shared" si="100"/>
        <v>1.2375000000000114</v>
      </c>
      <c r="N813">
        <f t="shared" si="101"/>
        <v>127.19874999999999</v>
      </c>
      <c r="O813">
        <f t="shared" si="102"/>
        <v>132.14875000000004</v>
      </c>
      <c r="P813" t="str">
        <f t="shared" si="103"/>
        <v/>
      </c>
    </row>
    <row r="814" spans="1:16">
      <c r="A814" s="20" t="s">
        <v>25</v>
      </c>
      <c r="B814" s="20" t="s">
        <v>62</v>
      </c>
      <c r="C814" s="20" t="s">
        <v>71</v>
      </c>
      <c r="D814" s="21">
        <v>42248</v>
      </c>
      <c r="E814" s="20">
        <v>135.68</v>
      </c>
      <c r="F814" s="20" t="s">
        <v>121</v>
      </c>
      <c r="G814" s="20">
        <v>5.45</v>
      </c>
      <c r="H814" s="20">
        <v>130.22999999999999</v>
      </c>
      <c r="I814">
        <f t="shared" si="96"/>
        <v>5.3875000000000002</v>
      </c>
      <c r="J814">
        <f t="shared" si="97"/>
        <v>6.625</v>
      </c>
      <c r="K814">
        <f t="shared" si="98"/>
        <v>129.05500000000001</v>
      </c>
      <c r="L814">
        <f t="shared" si="99"/>
        <v>130.29250000000002</v>
      </c>
      <c r="M814">
        <f t="shared" si="100"/>
        <v>1.2375000000000114</v>
      </c>
      <c r="N814">
        <f t="shared" si="101"/>
        <v>127.19874999999999</v>
      </c>
      <c r="O814">
        <f t="shared" si="102"/>
        <v>132.14875000000004</v>
      </c>
      <c r="P814" t="str">
        <f t="shared" si="103"/>
        <v/>
      </c>
    </row>
    <row r="815" spans="1:16">
      <c r="A815" s="20" t="s">
        <v>25</v>
      </c>
      <c r="B815" s="20" t="s">
        <v>62</v>
      </c>
      <c r="C815" s="20" t="s">
        <v>71</v>
      </c>
      <c r="D815" s="21">
        <v>42300</v>
      </c>
      <c r="E815" s="20">
        <v>135.68</v>
      </c>
      <c r="F815" s="20" t="s">
        <v>121</v>
      </c>
      <c r="G815" s="20">
        <v>5.65</v>
      </c>
      <c r="H815" s="20">
        <v>130.03</v>
      </c>
      <c r="I815">
        <f t="shared" si="96"/>
        <v>5.3875000000000002</v>
      </c>
      <c r="J815">
        <f t="shared" si="97"/>
        <v>6.625</v>
      </c>
      <c r="K815">
        <f t="shared" si="98"/>
        <v>129.05500000000001</v>
      </c>
      <c r="L815">
        <f t="shared" si="99"/>
        <v>130.29250000000002</v>
      </c>
      <c r="M815">
        <f t="shared" si="100"/>
        <v>1.2375000000000114</v>
      </c>
      <c r="N815">
        <f t="shared" si="101"/>
        <v>127.19874999999999</v>
      </c>
      <c r="O815">
        <f t="shared" si="102"/>
        <v>132.14875000000004</v>
      </c>
      <c r="P815" t="str">
        <f t="shared" si="103"/>
        <v/>
      </c>
    </row>
    <row r="816" spans="1:16">
      <c r="A816" s="20" t="s">
        <v>25</v>
      </c>
      <c r="B816" s="20" t="s">
        <v>62</v>
      </c>
      <c r="C816" s="20" t="s">
        <v>71</v>
      </c>
      <c r="D816" s="21">
        <v>42331</v>
      </c>
      <c r="E816" s="20">
        <v>135.68</v>
      </c>
      <c r="F816" s="20" t="s">
        <v>121</v>
      </c>
      <c r="G816" s="20">
        <v>6.1</v>
      </c>
      <c r="H816" s="20">
        <v>129.58000000000001</v>
      </c>
      <c r="I816">
        <f t="shared" si="96"/>
        <v>5.3875000000000002</v>
      </c>
      <c r="J816">
        <f t="shared" si="97"/>
        <v>6.625</v>
      </c>
      <c r="K816">
        <f t="shared" si="98"/>
        <v>129.05500000000001</v>
      </c>
      <c r="L816">
        <f t="shared" si="99"/>
        <v>130.29250000000002</v>
      </c>
      <c r="M816">
        <f t="shared" si="100"/>
        <v>1.2375000000000114</v>
      </c>
      <c r="N816">
        <f t="shared" si="101"/>
        <v>127.19874999999999</v>
      </c>
      <c r="O816">
        <f t="shared" si="102"/>
        <v>132.14875000000004</v>
      </c>
      <c r="P816" t="str">
        <f t="shared" si="103"/>
        <v/>
      </c>
    </row>
    <row r="817" spans="1:16">
      <c r="A817" s="20" t="s">
        <v>25</v>
      </c>
      <c r="B817" s="20" t="s">
        <v>62</v>
      </c>
      <c r="C817" s="20" t="s">
        <v>71</v>
      </c>
      <c r="D817" s="21">
        <v>42339</v>
      </c>
      <c r="E817" s="20">
        <v>135.68</v>
      </c>
      <c r="F817" s="20" t="s">
        <v>121</v>
      </c>
      <c r="G817" s="20">
        <v>6.35</v>
      </c>
      <c r="H817" s="20">
        <v>129.33000000000001</v>
      </c>
      <c r="I817">
        <f t="shared" si="96"/>
        <v>5.3875000000000002</v>
      </c>
      <c r="J817">
        <f t="shared" si="97"/>
        <v>6.625</v>
      </c>
      <c r="K817">
        <f t="shared" si="98"/>
        <v>129.05500000000001</v>
      </c>
      <c r="L817">
        <f t="shared" si="99"/>
        <v>130.29250000000002</v>
      </c>
      <c r="M817">
        <f t="shared" si="100"/>
        <v>1.2375000000000114</v>
      </c>
      <c r="N817">
        <f t="shared" si="101"/>
        <v>127.19874999999999</v>
      </c>
      <c r="O817">
        <f t="shared" si="102"/>
        <v>132.14875000000004</v>
      </c>
      <c r="P817" t="str">
        <f t="shared" si="103"/>
        <v/>
      </c>
    </row>
    <row r="818" spans="1:16">
      <c r="A818" s="20" t="s">
        <v>25</v>
      </c>
      <c r="B818" s="20" t="s">
        <v>62</v>
      </c>
      <c r="C818" s="20" t="s">
        <v>71</v>
      </c>
      <c r="D818" s="21">
        <v>42370</v>
      </c>
      <c r="E818" s="20">
        <v>135.68</v>
      </c>
      <c r="F818" s="20" t="s">
        <v>121</v>
      </c>
      <c r="G818" s="20">
        <v>7.25</v>
      </c>
      <c r="H818" s="20">
        <v>128.43</v>
      </c>
      <c r="I818">
        <f t="shared" si="96"/>
        <v>5.3875000000000002</v>
      </c>
      <c r="J818">
        <f t="shared" si="97"/>
        <v>6.625</v>
      </c>
      <c r="K818">
        <f t="shared" si="98"/>
        <v>129.05500000000001</v>
      </c>
      <c r="L818">
        <f t="shared" si="99"/>
        <v>130.29250000000002</v>
      </c>
      <c r="M818">
        <f t="shared" si="100"/>
        <v>1.2375000000000114</v>
      </c>
      <c r="N818">
        <f t="shared" si="101"/>
        <v>127.19874999999999</v>
      </c>
      <c r="O818">
        <f t="shared" si="102"/>
        <v>132.14875000000004</v>
      </c>
      <c r="P818" t="str">
        <f t="shared" si="103"/>
        <v/>
      </c>
    </row>
    <row r="819" spans="1:16">
      <c r="A819" s="20" t="s">
        <v>25</v>
      </c>
      <c r="B819" s="20" t="s">
        <v>62</v>
      </c>
      <c r="C819" s="20" t="s">
        <v>71</v>
      </c>
      <c r="D819" s="21">
        <v>42401</v>
      </c>
      <c r="E819" s="20">
        <v>135.68</v>
      </c>
      <c r="F819" s="20" t="s">
        <v>121</v>
      </c>
      <c r="G819" s="20">
        <v>7.55</v>
      </c>
      <c r="H819" s="20">
        <v>128.13</v>
      </c>
      <c r="I819">
        <f t="shared" si="96"/>
        <v>5.3875000000000002</v>
      </c>
      <c r="J819">
        <f t="shared" si="97"/>
        <v>6.625</v>
      </c>
      <c r="K819">
        <f t="shared" si="98"/>
        <v>129.05500000000001</v>
      </c>
      <c r="L819">
        <f t="shared" si="99"/>
        <v>130.29250000000002</v>
      </c>
      <c r="M819">
        <f t="shared" si="100"/>
        <v>1.2375000000000114</v>
      </c>
      <c r="N819">
        <f t="shared" si="101"/>
        <v>127.19874999999999</v>
      </c>
      <c r="O819">
        <f t="shared" si="102"/>
        <v>132.14875000000004</v>
      </c>
      <c r="P819" t="str">
        <f t="shared" si="103"/>
        <v/>
      </c>
    </row>
    <row r="820" spans="1:16">
      <c r="A820" s="20" t="s">
        <v>25</v>
      </c>
      <c r="B820" s="20" t="s">
        <v>62</v>
      </c>
      <c r="C820" s="20" t="s">
        <v>71</v>
      </c>
      <c r="D820" s="21">
        <v>42430</v>
      </c>
      <c r="E820" s="20">
        <v>135.68</v>
      </c>
      <c r="F820" s="20" t="s">
        <v>121</v>
      </c>
      <c r="G820" s="20">
        <v>6.75</v>
      </c>
      <c r="H820" s="20">
        <v>128.93</v>
      </c>
      <c r="I820">
        <f t="shared" si="96"/>
        <v>5.3875000000000002</v>
      </c>
      <c r="J820">
        <f t="shared" si="97"/>
        <v>6.625</v>
      </c>
      <c r="K820">
        <f t="shared" si="98"/>
        <v>129.05500000000001</v>
      </c>
      <c r="L820">
        <f t="shared" si="99"/>
        <v>130.29250000000002</v>
      </c>
      <c r="M820">
        <f t="shared" si="100"/>
        <v>1.2375000000000114</v>
      </c>
      <c r="N820">
        <f t="shared" si="101"/>
        <v>127.19874999999999</v>
      </c>
      <c r="O820">
        <f t="shared" si="102"/>
        <v>132.14875000000004</v>
      </c>
      <c r="P820" t="str">
        <f t="shared" si="103"/>
        <v/>
      </c>
    </row>
    <row r="821" spans="1:16">
      <c r="A821" s="20" t="s">
        <v>25</v>
      </c>
      <c r="B821" s="20" t="s">
        <v>62</v>
      </c>
      <c r="C821" s="20" t="s">
        <v>71</v>
      </c>
      <c r="D821" s="21">
        <v>42491</v>
      </c>
      <c r="E821" s="20">
        <v>135.68</v>
      </c>
      <c r="F821" s="20" t="s">
        <v>121</v>
      </c>
      <c r="G821" s="20">
        <v>6.6</v>
      </c>
      <c r="H821" s="20">
        <v>129.08000000000001</v>
      </c>
      <c r="I821">
        <f t="shared" si="96"/>
        <v>5.3875000000000002</v>
      </c>
      <c r="J821">
        <f t="shared" si="97"/>
        <v>6.625</v>
      </c>
      <c r="K821">
        <f t="shared" si="98"/>
        <v>129.05500000000001</v>
      </c>
      <c r="L821">
        <f t="shared" si="99"/>
        <v>130.29250000000002</v>
      </c>
      <c r="M821">
        <f t="shared" si="100"/>
        <v>1.2375000000000114</v>
      </c>
      <c r="N821">
        <f t="shared" si="101"/>
        <v>127.19874999999999</v>
      </c>
      <c r="O821">
        <f t="shared" si="102"/>
        <v>132.14875000000004</v>
      </c>
      <c r="P821" t="str">
        <f t="shared" si="103"/>
        <v/>
      </c>
    </row>
    <row r="822" spans="1:16">
      <c r="A822" s="20" t="s">
        <v>25</v>
      </c>
      <c r="B822" s="20" t="s">
        <v>62</v>
      </c>
      <c r="C822" s="20" t="s">
        <v>71</v>
      </c>
      <c r="D822" s="21">
        <v>42493</v>
      </c>
      <c r="E822" s="20">
        <v>135.68</v>
      </c>
      <c r="F822" s="20" t="s">
        <v>121</v>
      </c>
      <c r="G822" s="20">
        <v>4.45</v>
      </c>
      <c r="H822" s="20">
        <v>131.22999999999999</v>
      </c>
      <c r="I822">
        <f t="shared" si="96"/>
        <v>5.3875000000000002</v>
      </c>
      <c r="J822">
        <f t="shared" si="97"/>
        <v>6.625</v>
      </c>
      <c r="K822">
        <f t="shared" si="98"/>
        <v>129.05500000000001</v>
      </c>
      <c r="L822">
        <f t="shared" si="99"/>
        <v>130.29250000000002</v>
      </c>
      <c r="M822">
        <f t="shared" si="100"/>
        <v>1.2375000000000114</v>
      </c>
      <c r="N822">
        <f t="shared" si="101"/>
        <v>127.19874999999999</v>
      </c>
      <c r="O822">
        <f t="shared" si="102"/>
        <v>132.14875000000004</v>
      </c>
      <c r="P822" t="str">
        <f t="shared" si="103"/>
        <v/>
      </c>
    </row>
    <row r="823" spans="1:16">
      <c r="A823" s="20" t="s">
        <v>25</v>
      </c>
      <c r="B823" s="20" t="s">
        <v>62</v>
      </c>
      <c r="C823" s="20" t="s">
        <v>71</v>
      </c>
      <c r="D823" s="21">
        <v>42522</v>
      </c>
      <c r="E823" s="20">
        <v>135.68</v>
      </c>
      <c r="F823" s="20" t="s">
        <v>121</v>
      </c>
      <c r="G823" s="20">
        <v>6.25</v>
      </c>
      <c r="H823" s="20">
        <v>129.43</v>
      </c>
      <c r="I823">
        <f t="shared" si="96"/>
        <v>5.3875000000000002</v>
      </c>
      <c r="J823">
        <f t="shared" si="97"/>
        <v>6.625</v>
      </c>
      <c r="K823">
        <f t="shared" si="98"/>
        <v>129.05500000000001</v>
      </c>
      <c r="L823">
        <f t="shared" si="99"/>
        <v>130.29250000000002</v>
      </c>
      <c r="M823">
        <f t="shared" si="100"/>
        <v>1.2375000000000114</v>
      </c>
      <c r="N823">
        <f t="shared" si="101"/>
        <v>127.19874999999999</v>
      </c>
      <c r="O823">
        <f t="shared" si="102"/>
        <v>132.14875000000004</v>
      </c>
      <c r="P823" t="str">
        <f t="shared" si="103"/>
        <v/>
      </c>
    </row>
    <row r="824" spans="1:16">
      <c r="A824" s="20" t="s">
        <v>25</v>
      </c>
      <c r="B824" s="20" t="s">
        <v>62</v>
      </c>
      <c r="C824" s="20" t="s">
        <v>71</v>
      </c>
      <c r="D824" s="21">
        <v>42552</v>
      </c>
      <c r="E824" s="20">
        <v>135.68</v>
      </c>
      <c r="F824" s="20" t="s">
        <v>121</v>
      </c>
      <c r="G824" s="20">
        <v>5.95</v>
      </c>
      <c r="H824" s="20">
        <v>129.72999999999999</v>
      </c>
      <c r="I824">
        <f t="shared" si="96"/>
        <v>5.3875000000000002</v>
      </c>
      <c r="J824">
        <f t="shared" si="97"/>
        <v>6.625</v>
      </c>
      <c r="K824">
        <f t="shared" si="98"/>
        <v>129.05500000000001</v>
      </c>
      <c r="L824">
        <f t="shared" si="99"/>
        <v>130.29250000000002</v>
      </c>
      <c r="M824">
        <f t="shared" si="100"/>
        <v>1.2375000000000114</v>
      </c>
      <c r="N824">
        <f t="shared" si="101"/>
        <v>127.19874999999999</v>
      </c>
      <c r="O824">
        <f t="shared" si="102"/>
        <v>132.14875000000004</v>
      </c>
      <c r="P824" t="str">
        <f t="shared" si="103"/>
        <v/>
      </c>
    </row>
    <row r="825" spans="1:16">
      <c r="A825" s="20" t="s">
        <v>25</v>
      </c>
      <c r="B825" s="20" t="s">
        <v>62</v>
      </c>
      <c r="C825" s="20" t="s">
        <v>71</v>
      </c>
      <c r="D825" s="21">
        <v>42583</v>
      </c>
      <c r="E825" s="20">
        <v>135.68</v>
      </c>
      <c r="F825" s="20" t="s">
        <v>121</v>
      </c>
      <c r="G825" s="20">
        <v>5.6</v>
      </c>
      <c r="H825" s="20">
        <v>130.08000000000001</v>
      </c>
      <c r="I825">
        <f t="shared" si="96"/>
        <v>5.3875000000000002</v>
      </c>
      <c r="J825">
        <f t="shared" si="97"/>
        <v>6.625</v>
      </c>
      <c r="K825">
        <f t="shared" si="98"/>
        <v>129.05500000000001</v>
      </c>
      <c r="L825">
        <f t="shared" si="99"/>
        <v>130.29250000000002</v>
      </c>
      <c r="M825">
        <f t="shared" si="100"/>
        <v>1.2375000000000114</v>
      </c>
      <c r="N825">
        <f t="shared" si="101"/>
        <v>127.19874999999999</v>
      </c>
      <c r="O825">
        <f t="shared" si="102"/>
        <v>132.14875000000004</v>
      </c>
      <c r="P825" t="str">
        <f t="shared" si="103"/>
        <v/>
      </c>
    </row>
    <row r="826" spans="1:16">
      <c r="A826" s="20" t="s">
        <v>25</v>
      </c>
      <c r="B826" s="20" t="s">
        <v>62</v>
      </c>
      <c r="C826" s="20" t="s">
        <v>71</v>
      </c>
      <c r="D826" s="21">
        <v>42614</v>
      </c>
      <c r="E826" s="20">
        <v>135.68</v>
      </c>
      <c r="F826" s="20" t="s">
        <v>121</v>
      </c>
      <c r="G826" s="20">
        <v>5.45</v>
      </c>
      <c r="H826" s="20">
        <v>130.22999999999999</v>
      </c>
      <c r="I826">
        <f t="shared" si="96"/>
        <v>5.3875000000000002</v>
      </c>
      <c r="J826">
        <f t="shared" si="97"/>
        <v>6.625</v>
      </c>
      <c r="K826">
        <f t="shared" si="98"/>
        <v>129.05500000000001</v>
      </c>
      <c r="L826">
        <f t="shared" si="99"/>
        <v>130.29250000000002</v>
      </c>
      <c r="M826">
        <f t="shared" si="100"/>
        <v>1.2375000000000114</v>
      </c>
      <c r="N826">
        <f t="shared" si="101"/>
        <v>127.19874999999999</v>
      </c>
      <c r="O826">
        <f t="shared" si="102"/>
        <v>132.14875000000004</v>
      </c>
      <c r="P826" t="str">
        <f t="shared" si="103"/>
        <v/>
      </c>
    </row>
    <row r="827" spans="1:16">
      <c r="A827" s="20" t="s">
        <v>25</v>
      </c>
      <c r="B827" s="20" t="s">
        <v>62</v>
      </c>
      <c r="C827" s="20" t="s">
        <v>71</v>
      </c>
      <c r="D827" s="21">
        <v>42675</v>
      </c>
      <c r="E827" s="20">
        <v>135.68</v>
      </c>
      <c r="F827" s="20" t="s">
        <v>121</v>
      </c>
      <c r="G827" s="20">
        <v>6.45</v>
      </c>
      <c r="H827" s="20">
        <v>129.22999999999999</v>
      </c>
      <c r="I827">
        <f t="shared" si="96"/>
        <v>5.3875000000000002</v>
      </c>
      <c r="J827">
        <f t="shared" si="97"/>
        <v>6.625</v>
      </c>
      <c r="K827">
        <f t="shared" si="98"/>
        <v>129.05500000000001</v>
      </c>
      <c r="L827">
        <f t="shared" si="99"/>
        <v>130.29250000000002</v>
      </c>
      <c r="M827">
        <f t="shared" si="100"/>
        <v>1.2375000000000114</v>
      </c>
      <c r="N827">
        <f t="shared" si="101"/>
        <v>127.19874999999999</v>
      </c>
      <c r="O827">
        <f t="shared" si="102"/>
        <v>132.14875000000004</v>
      </c>
      <c r="P827" t="str">
        <f t="shared" si="103"/>
        <v/>
      </c>
    </row>
    <row r="828" spans="1:16">
      <c r="A828" s="20" t="s">
        <v>25</v>
      </c>
      <c r="B828" s="20" t="s">
        <v>62</v>
      </c>
      <c r="C828" s="20" t="s">
        <v>71</v>
      </c>
      <c r="D828" s="21">
        <v>42815</v>
      </c>
      <c r="E828" s="20">
        <v>135.68</v>
      </c>
      <c r="F828" s="20" t="s">
        <v>121</v>
      </c>
      <c r="G828" s="20">
        <v>6.02</v>
      </c>
      <c r="H828" s="20">
        <v>129.66</v>
      </c>
      <c r="I828">
        <f t="shared" si="96"/>
        <v>5.3875000000000002</v>
      </c>
      <c r="J828">
        <f t="shared" si="97"/>
        <v>6.625</v>
      </c>
      <c r="K828">
        <f t="shared" si="98"/>
        <v>129.05500000000001</v>
      </c>
      <c r="L828">
        <f t="shared" si="99"/>
        <v>130.29250000000002</v>
      </c>
      <c r="M828">
        <f t="shared" si="100"/>
        <v>1.2375000000000114</v>
      </c>
      <c r="N828">
        <f t="shared" si="101"/>
        <v>127.19874999999999</v>
      </c>
      <c r="O828">
        <f t="shared" si="102"/>
        <v>132.14875000000004</v>
      </c>
      <c r="P828" t="str">
        <f t="shared" si="103"/>
        <v/>
      </c>
    </row>
    <row r="829" spans="1:16">
      <c r="A829" s="20" t="s">
        <v>25</v>
      </c>
      <c r="B829" s="20" t="s">
        <v>62</v>
      </c>
      <c r="C829" s="20" t="s">
        <v>71</v>
      </c>
      <c r="D829" s="21">
        <v>42854</v>
      </c>
      <c r="E829" s="20">
        <v>135.68</v>
      </c>
      <c r="F829" s="20" t="s">
        <v>121</v>
      </c>
      <c r="G829" s="20">
        <v>6.1</v>
      </c>
      <c r="H829" s="20">
        <v>129.58000000000001</v>
      </c>
      <c r="I829">
        <f t="shared" si="96"/>
        <v>5.3875000000000002</v>
      </c>
      <c r="J829">
        <f t="shared" si="97"/>
        <v>6.625</v>
      </c>
      <c r="K829">
        <f t="shared" si="98"/>
        <v>129.05500000000001</v>
      </c>
      <c r="L829">
        <f t="shared" si="99"/>
        <v>130.29250000000002</v>
      </c>
      <c r="M829">
        <f t="shared" si="100"/>
        <v>1.2375000000000114</v>
      </c>
      <c r="N829">
        <f t="shared" si="101"/>
        <v>127.19874999999999</v>
      </c>
      <c r="O829">
        <f t="shared" si="102"/>
        <v>132.14875000000004</v>
      </c>
      <c r="P829" t="str">
        <f t="shared" si="103"/>
        <v/>
      </c>
    </row>
    <row r="830" spans="1:16">
      <c r="A830" s="20" t="s">
        <v>25</v>
      </c>
      <c r="B830" s="20" t="s">
        <v>62</v>
      </c>
      <c r="C830" s="20" t="s">
        <v>71</v>
      </c>
      <c r="D830" s="21">
        <v>42874</v>
      </c>
      <c r="E830" s="20">
        <v>135.68</v>
      </c>
      <c r="F830" s="20" t="s">
        <v>121</v>
      </c>
      <c r="G830" s="20">
        <v>5.74</v>
      </c>
      <c r="H830" s="20">
        <v>129.94</v>
      </c>
      <c r="I830">
        <f t="shared" si="96"/>
        <v>5.3875000000000002</v>
      </c>
      <c r="J830">
        <f t="shared" si="97"/>
        <v>6.625</v>
      </c>
      <c r="K830">
        <f t="shared" si="98"/>
        <v>129.05500000000001</v>
      </c>
      <c r="L830">
        <f t="shared" si="99"/>
        <v>130.29250000000002</v>
      </c>
      <c r="M830">
        <f t="shared" si="100"/>
        <v>1.2375000000000114</v>
      </c>
      <c r="N830">
        <f t="shared" si="101"/>
        <v>127.19874999999999</v>
      </c>
      <c r="O830">
        <f t="shared" si="102"/>
        <v>132.14875000000004</v>
      </c>
      <c r="P830" t="str">
        <f t="shared" si="103"/>
        <v/>
      </c>
    </row>
    <row r="831" spans="1:16">
      <c r="A831" s="20" t="s">
        <v>25</v>
      </c>
      <c r="B831" s="20" t="s">
        <v>62</v>
      </c>
      <c r="C831" s="20" t="s">
        <v>71</v>
      </c>
      <c r="D831" s="21">
        <v>42900</v>
      </c>
      <c r="E831" s="20">
        <v>135.68</v>
      </c>
      <c r="F831" s="20" t="s">
        <v>121</v>
      </c>
      <c r="G831" s="20">
        <v>6.22</v>
      </c>
      <c r="H831" s="20">
        <v>129.46</v>
      </c>
      <c r="I831">
        <f t="shared" si="96"/>
        <v>5.3875000000000002</v>
      </c>
      <c r="J831">
        <f t="shared" si="97"/>
        <v>6.625</v>
      </c>
      <c r="K831">
        <f t="shared" si="98"/>
        <v>129.05500000000001</v>
      </c>
      <c r="L831">
        <f t="shared" si="99"/>
        <v>130.29250000000002</v>
      </c>
      <c r="M831">
        <f t="shared" si="100"/>
        <v>1.2375000000000114</v>
      </c>
      <c r="N831">
        <f t="shared" si="101"/>
        <v>127.19874999999999</v>
      </c>
      <c r="O831">
        <f t="shared" si="102"/>
        <v>132.14875000000004</v>
      </c>
      <c r="P831" t="str">
        <f t="shared" si="103"/>
        <v/>
      </c>
    </row>
    <row r="832" spans="1:16">
      <c r="A832" s="20" t="s">
        <v>25</v>
      </c>
      <c r="B832" s="20" t="s">
        <v>62</v>
      </c>
      <c r="C832" s="20" t="s">
        <v>71</v>
      </c>
      <c r="D832" s="21">
        <v>42937</v>
      </c>
      <c r="E832" s="20">
        <v>135.68</v>
      </c>
      <c r="F832" s="20" t="s">
        <v>121</v>
      </c>
      <c r="G832" s="20">
        <v>6.28</v>
      </c>
      <c r="H832" s="20">
        <v>129.4</v>
      </c>
      <c r="I832">
        <f t="shared" si="96"/>
        <v>5.3875000000000002</v>
      </c>
      <c r="J832">
        <f t="shared" si="97"/>
        <v>6.625</v>
      </c>
      <c r="K832">
        <f t="shared" si="98"/>
        <v>129.05500000000001</v>
      </c>
      <c r="L832">
        <f t="shared" si="99"/>
        <v>130.29250000000002</v>
      </c>
      <c r="M832">
        <f t="shared" si="100"/>
        <v>1.2375000000000114</v>
      </c>
      <c r="N832">
        <f t="shared" si="101"/>
        <v>127.19874999999999</v>
      </c>
      <c r="O832">
        <f t="shared" si="102"/>
        <v>132.14875000000004</v>
      </c>
      <c r="P832" t="str">
        <f t="shared" si="103"/>
        <v/>
      </c>
    </row>
    <row r="833" spans="1:16">
      <c r="A833" s="20" t="s">
        <v>25</v>
      </c>
      <c r="B833" s="20" t="s">
        <v>62</v>
      </c>
      <c r="C833" s="20" t="s">
        <v>71</v>
      </c>
      <c r="D833" s="21">
        <v>42985</v>
      </c>
      <c r="E833" s="20">
        <v>135.68</v>
      </c>
      <c r="F833" s="20" t="s">
        <v>121</v>
      </c>
      <c r="G833" s="20">
        <v>6.37</v>
      </c>
      <c r="H833" s="20">
        <v>129.31</v>
      </c>
      <c r="I833">
        <f t="shared" si="96"/>
        <v>5.3875000000000002</v>
      </c>
      <c r="J833">
        <f t="shared" si="97"/>
        <v>6.625</v>
      </c>
      <c r="K833">
        <f t="shared" si="98"/>
        <v>129.05500000000001</v>
      </c>
      <c r="L833">
        <f t="shared" si="99"/>
        <v>130.29250000000002</v>
      </c>
      <c r="M833">
        <f t="shared" si="100"/>
        <v>1.2375000000000114</v>
      </c>
      <c r="N833">
        <f t="shared" si="101"/>
        <v>127.19874999999999</v>
      </c>
      <c r="O833">
        <f t="shared" si="102"/>
        <v>132.14875000000004</v>
      </c>
      <c r="P833" t="str">
        <f t="shared" si="103"/>
        <v/>
      </c>
    </row>
    <row r="834" spans="1:16">
      <c r="A834" s="20" t="s">
        <v>25</v>
      </c>
      <c r="B834" s="20" t="s">
        <v>62</v>
      </c>
      <c r="C834" s="20" t="s">
        <v>71</v>
      </c>
      <c r="D834" s="21">
        <v>43020</v>
      </c>
      <c r="E834" s="20">
        <v>135.68</v>
      </c>
      <c r="F834" s="20" t="s">
        <v>121</v>
      </c>
      <c r="G834" s="20">
        <v>6.44</v>
      </c>
      <c r="H834" s="20">
        <v>129.24</v>
      </c>
      <c r="I834">
        <f t="shared" si="96"/>
        <v>5.3875000000000002</v>
      </c>
      <c r="J834">
        <f t="shared" si="97"/>
        <v>6.625</v>
      </c>
      <c r="K834">
        <f t="shared" si="98"/>
        <v>129.05500000000001</v>
      </c>
      <c r="L834">
        <f t="shared" si="99"/>
        <v>130.29250000000002</v>
      </c>
      <c r="M834">
        <f t="shared" si="100"/>
        <v>1.2375000000000114</v>
      </c>
      <c r="N834">
        <f t="shared" si="101"/>
        <v>127.19874999999999</v>
      </c>
      <c r="O834">
        <f t="shared" si="102"/>
        <v>132.14875000000004</v>
      </c>
      <c r="P834" t="str">
        <f t="shared" si="103"/>
        <v/>
      </c>
    </row>
    <row r="835" spans="1:16">
      <c r="A835" s="20" t="s">
        <v>25</v>
      </c>
      <c r="B835" s="20" t="s">
        <v>62</v>
      </c>
      <c r="C835" s="20" t="s">
        <v>71</v>
      </c>
      <c r="D835" s="21">
        <v>43049</v>
      </c>
      <c r="E835" s="20">
        <v>135.68</v>
      </c>
      <c r="F835" s="20" t="s">
        <v>121</v>
      </c>
      <c r="G835" s="20">
        <v>4.96</v>
      </c>
      <c r="H835" s="20">
        <v>130.72</v>
      </c>
      <c r="I835">
        <f t="shared" ref="I835:I898" si="104">VLOOKUP($C835,$T$1:$X$42,2,FALSE)</f>
        <v>5.3875000000000002</v>
      </c>
      <c r="J835">
        <f t="shared" ref="J835:J898" si="105">VLOOKUP($C835,$T$1:$X$42,3,FALSE)</f>
        <v>6.625</v>
      </c>
      <c r="K835">
        <f t="shared" ref="K835:K898" si="106">VLOOKUP($C835,$T$1:$X$42,4,FALSE)</f>
        <v>129.05500000000001</v>
      </c>
      <c r="L835">
        <f t="shared" ref="L835:L898" si="107">VLOOKUP($C835,$T$1:$X$42,5,FALSE)</f>
        <v>130.29250000000002</v>
      </c>
      <c r="M835">
        <f t="shared" ref="M835:M898" si="108">L835-K835</f>
        <v>1.2375000000000114</v>
      </c>
      <c r="N835">
        <f t="shared" ref="N835:N898" si="109">K835-M835*1.5</f>
        <v>127.19874999999999</v>
      </c>
      <c r="O835">
        <f t="shared" ref="O835:O898" si="110">L835+M835*1.5</f>
        <v>132.14875000000004</v>
      </c>
      <c r="P835" t="str">
        <f t="shared" ref="P835:P898" si="111">IF(OR(H835&lt;N835,H835&gt;O835), "OUTLIER", "")</f>
        <v/>
      </c>
    </row>
    <row r="836" spans="1:16">
      <c r="A836" s="20" t="s">
        <v>25</v>
      </c>
      <c r="B836" s="20" t="s">
        <v>62</v>
      </c>
      <c r="C836" s="20" t="s">
        <v>71</v>
      </c>
      <c r="D836" s="21">
        <v>43082</v>
      </c>
      <c r="E836" s="20">
        <v>135.68</v>
      </c>
      <c r="F836" s="20" t="s">
        <v>121</v>
      </c>
      <c r="G836" s="20">
        <v>6.87</v>
      </c>
      <c r="H836" s="20">
        <v>128.81</v>
      </c>
      <c r="I836">
        <f t="shared" si="104"/>
        <v>5.3875000000000002</v>
      </c>
      <c r="J836">
        <f t="shared" si="105"/>
        <v>6.625</v>
      </c>
      <c r="K836">
        <f t="shared" si="106"/>
        <v>129.05500000000001</v>
      </c>
      <c r="L836">
        <f t="shared" si="107"/>
        <v>130.29250000000002</v>
      </c>
      <c r="M836">
        <f t="shared" si="108"/>
        <v>1.2375000000000114</v>
      </c>
      <c r="N836">
        <f t="shared" si="109"/>
        <v>127.19874999999999</v>
      </c>
      <c r="O836">
        <f t="shared" si="110"/>
        <v>132.14875000000004</v>
      </c>
      <c r="P836" t="str">
        <f t="shared" si="111"/>
        <v/>
      </c>
    </row>
    <row r="837" spans="1:16">
      <c r="A837" s="20" t="s">
        <v>25</v>
      </c>
      <c r="B837" s="20" t="s">
        <v>62</v>
      </c>
      <c r="C837" s="20" t="s">
        <v>71</v>
      </c>
      <c r="D837" s="21">
        <v>43131</v>
      </c>
      <c r="E837" s="20">
        <v>135.68</v>
      </c>
      <c r="F837" s="20" t="s">
        <v>121</v>
      </c>
      <c r="G837" s="20">
        <v>6</v>
      </c>
      <c r="H837" s="20">
        <v>129.68</v>
      </c>
      <c r="I837">
        <f t="shared" si="104"/>
        <v>5.3875000000000002</v>
      </c>
      <c r="J837">
        <f t="shared" si="105"/>
        <v>6.625</v>
      </c>
      <c r="K837">
        <f t="shared" si="106"/>
        <v>129.05500000000001</v>
      </c>
      <c r="L837">
        <f t="shared" si="107"/>
        <v>130.29250000000002</v>
      </c>
      <c r="M837">
        <f t="shared" si="108"/>
        <v>1.2375000000000114</v>
      </c>
      <c r="N837">
        <f t="shared" si="109"/>
        <v>127.19874999999999</v>
      </c>
      <c r="O837">
        <f t="shared" si="110"/>
        <v>132.14875000000004</v>
      </c>
      <c r="P837" t="str">
        <f t="shared" si="111"/>
        <v/>
      </c>
    </row>
    <row r="838" spans="1:16">
      <c r="A838" s="20" t="s">
        <v>25</v>
      </c>
      <c r="B838" s="20" t="s">
        <v>62</v>
      </c>
      <c r="C838" s="20" t="s">
        <v>71</v>
      </c>
      <c r="D838" s="21">
        <v>43152</v>
      </c>
      <c r="E838" s="20">
        <v>135.68</v>
      </c>
      <c r="F838" s="20" t="s">
        <v>121</v>
      </c>
      <c r="G838" s="20">
        <v>6.76</v>
      </c>
      <c r="H838" s="20">
        <v>128.91999999999999</v>
      </c>
      <c r="I838">
        <f t="shared" si="104"/>
        <v>5.3875000000000002</v>
      </c>
      <c r="J838">
        <f t="shared" si="105"/>
        <v>6.625</v>
      </c>
      <c r="K838">
        <f t="shared" si="106"/>
        <v>129.05500000000001</v>
      </c>
      <c r="L838">
        <f t="shared" si="107"/>
        <v>130.29250000000002</v>
      </c>
      <c r="M838">
        <f t="shared" si="108"/>
        <v>1.2375000000000114</v>
      </c>
      <c r="N838">
        <f t="shared" si="109"/>
        <v>127.19874999999999</v>
      </c>
      <c r="O838">
        <f t="shared" si="110"/>
        <v>132.14875000000004</v>
      </c>
      <c r="P838" t="str">
        <f t="shared" si="111"/>
        <v/>
      </c>
    </row>
    <row r="839" spans="1:16">
      <c r="A839" s="20" t="s">
        <v>25</v>
      </c>
      <c r="B839" s="20" t="s">
        <v>62</v>
      </c>
      <c r="C839" s="20" t="s">
        <v>71</v>
      </c>
      <c r="D839" s="21">
        <v>43173</v>
      </c>
      <c r="E839" s="20">
        <v>135.68</v>
      </c>
      <c r="F839" s="20" t="s">
        <v>121</v>
      </c>
      <c r="G839" s="20">
        <v>6.74</v>
      </c>
      <c r="H839" s="20">
        <v>128.94</v>
      </c>
      <c r="I839">
        <f t="shared" si="104"/>
        <v>5.3875000000000002</v>
      </c>
      <c r="J839">
        <f t="shared" si="105"/>
        <v>6.625</v>
      </c>
      <c r="K839">
        <f t="shared" si="106"/>
        <v>129.05500000000001</v>
      </c>
      <c r="L839">
        <f t="shared" si="107"/>
        <v>130.29250000000002</v>
      </c>
      <c r="M839">
        <f t="shared" si="108"/>
        <v>1.2375000000000114</v>
      </c>
      <c r="N839">
        <f t="shared" si="109"/>
        <v>127.19874999999999</v>
      </c>
      <c r="O839">
        <f t="shared" si="110"/>
        <v>132.14875000000004</v>
      </c>
      <c r="P839" t="str">
        <f t="shared" si="111"/>
        <v/>
      </c>
    </row>
    <row r="840" spans="1:16">
      <c r="A840" s="20" t="s">
        <v>25</v>
      </c>
      <c r="B840" s="20" t="s">
        <v>62</v>
      </c>
      <c r="C840" s="20" t="s">
        <v>71</v>
      </c>
      <c r="D840" s="21">
        <v>43213</v>
      </c>
      <c r="E840" s="20">
        <v>135.68</v>
      </c>
      <c r="F840" s="20" t="s">
        <v>121</v>
      </c>
      <c r="G840" s="20">
        <v>6</v>
      </c>
      <c r="H840" s="20">
        <v>129.68</v>
      </c>
      <c r="I840">
        <f t="shared" si="104"/>
        <v>5.3875000000000002</v>
      </c>
      <c r="J840">
        <f t="shared" si="105"/>
        <v>6.625</v>
      </c>
      <c r="K840">
        <f t="shared" si="106"/>
        <v>129.05500000000001</v>
      </c>
      <c r="L840">
        <f t="shared" si="107"/>
        <v>130.29250000000002</v>
      </c>
      <c r="M840">
        <f t="shared" si="108"/>
        <v>1.2375000000000114</v>
      </c>
      <c r="N840">
        <f t="shared" si="109"/>
        <v>127.19874999999999</v>
      </c>
      <c r="O840">
        <f t="shared" si="110"/>
        <v>132.14875000000004</v>
      </c>
      <c r="P840" t="str">
        <f t="shared" si="111"/>
        <v/>
      </c>
    </row>
    <row r="841" spans="1:16">
      <c r="A841" s="20" t="s">
        <v>25</v>
      </c>
      <c r="B841" s="20" t="s">
        <v>62</v>
      </c>
      <c r="C841" s="20" t="s">
        <v>71</v>
      </c>
      <c r="D841" s="21">
        <v>43242</v>
      </c>
      <c r="E841" s="20">
        <v>135.68</v>
      </c>
      <c r="F841" s="20" t="s">
        <v>121</v>
      </c>
      <c r="G841" s="20">
        <v>6.52</v>
      </c>
      <c r="H841" s="20">
        <v>129.16</v>
      </c>
      <c r="I841">
        <f t="shared" si="104"/>
        <v>5.3875000000000002</v>
      </c>
      <c r="J841">
        <f t="shared" si="105"/>
        <v>6.625</v>
      </c>
      <c r="K841">
        <f t="shared" si="106"/>
        <v>129.05500000000001</v>
      </c>
      <c r="L841">
        <f t="shared" si="107"/>
        <v>130.29250000000002</v>
      </c>
      <c r="M841">
        <f t="shared" si="108"/>
        <v>1.2375000000000114</v>
      </c>
      <c r="N841">
        <f t="shared" si="109"/>
        <v>127.19874999999999</v>
      </c>
      <c r="O841">
        <f t="shared" si="110"/>
        <v>132.14875000000004</v>
      </c>
      <c r="P841" t="str">
        <f t="shared" si="111"/>
        <v/>
      </c>
    </row>
    <row r="842" spans="1:16">
      <c r="A842" s="20" t="s">
        <v>25</v>
      </c>
      <c r="B842" s="20" t="s">
        <v>62</v>
      </c>
      <c r="C842" s="20" t="s">
        <v>71</v>
      </c>
      <c r="D842" s="21">
        <v>43265</v>
      </c>
      <c r="E842" s="20">
        <v>135.68</v>
      </c>
      <c r="F842" s="20" t="s">
        <v>121</v>
      </c>
      <c r="G842" s="20">
        <v>5.6</v>
      </c>
      <c r="H842" s="20">
        <v>130.08000000000001</v>
      </c>
      <c r="I842">
        <f t="shared" si="104"/>
        <v>5.3875000000000002</v>
      </c>
      <c r="J842">
        <f t="shared" si="105"/>
        <v>6.625</v>
      </c>
      <c r="K842">
        <f t="shared" si="106"/>
        <v>129.05500000000001</v>
      </c>
      <c r="L842">
        <f t="shared" si="107"/>
        <v>130.29250000000002</v>
      </c>
      <c r="M842">
        <f t="shared" si="108"/>
        <v>1.2375000000000114</v>
      </c>
      <c r="N842">
        <f t="shared" si="109"/>
        <v>127.19874999999999</v>
      </c>
      <c r="O842">
        <f t="shared" si="110"/>
        <v>132.14875000000004</v>
      </c>
      <c r="P842" t="str">
        <f t="shared" si="111"/>
        <v/>
      </c>
    </row>
    <row r="843" spans="1:16">
      <c r="A843" s="20" t="s">
        <v>25</v>
      </c>
      <c r="B843" s="20" t="s">
        <v>62</v>
      </c>
      <c r="C843" s="20" t="s">
        <v>71</v>
      </c>
      <c r="D843" s="21">
        <v>43365</v>
      </c>
      <c r="E843" s="20">
        <v>135.68</v>
      </c>
      <c r="F843" s="20" t="s">
        <v>121</v>
      </c>
      <c r="G843" s="20">
        <v>4.5599999999999996</v>
      </c>
      <c r="H843" s="20">
        <v>131.12</v>
      </c>
      <c r="I843">
        <f t="shared" si="104"/>
        <v>5.3875000000000002</v>
      </c>
      <c r="J843">
        <f t="shared" si="105"/>
        <v>6.625</v>
      </c>
      <c r="K843">
        <f t="shared" si="106"/>
        <v>129.05500000000001</v>
      </c>
      <c r="L843">
        <f t="shared" si="107"/>
        <v>130.29250000000002</v>
      </c>
      <c r="M843">
        <f t="shared" si="108"/>
        <v>1.2375000000000114</v>
      </c>
      <c r="N843">
        <f t="shared" si="109"/>
        <v>127.19874999999999</v>
      </c>
      <c r="O843">
        <f t="shared" si="110"/>
        <v>132.14875000000004</v>
      </c>
      <c r="P843" t="str">
        <f t="shared" si="111"/>
        <v/>
      </c>
    </row>
    <row r="844" spans="1:16">
      <c r="A844" s="20" t="s">
        <v>25</v>
      </c>
      <c r="B844" s="20" t="s">
        <v>62</v>
      </c>
      <c r="C844" s="20" t="s">
        <v>71</v>
      </c>
      <c r="D844" s="21">
        <v>43398</v>
      </c>
      <c r="E844" s="20">
        <v>135.68</v>
      </c>
      <c r="F844" s="20" t="s">
        <v>121</v>
      </c>
      <c r="G844" s="20">
        <v>4.8499999999999996</v>
      </c>
      <c r="H844" s="20">
        <v>130.83000000000001</v>
      </c>
      <c r="I844">
        <f t="shared" si="104"/>
        <v>5.3875000000000002</v>
      </c>
      <c r="J844">
        <f t="shared" si="105"/>
        <v>6.625</v>
      </c>
      <c r="K844">
        <f t="shared" si="106"/>
        <v>129.05500000000001</v>
      </c>
      <c r="L844">
        <f t="shared" si="107"/>
        <v>130.29250000000002</v>
      </c>
      <c r="M844">
        <f t="shared" si="108"/>
        <v>1.2375000000000114</v>
      </c>
      <c r="N844">
        <f t="shared" si="109"/>
        <v>127.19874999999999</v>
      </c>
      <c r="O844">
        <f t="shared" si="110"/>
        <v>132.14875000000004</v>
      </c>
      <c r="P844" t="str">
        <f t="shared" si="111"/>
        <v/>
      </c>
    </row>
    <row r="845" spans="1:16">
      <c r="A845" s="20" t="s">
        <v>25</v>
      </c>
      <c r="B845" s="20" t="s">
        <v>62</v>
      </c>
      <c r="C845" s="20" t="s">
        <v>71</v>
      </c>
      <c r="D845" s="21">
        <v>43493</v>
      </c>
      <c r="E845" s="20">
        <v>135.68</v>
      </c>
      <c r="F845" s="20" t="s">
        <v>121</v>
      </c>
      <c r="G845" s="20">
        <v>5.95</v>
      </c>
      <c r="H845" s="20">
        <v>129.72999999999999</v>
      </c>
      <c r="I845">
        <f t="shared" si="104"/>
        <v>5.3875000000000002</v>
      </c>
      <c r="J845">
        <f t="shared" si="105"/>
        <v>6.625</v>
      </c>
      <c r="K845">
        <f t="shared" si="106"/>
        <v>129.05500000000001</v>
      </c>
      <c r="L845">
        <f t="shared" si="107"/>
        <v>130.29250000000002</v>
      </c>
      <c r="M845">
        <f t="shared" si="108"/>
        <v>1.2375000000000114</v>
      </c>
      <c r="N845">
        <f t="shared" si="109"/>
        <v>127.19874999999999</v>
      </c>
      <c r="O845">
        <f t="shared" si="110"/>
        <v>132.14875000000004</v>
      </c>
      <c r="P845" t="str">
        <f t="shared" si="111"/>
        <v/>
      </c>
    </row>
    <row r="846" spans="1:16">
      <c r="A846" s="20" t="s">
        <v>25</v>
      </c>
      <c r="B846" s="20" t="s">
        <v>62</v>
      </c>
      <c r="C846" s="20" t="s">
        <v>71</v>
      </c>
      <c r="D846" s="21">
        <v>43549</v>
      </c>
      <c r="E846" s="20">
        <v>135.68</v>
      </c>
      <c r="F846" s="20" t="s">
        <v>121</v>
      </c>
      <c r="G846" s="20">
        <v>6.56</v>
      </c>
      <c r="H846" s="20">
        <v>129.12</v>
      </c>
      <c r="I846">
        <f t="shared" si="104"/>
        <v>5.3875000000000002</v>
      </c>
      <c r="J846">
        <f t="shared" si="105"/>
        <v>6.625</v>
      </c>
      <c r="K846">
        <f t="shared" si="106"/>
        <v>129.05500000000001</v>
      </c>
      <c r="L846">
        <f t="shared" si="107"/>
        <v>130.29250000000002</v>
      </c>
      <c r="M846">
        <f t="shared" si="108"/>
        <v>1.2375000000000114</v>
      </c>
      <c r="N846">
        <f t="shared" si="109"/>
        <v>127.19874999999999</v>
      </c>
      <c r="O846">
        <f t="shared" si="110"/>
        <v>132.14875000000004</v>
      </c>
      <c r="P846" t="str">
        <f t="shared" si="111"/>
        <v/>
      </c>
    </row>
    <row r="847" spans="1:16">
      <c r="A847" s="20" t="s">
        <v>25</v>
      </c>
      <c r="B847" s="20" t="s">
        <v>62</v>
      </c>
      <c r="C847" s="20" t="s">
        <v>71</v>
      </c>
      <c r="D847" s="21">
        <v>43567</v>
      </c>
      <c r="E847" s="20">
        <v>135.68</v>
      </c>
      <c r="F847" s="20" t="s">
        <v>121</v>
      </c>
      <c r="G847" s="20">
        <v>6.6</v>
      </c>
      <c r="H847" s="20">
        <v>129.08000000000001</v>
      </c>
      <c r="I847">
        <f t="shared" si="104"/>
        <v>5.3875000000000002</v>
      </c>
      <c r="J847">
        <f t="shared" si="105"/>
        <v>6.625</v>
      </c>
      <c r="K847">
        <f t="shared" si="106"/>
        <v>129.05500000000001</v>
      </c>
      <c r="L847">
        <f t="shared" si="107"/>
        <v>130.29250000000002</v>
      </c>
      <c r="M847">
        <f t="shared" si="108"/>
        <v>1.2375000000000114</v>
      </c>
      <c r="N847">
        <f t="shared" si="109"/>
        <v>127.19874999999999</v>
      </c>
      <c r="O847">
        <f t="shared" si="110"/>
        <v>132.14875000000004</v>
      </c>
      <c r="P847" t="str">
        <f t="shared" si="111"/>
        <v/>
      </c>
    </row>
    <row r="848" spans="1:16">
      <c r="A848" s="20" t="s">
        <v>25</v>
      </c>
      <c r="B848" s="20" t="s">
        <v>62</v>
      </c>
      <c r="C848" s="20" t="s">
        <v>71</v>
      </c>
      <c r="D848" s="21">
        <v>43610</v>
      </c>
      <c r="E848" s="20">
        <v>135.68</v>
      </c>
      <c r="F848" s="20" t="s">
        <v>121</v>
      </c>
      <c r="G848" s="20">
        <v>6.11</v>
      </c>
      <c r="H848" s="20">
        <v>129.57</v>
      </c>
      <c r="I848">
        <f t="shared" si="104"/>
        <v>5.3875000000000002</v>
      </c>
      <c r="J848">
        <f t="shared" si="105"/>
        <v>6.625</v>
      </c>
      <c r="K848">
        <f t="shared" si="106"/>
        <v>129.05500000000001</v>
      </c>
      <c r="L848">
        <f t="shared" si="107"/>
        <v>130.29250000000002</v>
      </c>
      <c r="M848">
        <f t="shared" si="108"/>
        <v>1.2375000000000114</v>
      </c>
      <c r="N848">
        <f t="shared" si="109"/>
        <v>127.19874999999999</v>
      </c>
      <c r="O848">
        <f t="shared" si="110"/>
        <v>132.14875000000004</v>
      </c>
      <c r="P848" t="str">
        <f t="shared" si="111"/>
        <v/>
      </c>
    </row>
    <row r="849" spans="1:16">
      <c r="A849" s="20" t="s">
        <v>25</v>
      </c>
      <c r="B849" s="20" t="s">
        <v>62</v>
      </c>
      <c r="C849" s="20" t="s">
        <v>71</v>
      </c>
      <c r="D849" s="21">
        <v>43627</v>
      </c>
      <c r="E849" s="20">
        <v>135.68</v>
      </c>
      <c r="F849" s="20" t="s">
        <v>121</v>
      </c>
      <c r="G849" s="20">
        <v>6.11</v>
      </c>
      <c r="H849" s="20">
        <v>129.57</v>
      </c>
      <c r="I849">
        <f t="shared" si="104"/>
        <v>5.3875000000000002</v>
      </c>
      <c r="J849">
        <f t="shared" si="105"/>
        <v>6.625</v>
      </c>
      <c r="K849">
        <f t="shared" si="106"/>
        <v>129.05500000000001</v>
      </c>
      <c r="L849">
        <f t="shared" si="107"/>
        <v>130.29250000000002</v>
      </c>
      <c r="M849">
        <f t="shared" si="108"/>
        <v>1.2375000000000114</v>
      </c>
      <c r="N849">
        <f t="shared" si="109"/>
        <v>127.19874999999999</v>
      </c>
      <c r="O849">
        <f t="shared" si="110"/>
        <v>132.14875000000004</v>
      </c>
      <c r="P849" t="str">
        <f t="shared" si="111"/>
        <v/>
      </c>
    </row>
    <row r="850" spans="1:16">
      <c r="A850" s="20" t="s">
        <v>25</v>
      </c>
      <c r="B850" s="20" t="s">
        <v>62</v>
      </c>
      <c r="C850" s="20" t="s">
        <v>71</v>
      </c>
      <c r="D850" s="21">
        <v>43664</v>
      </c>
      <c r="E850" s="20">
        <v>135.68</v>
      </c>
      <c r="F850" s="20" t="s">
        <v>121</v>
      </c>
      <c r="G850" s="20">
        <v>5.15</v>
      </c>
      <c r="H850" s="20">
        <v>130.53</v>
      </c>
      <c r="I850">
        <f t="shared" si="104"/>
        <v>5.3875000000000002</v>
      </c>
      <c r="J850">
        <f t="shared" si="105"/>
        <v>6.625</v>
      </c>
      <c r="K850">
        <f t="shared" si="106"/>
        <v>129.05500000000001</v>
      </c>
      <c r="L850">
        <f t="shared" si="107"/>
        <v>130.29250000000002</v>
      </c>
      <c r="M850">
        <f t="shared" si="108"/>
        <v>1.2375000000000114</v>
      </c>
      <c r="N850">
        <f t="shared" si="109"/>
        <v>127.19874999999999</v>
      </c>
      <c r="O850">
        <f t="shared" si="110"/>
        <v>132.14875000000004</v>
      </c>
      <c r="P850" t="str">
        <f t="shared" si="111"/>
        <v/>
      </c>
    </row>
    <row r="851" spans="1:16">
      <c r="A851" s="20" t="s">
        <v>25</v>
      </c>
      <c r="B851" s="20" t="s">
        <v>62</v>
      </c>
      <c r="C851" s="20" t="s">
        <v>71</v>
      </c>
      <c r="D851" s="21">
        <v>43720</v>
      </c>
      <c r="E851" s="20">
        <v>135.68</v>
      </c>
      <c r="F851" s="20" t="s">
        <v>121</v>
      </c>
      <c r="G851" s="20">
        <v>7.6</v>
      </c>
      <c r="H851" s="20">
        <v>128.08000000000001</v>
      </c>
      <c r="I851">
        <f t="shared" si="104"/>
        <v>5.3875000000000002</v>
      </c>
      <c r="J851">
        <f t="shared" si="105"/>
        <v>6.625</v>
      </c>
      <c r="K851">
        <f t="shared" si="106"/>
        <v>129.05500000000001</v>
      </c>
      <c r="L851">
        <f t="shared" si="107"/>
        <v>130.29250000000002</v>
      </c>
      <c r="M851">
        <f t="shared" si="108"/>
        <v>1.2375000000000114</v>
      </c>
      <c r="N851">
        <f t="shared" si="109"/>
        <v>127.19874999999999</v>
      </c>
      <c r="O851">
        <f t="shared" si="110"/>
        <v>132.14875000000004</v>
      </c>
      <c r="P851" t="str">
        <f t="shared" si="111"/>
        <v/>
      </c>
    </row>
    <row r="852" spans="1:16">
      <c r="A852" s="20" t="s">
        <v>25</v>
      </c>
      <c r="B852" s="20" t="s">
        <v>62</v>
      </c>
      <c r="C852" s="20" t="s">
        <v>71</v>
      </c>
      <c r="D852" s="21">
        <v>43754</v>
      </c>
      <c r="E852" s="20">
        <v>135.68</v>
      </c>
      <c r="F852" s="20" t="s">
        <v>121</v>
      </c>
      <c r="G852" s="20">
        <v>3.65</v>
      </c>
      <c r="H852" s="20">
        <v>132.03</v>
      </c>
      <c r="I852">
        <f t="shared" si="104"/>
        <v>5.3875000000000002</v>
      </c>
      <c r="J852">
        <f t="shared" si="105"/>
        <v>6.625</v>
      </c>
      <c r="K852">
        <f t="shared" si="106"/>
        <v>129.05500000000001</v>
      </c>
      <c r="L852">
        <f t="shared" si="107"/>
        <v>130.29250000000002</v>
      </c>
      <c r="M852">
        <f t="shared" si="108"/>
        <v>1.2375000000000114</v>
      </c>
      <c r="N852">
        <f t="shared" si="109"/>
        <v>127.19874999999999</v>
      </c>
      <c r="O852">
        <f t="shared" si="110"/>
        <v>132.14875000000004</v>
      </c>
      <c r="P852" t="str">
        <f t="shared" si="111"/>
        <v/>
      </c>
    </row>
    <row r="853" spans="1:16">
      <c r="A853" s="20" t="s">
        <v>25</v>
      </c>
      <c r="B853" s="20" t="s">
        <v>62</v>
      </c>
      <c r="C853" s="20" t="s">
        <v>71</v>
      </c>
      <c r="D853" s="21">
        <v>43787</v>
      </c>
      <c r="E853" s="20">
        <v>135.68</v>
      </c>
      <c r="F853" s="20" t="s">
        <v>121</v>
      </c>
      <c r="G853" s="20">
        <v>5.2</v>
      </c>
      <c r="H853" s="20">
        <v>130.47999999999999</v>
      </c>
      <c r="I853">
        <f t="shared" si="104"/>
        <v>5.3875000000000002</v>
      </c>
      <c r="J853">
        <f t="shared" si="105"/>
        <v>6.625</v>
      </c>
      <c r="K853">
        <f t="shared" si="106"/>
        <v>129.05500000000001</v>
      </c>
      <c r="L853">
        <f t="shared" si="107"/>
        <v>130.29250000000002</v>
      </c>
      <c r="M853">
        <f t="shared" si="108"/>
        <v>1.2375000000000114</v>
      </c>
      <c r="N853">
        <f t="shared" si="109"/>
        <v>127.19874999999999</v>
      </c>
      <c r="O853">
        <f t="shared" si="110"/>
        <v>132.14875000000004</v>
      </c>
      <c r="P853" t="str">
        <f t="shared" si="111"/>
        <v/>
      </c>
    </row>
    <row r="854" spans="1:16">
      <c r="A854" s="20" t="s">
        <v>25</v>
      </c>
      <c r="B854" s="20" t="s">
        <v>62</v>
      </c>
      <c r="C854" s="20" t="s">
        <v>71</v>
      </c>
      <c r="D854" s="21">
        <v>43829</v>
      </c>
      <c r="E854" s="20">
        <v>135.68</v>
      </c>
      <c r="F854" s="20" t="s">
        <v>121</v>
      </c>
      <c r="G854" s="20">
        <v>4.7</v>
      </c>
      <c r="H854" s="20">
        <v>130.97999999999999</v>
      </c>
      <c r="I854">
        <f t="shared" si="104"/>
        <v>5.3875000000000002</v>
      </c>
      <c r="J854">
        <f t="shared" si="105"/>
        <v>6.625</v>
      </c>
      <c r="K854">
        <f t="shared" si="106"/>
        <v>129.05500000000001</v>
      </c>
      <c r="L854">
        <f t="shared" si="107"/>
        <v>130.29250000000002</v>
      </c>
      <c r="M854">
        <f t="shared" si="108"/>
        <v>1.2375000000000114</v>
      </c>
      <c r="N854">
        <f t="shared" si="109"/>
        <v>127.19874999999999</v>
      </c>
      <c r="O854">
        <f t="shared" si="110"/>
        <v>132.14875000000004</v>
      </c>
      <c r="P854" t="str">
        <f t="shared" si="111"/>
        <v/>
      </c>
    </row>
    <row r="855" spans="1:16">
      <c r="A855" s="20" t="s">
        <v>25</v>
      </c>
      <c r="B855" s="20" t="s">
        <v>62</v>
      </c>
      <c r="C855" s="20" t="s">
        <v>71</v>
      </c>
      <c r="D855" s="21">
        <v>44182</v>
      </c>
      <c r="E855" s="20">
        <v>135.68</v>
      </c>
      <c r="F855" s="20" t="s">
        <v>121</v>
      </c>
      <c r="G855" s="20">
        <v>5.2</v>
      </c>
      <c r="H855" s="20">
        <v>130.47999999999999</v>
      </c>
      <c r="I855">
        <f t="shared" si="104"/>
        <v>5.3875000000000002</v>
      </c>
      <c r="J855">
        <f t="shared" si="105"/>
        <v>6.625</v>
      </c>
      <c r="K855">
        <f t="shared" si="106"/>
        <v>129.05500000000001</v>
      </c>
      <c r="L855">
        <f t="shared" si="107"/>
        <v>130.29250000000002</v>
      </c>
      <c r="M855">
        <f t="shared" si="108"/>
        <v>1.2375000000000114</v>
      </c>
      <c r="N855">
        <f t="shared" si="109"/>
        <v>127.19874999999999</v>
      </c>
      <c r="O855">
        <f t="shared" si="110"/>
        <v>132.14875000000004</v>
      </c>
      <c r="P855" t="str">
        <f t="shared" si="111"/>
        <v/>
      </c>
    </row>
    <row r="856" spans="1:16">
      <c r="A856" s="20" t="s">
        <v>25</v>
      </c>
      <c r="B856" s="20" t="s">
        <v>83</v>
      </c>
      <c r="C856" s="20" t="s">
        <v>84</v>
      </c>
      <c r="D856" s="21">
        <v>43299</v>
      </c>
      <c r="E856" s="20">
        <v>94.74</v>
      </c>
      <c r="F856" s="20" t="s">
        <v>121</v>
      </c>
      <c r="G856" s="20">
        <v>2.94</v>
      </c>
      <c r="H856" s="20">
        <v>91.8</v>
      </c>
      <c r="I856">
        <f t="shared" si="104"/>
        <v>2.9650000000000003</v>
      </c>
      <c r="J856">
        <f t="shared" si="105"/>
        <v>3.3049999999999997</v>
      </c>
      <c r="K856">
        <f t="shared" si="106"/>
        <v>91.435000000000002</v>
      </c>
      <c r="L856">
        <f t="shared" si="107"/>
        <v>91.775000000000006</v>
      </c>
      <c r="M856">
        <f t="shared" si="108"/>
        <v>0.34000000000000341</v>
      </c>
      <c r="N856">
        <f t="shared" si="109"/>
        <v>90.924999999999997</v>
      </c>
      <c r="O856">
        <f t="shared" si="110"/>
        <v>92.285000000000011</v>
      </c>
      <c r="P856" t="str">
        <f t="shared" si="111"/>
        <v/>
      </c>
    </row>
    <row r="857" spans="1:16">
      <c r="A857" s="20" t="s">
        <v>25</v>
      </c>
      <c r="B857" s="20" t="s">
        <v>83</v>
      </c>
      <c r="C857" s="20" t="s">
        <v>84</v>
      </c>
      <c r="D857" s="21">
        <v>43335</v>
      </c>
      <c r="E857" s="20">
        <v>94.74</v>
      </c>
      <c r="F857" s="20" t="s">
        <v>121</v>
      </c>
      <c r="G857" s="20">
        <v>2.97</v>
      </c>
      <c r="H857" s="20">
        <v>91.77</v>
      </c>
      <c r="I857">
        <f t="shared" si="104"/>
        <v>2.9650000000000003</v>
      </c>
      <c r="J857">
        <f t="shared" si="105"/>
        <v>3.3049999999999997</v>
      </c>
      <c r="K857">
        <f t="shared" si="106"/>
        <v>91.435000000000002</v>
      </c>
      <c r="L857">
        <f t="shared" si="107"/>
        <v>91.775000000000006</v>
      </c>
      <c r="M857">
        <f t="shared" si="108"/>
        <v>0.34000000000000341</v>
      </c>
      <c r="N857">
        <f t="shared" si="109"/>
        <v>90.924999999999997</v>
      </c>
      <c r="O857">
        <f t="shared" si="110"/>
        <v>92.285000000000011</v>
      </c>
      <c r="P857" t="str">
        <f t="shared" si="111"/>
        <v/>
      </c>
    </row>
    <row r="858" spans="1:16">
      <c r="A858" s="20" t="s">
        <v>25</v>
      </c>
      <c r="B858" s="20" t="s">
        <v>83</v>
      </c>
      <c r="C858" s="20" t="s">
        <v>84</v>
      </c>
      <c r="D858" s="21">
        <v>43369</v>
      </c>
      <c r="E858" s="20">
        <v>94.74</v>
      </c>
      <c r="F858" s="20" t="s">
        <v>121</v>
      </c>
      <c r="G858" s="20">
        <v>3.23</v>
      </c>
      <c r="H858" s="20">
        <v>91.51</v>
      </c>
      <c r="I858">
        <f t="shared" si="104"/>
        <v>2.9650000000000003</v>
      </c>
      <c r="J858">
        <f t="shared" si="105"/>
        <v>3.3049999999999997</v>
      </c>
      <c r="K858">
        <f t="shared" si="106"/>
        <v>91.435000000000002</v>
      </c>
      <c r="L858">
        <f t="shared" si="107"/>
        <v>91.775000000000006</v>
      </c>
      <c r="M858">
        <f t="shared" si="108"/>
        <v>0.34000000000000341</v>
      </c>
      <c r="N858">
        <f t="shared" si="109"/>
        <v>90.924999999999997</v>
      </c>
      <c r="O858">
        <f t="shared" si="110"/>
        <v>92.285000000000011</v>
      </c>
      <c r="P858" t="str">
        <f t="shared" si="111"/>
        <v/>
      </c>
    </row>
    <row r="859" spans="1:16">
      <c r="A859" s="20" t="s">
        <v>25</v>
      </c>
      <c r="B859" s="20" t="s">
        <v>83</v>
      </c>
      <c r="C859" s="20" t="s">
        <v>84</v>
      </c>
      <c r="D859" s="21">
        <v>43399</v>
      </c>
      <c r="E859" s="20">
        <v>94.74</v>
      </c>
      <c r="F859" s="20" t="s">
        <v>121</v>
      </c>
      <c r="G859" s="20">
        <v>3.3</v>
      </c>
      <c r="H859" s="20">
        <v>91.44</v>
      </c>
      <c r="I859">
        <f t="shared" si="104"/>
        <v>2.9650000000000003</v>
      </c>
      <c r="J859">
        <f t="shared" si="105"/>
        <v>3.3049999999999997</v>
      </c>
      <c r="K859">
        <f t="shared" si="106"/>
        <v>91.435000000000002</v>
      </c>
      <c r="L859">
        <f t="shared" si="107"/>
        <v>91.775000000000006</v>
      </c>
      <c r="M859">
        <f t="shared" si="108"/>
        <v>0.34000000000000341</v>
      </c>
      <c r="N859">
        <f t="shared" si="109"/>
        <v>90.924999999999997</v>
      </c>
      <c r="O859">
        <f t="shared" si="110"/>
        <v>92.285000000000011</v>
      </c>
      <c r="P859" t="str">
        <f t="shared" si="111"/>
        <v/>
      </c>
    </row>
    <row r="860" spans="1:16">
      <c r="A860" s="20" t="s">
        <v>25</v>
      </c>
      <c r="B860" s="20" t="s">
        <v>83</v>
      </c>
      <c r="C860" s="20" t="s">
        <v>84</v>
      </c>
      <c r="D860" s="21">
        <v>43425</v>
      </c>
      <c r="E860" s="20">
        <v>94.74</v>
      </c>
      <c r="F860" s="20" t="s">
        <v>121</v>
      </c>
      <c r="G860" s="20">
        <v>3.03</v>
      </c>
      <c r="H860" s="20">
        <v>91.71</v>
      </c>
      <c r="I860">
        <f t="shared" si="104"/>
        <v>2.9650000000000003</v>
      </c>
      <c r="J860">
        <f t="shared" si="105"/>
        <v>3.3049999999999997</v>
      </c>
      <c r="K860">
        <f t="shared" si="106"/>
        <v>91.435000000000002</v>
      </c>
      <c r="L860">
        <f t="shared" si="107"/>
        <v>91.775000000000006</v>
      </c>
      <c r="M860">
        <f t="shared" si="108"/>
        <v>0.34000000000000341</v>
      </c>
      <c r="N860">
        <f t="shared" si="109"/>
        <v>90.924999999999997</v>
      </c>
      <c r="O860">
        <f t="shared" si="110"/>
        <v>92.285000000000011</v>
      </c>
      <c r="P860" t="str">
        <f t="shared" si="111"/>
        <v/>
      </c>
    </row>
    <row r="861" spans="1:16">
      <c r="A861" s="20" t="s">
        <v>25</v>
      </c>
      <c r="B861" s="20" t="s">
        <v>83</v>
      </c>
      <c r="C861" s="20" t="s">
        <v>84</v>
      </c>
      <c r="D861" s="21">
        <v>43447</v>
      </c>
      <c r="E861" s="20">
        <v>94.74</v>
      </c>
      <c r="F861" s="20" t="s">
        <v>121</v>
      </c>
      <c r="G861" s="20">
        <v>3.1</v>
      </c>
      <c r="H861" s="20">
        <v>91.64</v>
      </c>
      <c r="I861">
        <f t="shared" si="104"/>
        <v>2.9650000000000003</v>
      </c>
      <c r="J861">
        <f t="shared" si="105"/>
        <v>3.3049999999999997</v>
      </c>
      <c r="K861">
        <f t="shared" si="106"/>
        <v>91.435000000000002</v>
      </c>
      <c r="L861">
        <f t="shared" si="107"/>
        <v>91.775000000000006</v>
      </c>
      <c r="M861">
        <f t="shared" si="108"/>
        <v>0.34000000000000341</v>
      </c>
      <c r="N861">
        <f t="shared" si="109"/>
        <v>90.924999999999997</v>
      </c>
      <c r="O861">
        <f t="shared" si="110"/>
        <v>92.285000000000011</v>
      </c>
      <c r="P861" t="str">
        <f t="shared" si="111"/>
        <v/>
      </c>
    </row>
    <row r="862" spans="1:16">
      <c r="A862" s="20" t="s">
        <v>25</v>
      </c>
      <c r="B862" s="20" t="s">
        <v>83</v>
      </c>
      <c r="C862" s="20" t="s">
        <v>84</v>
      </c>
      <c r="D862" s="21">
        <v>43479</v>
      </c>
      <c r="E862" s="20">
        <v>94.74</v>
      </c>
      <c r="F862" s="20" t="s">
        <v>121</v>
      </c>
      <c r="G862" s="20">
        <v>5.25</v>
      </c>
      <c r="H862" s="20">
        <v>89.49</v>
      </c>
      <c r="I862">
        <f t="shared" si="104"/>
        <v>2.9650000000000003</v>
      </c>
      <c r="J862">
        <f t="shared" si="105"/>
        <v>3.3049999999999997</v>
      </c>
      <c r="K862">
        <f t="shared" si="106"/>
        <v>91.435000000000002</v>
      </c>
      <c r="L862">
        <f t="shared" si="107"/>
        <v>91.775000000000006</v>
      </c>
      <c r="M862">
        <f t="shared" si="108"/>
        <v>0.34000000000000341</v>
      </c>
      <c r="N862">
        <f t="shared" si="109"/>
        <v>90.924999999999997</v>
      </c>
      <c r="O862">
        <f t="shared" si="110"/>
        <v>92.285000000000011</v>
      </c>
      <c r="P862" t="str">
        <f t="shared" si="111"/>
        <v>OUTLIER</v>
      </c>
    </row>
    <row r="863" spans="1:16">
      <c r="A863" s="20" t="s">
        <v>25</v>
      </c>
      <c r="B863" s="20" t="s">
        <v>83</v>
      </c>
      <c r="C863" s="20" t="s">
        <v>84</v>
      </c>
      <c r="D863" s="21">
        <v>43511</v>
      </c>
      <c r="E863" s="20">
        <v>94.74</v>
      </c>
      <c r="F863" s="20" t="s">
        <v>121</v>
      </c>
      <c r="G863" s="20">
        <v>3.22</v>
      </c>
      <c r="H863" s="20">
        <v>91.52</v>
      </c>
      <c r="I863">
        <f t="shared" si="104"/>
        <v>2.9650000000000003</v>
      </c>
      <c r="J863">
        <f t="shared" si="105"/>
        <v>3.3049999999999997</v>
      </c>
      <c r="K863">
        <f t="shared" si="106"/>
        <v>91.435000000000002</v>
      </c>
      <c r="L863">
        <f t="shared" si="107"/>
        <v>91.775000000000006</v>
      </c>
      <c r="M863">
        <f t="shared" si="108"/>
        <v>0.34000000000000341</v>
      </c>
      <c r="N863">
        <f t="shared" si="109"/>
        <v>90.924999999999997</v>
      </c>
      <c r="O863">
        <f t="shared" si="110"/>
        <v>92.285000000000011</v>
      </c>
      <c r="P863" t="str">
        <f t="shared" si="111"/>
        <v/>
      </c>
    </row>
    <row r="864" spans="1:16">
      <c r="A864" s="20" t="s">
        <v>25</v>
      </c>
      <c r="B864" s="20" t="s">
        <v>83</v>
      </c>
      <c r="C864" s="20" t="s">
        <v>84</v>
      </c>
      <c r="D864" s="21">
        <v>43537</v>
      </c>
      <c r="E864" s="20">
        <v>94.74</v>
      </c>
      <c r="F864" s="20" t="s">
        <v>121</v>
      </c>
      <c r="G864" s="20">
        <v>3.36</v>
      </c>
      <c r="H864" s="20">
        <v>91.38</v>
      </c>
      <c r="I864">
        <f t="shared" si="104"/>
        <v>2.9650000000000003</v>
      </c>
      <c r="J864">
        <f t="shared" si="105"/>
        <v>3.3049999999999997</v>
      </c>
      <c r="K864">
        <f t="shared" si="106"/>
        <v>91.435000000000002</v>
      </c>
      <c r="L864">
        <f t="shared" si="107"/>
        <v>91.775000000000006</v>
      </c>
      <c r="M864">
        <f t="shared" si="108"/>
        <v>0.34000000000000341</v>
      </c>
      <c r="N864">
        <f t="shared" si="109"/>
        <v>90.924999999999997</v>
      </c>
      <c r="O864">
        <f t="shared" si="110"/>
        <v>92.285000000000011</v>
      </c>
      <c r="P864" t="str">
        <f t="shared" si="111"/>
        <v/>
      </c>
    </row>
    <row r="865" spans="1:16">
      <c r="A865" s="20" t="s">
        <v>25</v>
      </c>
      <c r="B865" s="20" t="s">
        <v>83</v>
      </c>
      <c r="C865" s="20" t="s">
        <v>84</v>
      </c>
      <c r="D865" s="21">
        <v>43574</v>
      </c>
      <c r="E865" s="20">
        <v>94.74</v>
      </c>
      <c r="F865" s="20" t="s">
        <v>121</v>
      </c>
      <c r="G865" s="20">
        <v>3.11</v>
      </c>
      <c r="H865" s="20">
        <v>91.63</v>
      </c>
      <c r="I865">
        <f t="shared" si="104"/>
        <v>2.9650000000000003</v>
      </c>
      <c r="J865">
        <f t="shared" si="105"/>
        <v>3.3049999999999997</v>
      </c>
      <c r="K865">
        <f t="shared" si="106"/>
        <v>91.435000000000002</v>
      </c>
      <c r="L865">
        <f t="shared" si="107"/>
        <v>91.775000000000006</v>
      </c>
      <c r="M865">
        <f t="shared" si="108"/>
        <v>0.34000000000000341</v>
      </c>
      <c r="N865">
        <f t="shared" si="109"/>
        <v>90.924999999999997</v>
      </c>
      <c r="O865">
        <f t="shared" si="110"/>
        <v>92.285000000000011</v>
      </c>
      <c r="P865" t="str">
        <f t="shared" si="111"/>
        <v/>
      </c>
    </row>
    <row r="866" spans="1:16">
      <c r="A866" s="20" t="s">
        <v>25</v>
      </c>
      <c r="B866" s="20" t="s">
        <v>83</v>
      </c>
      <c r="C866" s="20" t="s">
        <v>84</v>
      </c>
      <c r="D866" s="21">
        <v>43599</v>
      </c>
      <c r="E866" s="20">
        <v>94.74</v>
      </c>
      <c r="F866" s="20" t="s">
        <v>121</v>
      </c>
      <c r="G866" s="20">
        <v>2.95</v>
      </c>
      <c r="H866" s="20">
        <v>91.79</v>
      </c>
      <c r="I866">
        <f t="shared" si="104"/>
        <v>2.9650000000000003</v>
      </c>
      <c r="J866">
        <f t="shared" si="105"/>
        <v>3.3049999999999997</v>
      </c>
      <c r="K866">
        <f t="shared" si="106"/>
        <v>91.435000000000002</v>
      </c>
      <c r="L866">
        <f t="shared" si="107"/>
        <v>91.775000000000006</v>
      </c>
      <c r="M866">
        <f t="shared" si="108"/>
        <v>0.34000000000000341</v>
      </c>
      <c r="N866">
        <f t="shared" si="109"/>
        <v>90.924999999999997</v>
      </c>
      <c r="O866">
        <f t="shared" si="110"/>
        <v>92.285000000000011</v>
      </c>
      <c r="P866" t="str">
        <f t="shared" si="111"/>
        <v/>
      </c>
    </row>
    <row r="867" spans="1:16">
      <c r="A867" s="20" t="s">
        <v>25</v>
      </c>
      <c r="B867" s="20" t="s">
        <v>83</v>
      </c>
      <c r="C867" s="20" t="s">
        <v>84</v>
      </c>
      <c r="D867" s="21">
        <v>43621</v>
      </c>
      <c r="E867" s="20">
        <v>94.74</v>
      </c>
      <c r="F867" s="20" t="s">
        <v>121</v>
      </c>
      <c r="G867" s="20">
        <v>2.91</v>
      </c>
      <c r="H867" s="20">
        <v>91.83</v>
      </c>
      <c r="I867">
        <f t="shared" si="104"/>
        <v>2.9650000000000003</v>
      </c>
      <c r="J867">
        <f t="shared" si="105"/>
        <v>3.3049999999999997</v>
      </c>
      <c r="K867">
        <f t="shared" si="106"/>
        <v>91.435000000000002</v>
      </c>
      <c r="L867">
        <f t="shared" si="107"/>
        <v>91.775000000000006</v>
      </c>
      <c r="M867">
        <f t="shared" si="108"/>
        <v>0.34000000000000341</v>
      </c>
      <c r="N867">
        <f t="shared" si="109"/>
        <v>90.924999999999997</v>
      </c>
      <c r="O867">
        <f t="shared" si="110"/>
        <v>92.285000000000011</v>
      </c>
      <c r="P867" t="str">
        <f t="shared" si="111"/>
        <v/>
      </c>
    </row>
    <row r="868" spans="1:16">
      <c r="A868" s="20" t="s">
        <v>25</v>
      </c>
      <c r="B868" s="20" t="s">
        <v>83</v>
      </c>
      <c r="C868" s="20" t="s">
        <v>84</v>
      </c>
      <c r="D868" s="21">
        <v>43664</v>
      </c>
      <c r="E868" s="20">
        <v>94.74</v>
      </c>
      <c r="F868" s="20" t="s">
        <v>121</v>
      </c>
      <c r="G868" s="20">
        <v>3.34</v>
      </c>
      <c r="H868" s="20">
        <v>91.4</v>
      </c>
      <c r="I868">
        <f t="shared" si="104"/>
        <v>2.9650000000000003</v>
      </c>
      <c r="J868">
        <f t="shared" si="105"/>
        <v>3.3049999999999997</v>
      </c>
      <c r="K868">
        <f t="shared" si="106"/>
        <v>91.435000000000002</v>
      </c>
      <c r="L868">
        <f t="shared" si="107"/>
        <v>91.775000000000006</v>
      </c>
      <c r="M868">
        <f t="shared" si="108"/>
        <v>0.34000000000000341</v>
      </c>
      <c r="N868">
        <f t="shared" si="109"/>
        <v>90.924999999999997</v>
      </c>
      <c r="O868">
        <f t="shared" si="110"/>
        <v>92.285000000000011</v>
      </c>
      <c r="P868" t="str">
        <f t="shared" si="111"/>
        <v/>
      </c>
    </row>
    <row r="869" spans="1:16">
      <c r="A869" s="20" t="s">
        <v>25</v>
      </c>
      <c r="B869" s="20" t="s">
        <v>83</v>
      </c>
      <c r="C869" s="20" t="s">
        <v>84</v>
      </c>
      <c r="D869" s="21">
        <v>43706</v>
      </c>
      <c r="E869" s="20">
        <v>94.74</v>
      </c>
      <c r="F869" s="20" t="s">
        <v>121</v>
      </c>
      <c r="G869" s="20">
        <v>3.49</v>
      </c>
      <c r="H869" s="20">
        <v>91.25</v>
      </c>
      <c r="I869">
        <f t="shared" si="104"/>
        <v>2.9650000000000003</v>
      </c>
      <c r="J869">
        <f t="shared" si="105"/>
        <v>3.3049999999999997</v>
      </c>
      <c r="K869">
        <f t="shared" si="106"/>
        <v>91.435000000000002</v>
      </c>
      <c r="L869">
        <f t="shared" si="107"/>
        <v>91.775000000000006</v>
      </c>
      <c r="M869">
        <f t="shared" si="108"/>
        <v>0.34000000000000341</v>
      </c>
      <c r="N869">
        <f t="shared" si="109"/>
        <v>90.924999999999997</v>
      </c>
      <c r="O869">
        <f t="shared" si="110"/>
        <v>92.285000000000011</v>
      </c>
      <c r="P869" t="str">
        <f t="shared" si="111"/>
        <v/>
      </c>
    </row>
    <row r="870" spans="1:16">
      <c r="A870" s="20" t="s">
        <v>25</v>
      </c>
      <c r="B870" s="20" t="s">
        <v>83</v>
      </c>
      <c r="C870" s="20" t="s">
        <v>84</v>
      </c>
      <c r="D870" s="21">
        <v>43721</v>
      </c>
      <c r="E870" s="20">
        <v>94.74</v>
      </c>
      <c r="F870" s="20" t="s">
        <v>121</v>
      </c>
      <c r="G870" s="20">
        <v>3.32</v>
      </c>
      <c r="H870" s="20">
        <v>91.42</v>
      </c>
      <c r="I870">
        <f t="shared" si="104"/>
        <v>2.9650000000000003</v>
      </c>
      <c r="J870">
        <f t="shared" si="105"/>
        <v>3.3049999999999997</v>
      </c>
      <c r="K870">
        <f t="shared" si="106"/>
        <v>91.435000000000002</v>
      </c>
      <c r="L870">
        <f t="shared" si="107"/>
        <v>91.775000000000006</v>
      </c>
      <c r="M870">
        <f t="shared" si="108"/>
        <v>0.34000000000000341</v>
      </c>
      <c r="N870">
        <f t="shared" si="109"/>
        <v>90.924999999999997</v>
      </c>
      <c r="O870">
        <f t="shared" si="110"/>
        <v>92.285000000000011</v>
      </c>
      <c r="P870" t="str">
        <f t="shared" si="111"/>
        <v/>
      </c>
    </row>
    <row r="871" spans="1:16">
      <c r="A871" s="20" t="s">
        <v>25</v>
      </c>
      <c r="B871" s="20" t="s">
        <v>83</v>
      </c>
      <c r="C871" s="20" t="s">
        <v>84</v>
      </c>
      <c r="D871" s="21">
        <v>43767</v>
      </c>
      <c r="E871" s="20">
        <v>94.74</v>
      </c>
      <c r="F871" s="20" t="s">
        <v>121</v>
      </c>
      <c r="G871" s="20">
        <v>3.26</v>
      </c>
      <c r="H871" s="20">
        <v>91.48</v>
      </c>
      <c r="I871">
        <f t="shared" si="104"/>
        <v>2.9650000000000003</v>
      </c>
      <c r="J871">
        <f t="shared" si="105"/>
        <v>3.3049999999999997</v>
      </c>
      <c r="K871">
        <f t="shared" si="106"/>
        <v>91.435000000000002</v>
      </c>
      <c r="L871">
        <f t="shared" si="107"/>
        <v>91.775000000000006</v>
      </c>
      <c r="M871">
        <f t="shared" si="108"/>
        <v>0.34000000000000341</v>
      </c>
      <c r="N871">
        <f t="shared" si="109"/>
        <v>90.924999999999997</v>
      </c>
      <c r="O871">
        <f t="shared" si="110"/>
        <v>92.285000000000011</v>
      </c>
      <c r="P871" t="str">
        <f t="shared" si="111"/>
        <v/>
      </c>
    </row>
    <row r="872" spans="1:16">
      <c r="A872" s="20" t="s">
        <v>25</v>
      </c>
      <c r="B872" s="20" t="s">
        <v>83</v>
      </c>
      <c r="C872" s="20" t="s">
        <v>84</v>
      </c>
      <c r="D872" s="21">
        <v>43789</v>
      </c>
      <c r="E872" s="20">
        <v>94.74</v>
      </c>
      <c r="F872" s="20" t="s">
        <v>121</v>
      </c>
      <c r="G872" s="20">
        <v>2.82</v>
      </c>
      <c r="H872" s="20">
        <v>91.92</v>
      </c>
      <c r="I872">
        <f t="shared" si="104"/>
        <v>2.9650000000000003</v>
      </c>
      <c r="J872">
        <f t="shared" si="105"/>
        <v>3.3049999999999997</v>
      </c>
      <c r="K872">
        <f t="shared" si="106"/>
        <v>91.435000000000002</v>
      </c>
      <c r="L872">
        <f t="shared" si="107"/>
        <v>91.775000000000006</v>
      </c>
      <c r="M872">
        <f t="shared" si="108"/>
        <v>0.34000000000000341</v>
      </c>
      <c r="N872">
        <f t="shared" si="109"/>
        <v>90.924999999999997</v>
      </c>
      <c r="O872">
        <f t="shared" si="110"/>
        <v>92.285000000000011</v>
      </c>
      <c r="P872" t="str">
        <f t="shared" si="111"/>
        <v/>
      </c>
    </row>
    <row r="873" spans="1:16">
      <c r="A873" s="20" t="s">
        <v>25</v>
      </c>
      <c r="B873" s="20" t="s">
        <v>83</v>
      </c>
      <c r="C873" s="20" t="s">
        <v>84</v>
      </c>
      <c r="D873" s="21">
        <v>43809</v>
      </c>
      <c r="E873" s="20">
        <v>94.74</v>
      </c>
      <c r="F873" s="20" t="s">
        <v>121</v>
      </c>
      <c r="G873" s="20">
        <v>3.17</v>
      </c>
      <c r="H873" s="20">
        <v>91.57</v>
      </c>
      <c r="I873">
        <f t="shared" si="104"/>
        <v>2.9650000000000003</v>
      </c>
      <c r="J873">
        <f t="shared" si="105"/>
        <v>3.3049999999999997</v>
      </c>
      <c r="K873">
        <f t="shared" si="106"/>
        <v>91.435000000000002</v>
      </c>
      <c r="L873">
        <f t="shared" si="107"/>
        <v>91.775000000000006</v>
      </c>
      <c r="M873">
        <f t="shared" si="108"/>
        <v>0.34000000000000341</v>
      </c>
      <c r="N873">
        <f t="shared" si="109"/>
        <v>90.924999999999997</v>
      </c>
      <c r="O873">
        <f t="shared" si="110"/>
        <v>92.285000000000011</v>
      </c>
      <c r="P873" t="str">
        <f t="shared" si="111"/>
        <v/>
      </c>
    </row>
    <row r="874" spans="1:16">
      <c r="A874" s="20" t="s">
        <v>25</v>
      </c>
      <c r="B874" s="20" t="s">
        <v>83</v>
      </c>
      <c r="C874" s="20" t="s">
        <v>84</v>
      </c>
      <c r="D874" s="21">
        <v>43844</v>
      </c>
      <c r="E874" s="20">
        <v>94.74</v>
      </c>
      <c r="F874" s="20" t="s">
        <v>121</v>
      </c>
      <c r="G874" s="20">
        <v>3.28</v>
      </c>
      <c r="H874" s="20">
        <v>91.46</v>
      </c>
      <c r="I874">
        <f t="shared" si="104"/>
        <v>2.9650000000000003</v>
      </c>
      <c r="J874">
        <f t="shared" si="105"/>
        <v>3.3049999999999997</v>
      </c>
      <c r="K874">
        <f t="shared" si="106"/>
        <v>91.435000000000002</v>
      </c>
      <c r="L874">
        <f t="shared" si="107"/>
        <v>91.775000000000006</v>
      </c>
      <c r="M874">
        <f t="shared" si="108"/>
        <v>0.34000000000000341</v>
      </c>
      <c r="N874">
        <f t="shared" si="109"/>
        <v>90.924999999999997</v>
      </c>
      <c r="O874">
        <f t="shared" si="110"/>
        <v>92.285000000000011</v>
      </c>
      <c r="P874" t="str">
        <f t="shared" si="111"/>
        <v/>
      </c>
    </row>
    <row r="875" spans="1:16">
      <c r="A875" s="20" t="s">
        <v>25</v>
      </c>
      <c r="B875" s="20" t="s">
        <v>83</v>
      </c>
      <c r="C875" s="20" t="s">
        <v>84</v>
      </c>
      <c r="D875" s="21">
        <v>43871</v>
      </c>
      <c r="E875" s="20">
        <v>94.74</v>
      </c>
      <c r="F875" s="20" t="s">
        <v>121</v>
      </c>
      <c r="G875" s="20">
        <v>3.35</v>
      </c>
      <c r="H875" s="20">
        <v>91.39</v>
      </c>
      <c r="I875">
        <f t="shared" si="104"/>
        <v>2.9650000000000003</v>
      </c>
      <c r="J875">
        <f t="shared" si="105"/>
        <v>3.3049999999999997</v>
      </c>
      <c r="K875">
        <f t="shared" si="106"/>
        <v>91.435000000000002</v>
      </c>
      <c r="L875">
        <f t="shared" si="107"/>
        <v>91.775000000000006</v>
      </c>
      <c r="M875">
        <f t="shared" si="108"/>
        <v>0.34000000000000341</v>
      </c>
      <c r="N875">
        <f t="shared" si="109"/>
        <v>90.924999999999997</v>
      </c>
      <c r="O875">
        <f t="shared" si="110"/>
        <v>92.285000000000011</v>
      </c>
      <c r="P875" t="str">
        <f t="shared" si="111"/>
        <v/>
      </c>
    </row>
    <row r="876" spans="1:16">
      <c r="A876" s="20" t="s">
        <v>25</v>
      </c>
      <c r="B876" s="20" t="s">
        <v>83</v>
      </c>
      <c r="C876" s="20" t="s">
        <v>84</v>
      </c>
      <c r="D876" s="21">
        <v>43993</v>
      </c>
      <c r="E876" s="20">
        <v>94.74</v>
      </c>
      <c r="F876" s="20" t="s">
        <v>121</v>
      </c>
      <c r="G876" s="20">
        <v>2.94</v>
      </c>
      <c r="H876" s="20">
        <v>91.8</v>
      </c>
      <c r="I876">
        <f t="shared" si="104"/>
        <v>2.9650000000000003</v>
      </c>
      <c r="J876">
        <f t="shared" si="105"/>
        <v>3.3049999999999997</v>
      </c>
      <c r="K876">
        <f t="shared" si="106"/>
        <v>91.435000000000002</v>
      </c>
      <c r="L876">
        <f t="shared" si="107"/>
        <v>91.775000000000006</v>
      </c>
      <c r="M876">
        <f t="shared" si="108"/>
        <v>0.34000000000000341</v>
      </c>
      <c r="N876">
        <f t="shared" si="109"/>
        <v>90.924999999999997</v>
      </c>
      <c r="O876">
        <f t="shared" si="110"/>
        <v>92.285000000000011</v>
      </c>
      <c r="P876" t="str">
        <f t="shared" si="111"/>
        <v/>
      </c>
    </row>
    <row r="877" spans="1:16">
      <c r="A877" s="20" t="s">
        <v>25</v>
      </c>
      <c r="B877" s="20" t="s">
        <v>83</v>
      </c>
      <c r="C877" s="20" t="s">
        <v>84</v>
      </c>
      <c r="D877" s="21">
        <v>44036</v>
      </c>
      <c r="E877" s="20">
        <v>94.74</v>
      </c>
      <c r="F877" s="20" t="s">
        <v>121</v>
      </c>
      <c r="G877" s="20">
        <v>2.73</v>
      </c>
      <c r="H877" s="20">
        <v>92.01</v>
      </c>
      <c r="I877">
        <f t="shared" si="104"/>
        <v>2.9650000000000003</v>
      </c>
      <c r="J877">
        <f t="shared" si="105"/>
        <v>3.3049999999999997</v>
      </c>
      <c r="K877">
        <f t="shared" si="106"/>
        <v>91.435000000000002</v>
      </c>
      <c r="L877">
        <f t="shared" si="107"/>
        <v>91.775000000000006</v>
      </c>
      <c r="M877">
        <f t="shared" si="108"/>
        <v>0.34000000000000341</v>
      </c>
      <c r="N877">
        <f t="shared" si="109"/>
        <v>90.924999999999997</v>
      </c>
      <c r="O877">
        <f t="shared" si="110"/>
        <v>92.285000000000011</v>
      </c>
      <c r="P877" t="str">
        <f t="shared" si="111"/>
        <v/>
      </c>
    </row>
    <row r="878" spans="1:16">
      <c r="A878" s="20" t="s">
        <v>25</v>
      </c>
      <c r="B878" s="20" t="s">
        <v>83</v>
      </c>
      <c r="C878" s="20" t="s">
        <v>84</v>
      </c>
      <c r="D878" s="21">
        <v>44070</v>
      </c>
      <c r="E878" s="20">
        <v>94.74</v>
      </c>
      <c r="F878" s="20" t="s">
        <v>121</v>
      </c>
      <c r="G878" s="20">
        <v>3.13</v>
      </c>
      <c r="H878" s="20">
        <v>91.61</v>
      </c>
      <c r="I878">
        <f t="shared" si="104"/>
        <v>2.9650000000000003</v>
      </c>
      <c r="J878">
        <f t="shared" si="105"/>
        <v>3.3049999999999997</v>
      </c>
      <c r="K878">
        <f t="shared" si="106"/>
        <v>91.435000000000002</v>
      </c>
      <c r="L878">
        <f t="shared" si="107"/>
        <v>91.775000000000006</v>
      </c>
      <c r="M878">
        <f t="shared" si="108"/>
        <v>0.34000000000000341</v>
      </c>
      <c r="N878">
        <f t="shared" si="109"/>
        <v>90.924999999999997</v>
      </c>
      <c r="O878">
        <f t="shared" si="110"/>
        <v>92.285000000000011</v>
      </c>
      <c r="P878" t="str">
        <f t="shared" si="111"/>
        <v/>
      </c>
    </row>
    <row r="879" spans="1:16">
      <c r="A879" s="20" t="s">
        <v>25</v>
      </c>
      <c r="B879" s="20" t="s">
        <v>83</v>
      </c>
      <c r="C879" s="20" t="s">
        <v>84</v>
      </c>
      <c r="D879" s="21">
        <v>44090</v>
      </c>
      <c r="E879" s="20">
        <v>94.74</v>
      </c>
      <c r="F879" s="20" t="s">
        <v>121</v>
      </c>
      <c r="G879" s="20">
        <v>3.01</v>
      </c>
      <c r="H879" s="20">
        <v>91.73</v>
      </c>
      <c r="I879">
        <f t="shared" si="104"/>
        <v>2.9650000000000003</v>
      </c>
      <c r="J879">
        <f t="shared" si="105"/>
        <v>3.3049999999999997</v>
      </c>
      <c r="K879">
        <f t="shared" si="106"/>
        <v>91.435000000000002</v>
      </c>
      <c r="L879">
        <f t="shared" si="107"/>
        <v>91.775000000000006</v>
      </c>
      <c r="M879">
        <f t="shared" si="108"/>
        <v>0.34000000000000341</v>
      </c>
      <c r="N879">
        <f t="shared" si="109"/>
        <v>90.924999999999997</v>
      </c>
      <c r="O879">
        <f t="shared" si="110"/>
        <v>92.285000000000011</v>
      </c>
      <c r="P879" t="str">
        <f t="shared" si="111"/>
        <v/>
      </c>
    </row>
    <row r="880" spans="1:16">
      <c r="A880" s="20" t="s">
        <v>25</v>
      </c>
      <c r="B880" s="20" t="s">
        <v>83</v>
      </c>
      <c r="C880" s="20" t="s">
        <v>84</v>
      </c>
      <c r="D880" s="21">
        <v>44215</v>
      </c>
      <c r="E880" s="20">
        <v>94.74</v>
      </c>
      <c r="F880" s="20" t="s">
        <v>121</v>
      </c>
      <c r="G880" s="20">
        <v>3.26</v>
      </c>
      <c r="H880" s="20">
        <v>91.48</v>
      </c>
      <c r="I880">
        <f t="shared" si="104"/>
        <v>2.9650000000000003</v>
      </c>
      <c r="J880">
        <f t="shared" si="105"/>
        <v>3.3049999999999997</v>
      </c>
      <c r="K880">
        <f t="shared" si="106"/>
        <v>91.435000000000002</v>
      </c>
      <c r="L880">
        <f t="shared" si="107"/>
        <v>91.775000000000006</v>
      </c>
      <c r="M880">
        <f t="shared" si="108"/>
        <v>0.34000000000000341</v>
      </c>
      <c r="N880">
        <f t="shared" si="109"/>
        <v>90.924999999999997</v>
      </c>
      <c r="O880">
        <f t="shared" si="110"/>
        <v>92.285000000000011</v>
      </c>
      <c r="P880" t="str">
        <f t="shared" si="111"/>
        <v/>
      </c>
    </row>
    <row r="881" spans="1:16">
      <c r="A881" s="20" t="s">
        <v>25</v>
      </c>
      <c r="B881" s="20" t="s">
        <v>83</v>
      </c>
      <c r="C881" s="20" t="s">
        <v>84</v>
      </c>
      <c r="D881" s="21">
        <v>44244</v>
      </c>
      <c r="E881" s="20">
        <v>94.74</v>
      </c>
      <c r="F881" s="20" t="s">
        <v>121</v>
      </c>
      <c r="G881" s="20">
        <v>3.22</v>
      </c>
      <c r="H881" s="20">
        <v>91.52</v>
      </c>
      <c r="I881">
        <f t="shared" si="104"/>
        <v>2.9650000000000003</v>
      </c>
      <c r="J881">
        <f t="shared" si="105"/>
        <v>3.3049999999999997</v>
      </c>
      <c r="K881">
        <f t="shared" si="106"/>
        <v>91.435000000000002</v>
      </c>
      <c r="L881">
        <f t="shared" si="107"/>
        <v>91.775000000000006</v>
      </c>
      <c r="M881">
        <f t="shared" si="108"/>
        <v>0.34000000000000341</v>
      </c>
      <c r="N881">
        <f t="shared" si="109"/>
        <v>90.924999999999997</v>
      </c>
      <c r="O881">
        <f t="shared" si="110"/>
        <v>92.285000000000011</v>
      </c>
      <c r="P881" t="str">
        <f t="shared" si="111"/>
        <v/>
      </c>
    </row>
    <row r="882" spans="1:16">
      <c r="A882" s="20" t="s">
        <v>25</v>
      </c>
      <c r="B882" s="20" t="s">
        <v>83</v>
      </c>
      <c r="C882" s="20" t="s">
        <v>84</v>
      </c>
      <c r="D882" s="21">
        <v>44280</v>
      </c>
      <c r="E882" s="20">
        <v>94.74</v>
      </c>
      <c r="F882" s="20" t="s">
        <v>121</v>
      </c>
      <c r="G882" s="20">
        <v>3.34</v>
      </c>
      <c r="H882" s="20">
        <v>91.4</v>
      </c>
      <c r="I882">
        <f t="shared" si="104"/>
        <v>2.9650000000000003</v>
      </c>
      <c r="J882">
        <f t="shared" si="105"/>
        <v>3.3049999999999997</v>
      </c>
      <c r="K882">
        <f t="shared" si="106"/>
        <v>91.435000000000002</v>
      </c>
      <c r="L882">
        <f t="shared" si="107"/>
        <v>91.775000000000006</v>
      </c>
      <c r="M882">
        <f t="shared" si="108"/>
        <v>0.34000000000000341</v>
      </c>
      <c r="N882">
        <f t="shared" si="109"/>
        <v>90.924999999999997</v>
      </c>
      <c r="O882">
        <f t="shared" si="110"/>
        <v>92.285000000000011</v>
      </c>
      <c r="P882" t="str">
        <f t="shared" si="111"/>
        <v/>
      </c>
    </row>
    <row r="883" spans="1:16">
      <c r="A883" s="20" t="s">
        <v>25</v>
      </c>
      <c r="B883" s="20" t="s">
        <v>83</v>
      </c>
      <c r="C883" s="20" t="s">
        <v>84</v>
      </c>
      <c r="D883" s="21">
        <v>44309</v>
      </c>
      <c r="E883" s="20">
        <v>94.74</v>
      </c>
      <c r="F883" s="20" t="s">
        <v>121</v>
      </c>
      <c r="G883" s="20">
        <v>2.09</v>
      </c>
      <c r="H883" s="20">
        <v>92.65</v>
      </c>
      <c r="I883">
        <f t="shared" si="104"/>
        <v>2.9650000000000003</v>
      </c>
      <c r="J883">
        <f t="shared" si="105"/>
        <v>3.3049999999999997</v>
      </c>
      <c r="K883">
        <f t="shared" si="106"/>
        <v>91.435000000000002</v>
      </c>
      <c r="L883">
        <f t="shared" si="107"/>
        <v>91.775000000000006</v>
      </c>
      <c r="M883">
        <f t="shared" si="108"/>
        <v>0.34000000000000341</v>
      </c>
      <c r="N883">
        <f t="shared" si="109"/>
        <v>90.924999999999997</v>
      </c>
      <c r="O883">
        <f t="shared" si="110"/>
        <v>92.285000000000011</v>
      </c>
      <c r="P883" t="str">
        <f t="shared" si="111"/>
        <v>OUTLIER</v>
      </c>
    </row>
    <row r="884" spans="1:16">
      <c r="A884" s="20" t="s">
        <v>25</v>
      </c>
      <c r="B884" s="20" t="s">
        <v>92</v>
      </c>
      <c r="C884" s="20" t="s">
        <v>93</v>
      </c>
      <c r="D884" s="21">
        <v>42129</v>
      </c>
      <c r="E884" s="20">
        <v>141.43100000000001</v>
      </c>
      <c r="F884" s="20" t="s">
        <v>121</v>
      </c>
      <c r="G884" s="20">
        <v>5.45</v>
      </c>
      <c r="H884" s="20">
        <v>135.98099999999999</v>
      </c>
      <c r="I884">
        <f t="shared" si="104"/>
        <v>5.35</v>
      </c>
      <c r="J884">
        <f t="shared" si="105"/>
        <v>6.75</v>
      </c>
      <c r="K884">
        <f t="shared" si="106"/>
        <v>134.68100000000001</v>
      </c>
      <c r="L884">
        <f t="shared" si="107"/>
        <v>136.08099999999999</v>
      </c>
      <c r="M884">
        <f t="shared" si="108"/>
        <v>1.3999999999999773</v>
      </c>
      <c r="N884">
        <f t="shared" si="109"/>
        <v>132.58100000000005</v>
      </c>
      <c r="O884">
        <f t="shared" si="110"/>
        <v>138.18099999999995</v>
      </c>
      <c r="P884" t="str">
        <f t="shared" si="111"/>
        <v/>
      </c>
    </row>
    <row r="885" spans="1:16">
      <c r="A885" s="20" t="s">
        <v>25</v>
      </c>
      <c r="B885" s="20" t="s">
        <v>92</v>
      </c>
      <c r="C885" s="20" t="s">
        <v>93</v>
      </c>
      <c r="D885" s="21">
        <v>42257</v>
      </c>
      <c r="E885" s="20">
        <v>141.43100000000001</v>
      </c>
      <c r="F885" s="20" t="s">
        <v>121</v>
      </c>
      <c r="G885" s="20">
        <v>4.7699999999999996</v>
      </c>
      <c r="H885" s="20">
        <v>136.661</v>
      </c>
      <c r="I885">
        <f t="shared" si="104"/>
        <v>5.35</v>
      </c>
      <c r="J885">
        <f t="shared" si="105"/>
        <v>6.75</v>
      </c>
      <c r="K885">
        <f t="shared" si="106"/>
        <v>134.68100000000001</v>
      </c>
      <c r="L885">
        <f t="shared" si="107"/>
        <v>136.08099999999999</v>
      </c>
      <c r="M885">
        <f t="shared" si="108"/>
        <v>1.3999999999999773</v>
      </c>
      <c r="N885">
        <f t="shared" si="109"/>
        <v>132.58100000000005</v>
      </c>
      <c r="O885">
        <f t="shared" si="110"/>
        <v>138.18099999999995</v>
      </c>
      <c r="P885" t="str">
        <f t="shared" si="111"/>
        <v/>
      </c>
    </row>
    <row r="886" spans="1:16">
      <c r="A886" s="20" t="s">
        <v>25</v>
      </c>
      <c r="B886" s="20" t="s">
        <v>92</v>
      </c>
      <c r="C886" s="20" t="s">
        <v>93</v>
      </c>
      <c r="D886" s="21">
        <v>42292</v>
      </c>
      <c r="E886" s="20">
        <v>141.43100000000001</v>
      </c>
      <c r="F886" s="20" t="s">
        <v>121</v>
      </c>
      <c r="G886" s="20">
        <v>5.15</v>
      </c>
      <c r="H886" s="20">
        <v>136.28100000000001</v>
      </c>
      <c r="I886">
        <f t="shared" si="104"/>
        <v>5.35</v>
      </c>
      <c r="J886">
        <f t="shared" si="105"/>
        <v>6.75</v>
      </c>
      <c r="K886">
        <f t="shared" si="106"/>
        <v>134.68100000000001</v>
      </c>
      <c r="L886">
        <f t="shared" si="107"/>
        <v>136.08099999999999</v>
      </c>
      <c r="M886">
        <f t="shared" si="108"/>
        <v>1.3999999999999773</v>
      </c>
      <c r="N886">
        <f t="shared" si="109"/>
        <v>132.58100000000005</v>
      </c>
      <c r="O886">
        <f t="shared" si="110"/>
        <v>138.18099999999995</v>
      </c>
      <c r="P886" t="str">
        <f t="shared" si="111"/>
        <v/>
      </c>
    </row>
    <row r="887" spans="1:16">
      <c r="A887" s="20" t="s">
        <v>25</v>
      </c>
      <c r="B887" s="20" t="s">
        <v>92</v>
      </c>
      <c r="C887" s="20" t="s">
        <v>93</v>
      </c>
      <c r="D887" s="21">
        <v>42430</v>
      </c>
      <c r="E887" s="20">
        <v>141.43100000000001</v>
      </c>
      <c r="F887" s="20" t="s">
        <v>121</v>
      </c>
      <c r="G887" s="20">
        <v>5.83</v>
      </c>
      <c r="H887" s="20">
        <v>135.601</v>
      </c>
      <c r="I887">
        <f t="shared" si="104"/>
        <v>5.35</v>
      </c>
      <c r="J887">
        <f t="shared" si="105"/>
        <v>6.75</v>
      </c>
      <c r="K887">
        <f t="shared" si="106"/>
        <v>134.68100000000001</v>
      </c>
      <c r="L887">
        <f t="shared" si="107"/>
        <v>136.08099999999999</v>
      </c>
      <c r="M887">
        <f t="shared" si="108"/>
        <v>1.3999999999999773</v>
      </c>
      <c r="N887">
        <f t="shared" si="109"/>
        <v>132.58100000000005</v>
      </c>
      <c r="O887">
        <f t="shared" si="110"/>
        <v>138.18099999999995</v>
      </c>
      <c r="P887" t="str">
        <f t="shared" si="111"/>
        <v/>
      </c>
    </row>
    <row r="888" spans="1:16">
      <c r="A888" s="20" t="s">
        <v>25</v>
      </c>
      <c r="B888" s="20" t="s">
        <v>92</v>
      </c>
      <c r="C888" s="20" t="s">
        <v>93</v>
      </c>
      <c r="D888" s="21">
        <v>42480</v>
      </c>
      <c r="E888" s="20">
        <v>141.43100000000001</v>
      </c>
      <c r="F888" s="20" t="s">
        <v>121</v>
      </c>
      <c r="G888" s="20">
        <v>5.91</v>
      </c>
      <c r="H888" s="20">
        <v>135.52099999999999</v>
      </c>
      <c r="I888">
        <f t="shared" si="104"/>
        <v>5.35</v>
      </c>
      <c r="J888">
        <f t="shared" si="105"/>
        <v>6.75</v>
      </c>
      <c r="K888">
        <f t="shared" si="106"/>
        <v>134.68100000000001</v>
      </c>
      <c r="L888">
        <f t="shared" si="107"/>
        <v>136.08099999999999</v>
      </c>
      <c r="M888">
        <f t="shared" si="108"/>
        <v>1.3999999999999773</v>
      </c>
      <c r="N888">
        <f t="shared" si="109"/>
        <v>132.58100000000005</v>
      </c>
      <c r="O888">
        <f t="shared" si="110"/>
        <v>138.18099999999995</v>
      </c>
      <c r="P888" t="str">
        <f t="shared" si="111"/>
        <v/>
      </c>
    </row>
    <row r="889" spans="1:16">
      <c r="A889" s="20" t="s">
        <v>25</v>
      </c>
      <c r="B889" s="20" t="s">
        <v>92</v>
      </c>
      <c r="C889" s="20" t="s">
        <v>93</v>
      </c>
      <c r="D889" s="21">
        <v>42491</v>
      </c>
      <c r="E889" s="20">
        <v>141.43100000000001</v>
      </c>
      <c r="F889" s="20" t="s">
        <v>121</v>
      </c>
      <c r="G889" s="20">
        <v>5.39</v>
      </c>
      <c r="H889" s="20">
        <v>136.041</v>
      </c>
      <c r="I889">
        <f t="shared" si="104"/>
        <v>5.35</v>
      </c>
      <c r="J889">
        <f t="shared" si="105"/>
        <v>6.75</v>
      </c>
      <c r="K889">
        <f t="shared" si="106"/>
        <v>134.68100000000001</v>
      </c>
      <c r="L889">
        <f t="shared" si="107"/>
        <v>136.08099999999999</v>
      </c>
      <c r="M889">
        <f t="shared" si="108"/>
        <v>1.3999999999999773</v>
      </c>
      <c r="N889">
        <f t="shared" si="109"/>
        <v>132.58100000000005</v>
      </c>
      <c r="O889">
        <f t="shared" si="110"/>
        <v>138.18099999999995</v>
      </c>
      <c r="P889" t="str">
        <f t="shared" si="111"/>
        <v/>
      </c>
    </row>
    <row r="890" spans="1:16">
      <c r="A890" s="20" t="s">
        <v>25</v>
      </c>
      <c r="B890" s="20" t="s">
        <v>92</v>
      </c>
      <c r="C890" s="20" t="s">
        <v>93</v>
      </c>
      <c r="D890" s="21">
        <v>42522</v>
      </c>
      <c r="E890" s="20">
        <v>141.43100000000001</v>
      </c>
      <c r="F890" s="20" t="s">
        <v>121</v>
      </c>
      <c r="G890" s="20">
        <v>4.7699999999999996</v>
      </c>
      <c r="H890" s="20">
        <v>136.661</v>
      </c>
      <c r="I890">
        <f t="shared" si="104"/>
        <v>5.35</v>
      </c>
      <c r="J890">
        <f t="shared" si="105"/>
        <v>6.75</v>
      </c>
      <c r="K890">
        <f t="shared" si="106"/>
        <v>134.68100000000001</v>
      </c>
      <c r="L890">
        <f t="shared" si="107"/>
        <v>136.08099999999999</v>
      </c>
      <c r="M890">
        <f t="shared" si="108"/>
        <v>1.3999999999999773</v>
      </c>
      <c r="N890">
        <f t="shared" si="109"/>
        <v>132.58100000000005</v>
      </c>
      <c r="O890">
        <f t="shared" si="110"/>
        <v>138.18099999999995</v>
      </c>
      <c r="P890" t="str">
        <f t="shared" si="111"/>
        <v/>
      </c>
    </row>
    <row r="891" spans="1:16">
      <c r="A891" s="20" t="s">
        <v>25</v>
      </c>
      <c r="B891" s="20" t="s">
        <v>92</v>
      </c>
      <c r="C891" s="20" t="s">
        <v>93</v>
      </c>
      <c r="D891" s="21">
        <v>42583</v>
      </c>
      <c r="E891" s="20">
        <v>141.43100000000001</v>
      </c>
      <c r="F891" s="20" t="s">
        <v>121</v>
      </c>
      <c r="G891" s="20">
        <v>4.87</v>
      </c>
      <c r="H891" s="20">
        <v>136.56100000000001</v>
      </c>
      <c r="I891">
        <f t="shared" si="104"/>
        <v>5.35</v>
      </c>
      <c r="J891">
        <f t="shared" si="105"/>
        <v>6.75</v>
      </c>
      <c r="K891">
        <f t="shared" si="106"/>
        <v>134.68100000000001</v>
      </c>
      <c r="L891">
        <f t="shared" si="107"/>
        <v>136.08099999999999</v>
      </c>
      <c r="M891">
        <f t="shared" si="108"/>
        <v>1.3999999999999773</v>
      </c>
      <c r="N891">
        <f t="shared" si="109"/>
        <v>132.58100000000005</v>
      </c>
      <c r="O891">
        <f t="shared" si="110"/>
        <v>138.18099999999995</v>
      </c>
      <c r="P891" t="str">
        <f t="shared" si="111"/>
        <v/>
      </c>
    </row>
    <row r="892" spans="1:16">
      <c r="A892" s="20" t="s">
        <v>25</v>
      </c>
      <c r="B892" s="20" t="s">
        <v>92</v>
      </c>
      <c r="C892" s="20" t="s">
        <v>93</v>
      </c>
      <c r="D892" s="21">
        <v>42643</v>
      </c>
      <c r="E892" s="20">
        <v>141.43100000000001</v>
      </c>
      <c r="F892" s="20" t="s">
        <v>121</v>
      </c>
      <c r="G892" s="20">
        <v>5.22</v>
      </c>
      <c r="H892" s="20">
        <v>136.21100000000001</v>
      </c>
      <c r="I892">
        <f t="shared" si="104"/>
        <v>5.35</v>
      </c>
      <c r="J892">
        <f t="shared" si="105"/>
        <v>6.75</v>
      </c>
      <c r="K892">
        <f t="shared" si="106"/>
        <v>134.68100000000001</v>
      </c>
      <c r="L892">
        <f t="shared" si="107"/>
        <v>136.08099999999999</v>
      </c>
      <c r="M892">
        <f t="shared" si="108"/>
        <v>1.3999999999999773</v>
      </c>
      <c r="N892">
        <f t="shared" si="109"/>
        <v>132.58100000000005</v>
      </c>
      <c r="O892">
        <f t="shared" si="110"/>
        <v>138.18099999999995</v>
      </c>
      <c r="P892" t="str">
        <f t="shared" si="111"/>
        <v/>
      </c>
    </row>
    <row r="893" spans="1:16">
      <c r="A893" s="20" t="s">
        <v>25</v>
      </c>
      <c r="B893" s="20" t="s">
        <v>92</v>
      </c>
      <c r="C893" s="20" t="s">
        <v>93</v>
      </c>
      <c r="D893" s="21">
        <v>42644</v>
      </c>
      <c r="E893" s="20">
        <v>141.43100000000001</v>
      </c>
      <c r="F893" s="20" t="s">
        <v>121</v>
      </c>
      <c r="G893" s="20">
        <v>7.7</v>
      </c>
      <c r="H893" s="20">
        <v>133.73099999999999</v>
      </c>
      <c r="I893">
        <f t="shared" si="104"/>
        <v>5.35</v>
      </c>
      <c r="J893">
        <f t="shared" si="105"/>
        <v>6.75</v>
      </c>
      <c r="K893">
        <f t="shared" si="106"/>
        <v>134.68100000000001</v>
      </c>
      <c r="L893">
        <f t="shared" si="107"/>
        <v>136.08099999999999</v>
      </c>
      <c r="M893">
        <f t="shared" si="108"/>
        <v>1.3999999999999773</v>
      </c>
      <c r="N893">
        <f t="shared" si="109"/>
        <v>132.58100000000005</v>
      </c>
      <c r="O893">
        <f t="shared" si="110"/>
        <v>138.18099999999995</v>
      </c>
      <c r="P893" t="str">
        <f t="shared" si="111"/>
        <v/>
      </c>
    </row>
    <row r="894" spans="1:16">
      <c r="A894" s="20" t="s">
        <v>25</v>
      </c>
      <c r="B894" s="20" t="s">
        <v>92</v>
      </c>
      <c r="C894" s="20" t="s">
        <v>93</v>
      </c>
      <c r="D894" s="21">
        <v>42662</v>
      </c>
      <c r="E894" s="20">
        <v>141.43100000000001</v>
      </c>
      <c r="F894" s="20" t="s">
        <v>121</v>
      </c>
      <c r="G894" s="20">
        <v>5.35</v>
      </c>
      <c r="H894" s="20">
        <v>136.08099999999999</v>
      </c>
      <c r="I894">
        <f t="shared" si="104"/>
        <v>5.35</v>
      </c>
      <c r="J894">
        <f t="shared" si="105"/>
        <v>6.75</v>
      </c>
      <c r="K894">
        <f t="shared" si="106"/>
        <v>134.68100000000001</v>
      </c>
      <c r="L894">
        <f t="shared" si="107"/>
        <v>136.08099999999999</v>
      </c>
      <c r="M894">
        <f t="shared" si="108"/>
        <v>1.3999999999999773</v>
      </c>
      <c r="N894">
        <f t="shared" si="109"/>
        <v>132.58100000000005</v>
      </c>
      <c r="O894">
        <f t="shared" si="110"/>
        <v>138.18099999999995</v>
      </c>
      <c r="P894" t="str">
        <f t="shared" si="111"/>
        <v/>
      </c>
    </row>
    <row r="895" spans="1:16">
      <c r="A895" s="20" t="s">
        <v>25</v>
      </c>
      <c r="B895" s="20" t="s">
        <v>92</v>
      </c>
      <c r="C895" s="20" t="s">
        <v>93</v>
      </c>
      <c r="D895" s="21">
        <v>42675</v>
      </c>
      <c r="E895" s="20">
        <v>141.43100000000001</v>
      </c>
      <c r="F895" s="20" t="s">
        <v>121</v>
      </c>
      <c r="G895" s="20">
        <v>5.59</v>
      </c>
      <c r="H895" s="20">
        <v>135.84100000000001</v>
      </c>
      <c r="I895">
        <f t="shared" si="104"/>
        <v>5.35</v>
      </c>
      <c r="J895">
        <f t="shared" si="105"/>
        <v>6.75</v>
      </c>
      <c r="K895">
        <f t="shared" si="106"/>
        <v>134.68100000000001</v>
      </c>
      <c r="L895">
        <f t="shared" si="107"/>
        <v>136.08099999999999</v>
      </c>
      <c r="M895">
        <f t="shared" si="108"/>
        <v>1.3999999999999773</v>
      </c>
      <c r="N895">
        <f t="shared" si="109"/>
        <v>132.58100000000005</v>
      </c>
      <c r="O895">
        <f t="shared" si="110"/>
        <v>138.18099999999995</v>
      </c>
      <c r="P895" t="str">
        <f t="shared" si="111"/>
        <v/>
      </c>
    </row>
    <row r="896" spans="1:16">
      <c r="A896" s="20" t="s">
        <v>25</v>
      </c>
      <c r="B896" s="20" t="s">
        <v>92</v>
      </c>
      <c r="C896" s="20" t="s">
        <v>93</v>
      </c>
      <c r="D896" s="21">
        <v>42705</v>
      </c>
      <c r="E896" s="20">
        <v>141.43100000000001</v>
      </c>
      <c r="F896" s="20" t="s">
        <v>121</v>
      </c>
      <c r="G896" s="20">
        <v>6.59</v>
      </c>
      <c r="H896" s="20">
        <v>134.84100000000001</v>
      </c>
      <c r="I896">
        <f t="shared" si="104"/>
        <v>5.35</v>
      </c>
      <c r="J896">
        <f t="shared" si="105"/>
        <v>6.75</v>
      </c>
      <c r="K896">
        <f t="shared" si="106"/>
        <v>134.68100000000001</v>
      </c>
      <c r="L896">
        <f t="shared" si="107"/>
        <v>136.08099999999999</v>
      </c>
      <c r="M896">
        <f t="shared" si="108"/>
        <v>1.3999999999999773</v>
      </c>
      <c r="N896">
        <f t="shared" si="109"/>
        <v>132.58100000000005</v>
      </c>
      <c r="O896">
        <f t="shared" si="110"/>
        <v>138.18099999999995</v>
      </c>
      <c r="P896" t="str">
        <f t="shared" si="111"/>
        <v/>
      </c>
    </row>
    <row r="897" spans="1:16">
      <c r="A897" s="20" t="s">
        <v>25</v>
      </c>
      <c r="B897" s="20" t="s">
        <v>92</v>
      </c>
      <c r="C897" s="20" t="s">
        <v>93</v>
      </c>
      <c r="D897" s="21">
        <v>42736</v>
      </c>
      <c r="E897" s="20">
        <v>141.43100000000001</v>
      </c>
      <c r="F897" s="20" t="s">
        <v>121</v>
      </c>
      <c r="G897" s="20">
        <v>6.27</v>
      </c>
      <c r="H897" s="20">
        <v>135.161</v>
      </c>
      <c r="I897">
        <f t="shared" si="104"/>
        <v>5.35</v>
      </c>
      <c r="J897">
        <f t="shared" si="105"/>
        <v>6.75</v>
      </c>
      <c r="K897">
        <f t="shared" si="106"/>
        <v>134.68100000000001</v>
      </c>
      <c r="L897">
        <f t="shared" si="107"/>
        <v>136.08099999999999</v>
      </c>
      <c r="M897">
        <f t="shared" si="108"/>
        <v>1.3999999999999773</v>
      </c>
      <c r="N897">
        <f t="shared" si="109"/>
        <v>132.58100000000005</v>
      </c>
      <c r="O897">
        <f t="shared" si="110"/>
        <v>138.18099999999995</v>
      </c>
      <c r="P897" t="str">
        <f t="shared" si="111"/>
        <v/>
      </c>
    </row>
    <row r="898" spans="1:16">
      <c r="A898" s="20" t="s">
        <v>25</v>
      </c>
      <c r="B898" s="20" t="s">
        <v>92</v>
      </c>
      <c r="C898" s="20" t="s">
        <v>93</v>
      </c>
      <c r="D898" s="21">
        <v>42767</v>
      </c>
      <c r="E898" s="20">
        <v>141.43100000000001</v>
      </c>
      <c r="F898" s="20" t="s">
        <v>121</v>
      </c>
      <c r="G898" s="20">
        <v>6.43</v>
      </c>
      <c r="H898" s="20">
        <v>135.001</v>
      </c>
      <c r="I898">
        <f t="shared" si="104"/>
        <v>5.35</v>
      </c>
      <c r="J898">
        <f t="shared" si="105"/>
        <v>6.75</v>
      </c>
      <c r="K898">
        <f t="shared" si="106"/>
        <v>134.68100000000001</v>
      </c>
      <c r="L898">
        <f t="shared" si="107"/>
        <v>136.08099999999999</v>
      </c>
      <c r="M898">
        <f t="shared" si="108"/>
        <v>1.3999999999999773</v>
      </c>
      <c r="N898">
        <f t="shared" si="109"/>
        <v>132.58100000000005</v>
      </c>
      <c r="O898">
        <f t="shared" si="110"/>
        <v>138.18099999999995</v>
      </c>
      <c r="P898" t="str">
        <f t="shared" si="111"/>
        <v/>
      </c>
    </row>
    <row r="899" spans="1:16">
      <c r="A899" s="20" t="s">
        <v>25</v>
      </c>
      <c r="B899" s="20" t="s">
        <v>92</v>
      </c>
      <c r="C899" s="20" t="s">
        <v>93</v>
      </c>
      <c r="D899" s="21">
        <v>42795</v>
      </c>
      <c r="E899" s="20">
        <v>141.43100000000001</v>
      </c>
      <c r="F899" s="20" t="s">
        <v>121</v>
      </c>
      <c r="G899" s="20">
        <v>6.35</v>
      </c>
      <c r="H899" s="20">
        <v>135.08099999999999</v>
      </c>
      <c r="I899">
        <f t="shared" ref="I899:I962" si="112">VLOOKUP($C899,$T$1:$X$42,2,FALSE)</f>
        <v>5.35</v>
      </c>
      <c r="J899">
        <f t="shared" ref="J899:J962" si="113">VLOOKUP($C899,$T$1:$X$42,3,FALSE)</f>
        <v>6.75</v>
      </c>
      <c r="K899">
        <f t="shared" ref="K899:K962" si="114">VLOOKUP($C899,$T$1:$X$42,4,FALSE)</f>
        <v>134.68100000000001</v>
      </c>
      <c r="L899">
        <f t="shared" ref="L899:L962" si="115">VLOOKUP($C899,$T$1:$X$42,5,FALSE)</f>
        <v>136.08099999999999</v>
      </c>
      <c r="M899">
        <f t="shared" ref="M899:M962" si="116">L899-K899</f>
        <v>1.3999999999999773</v>
      </c>
      <c r="N899">
        <f t="shared" ref="N899:N962" si="117">K899-M899*1.5</f>
        <v>132.58100000000005</v>
      </c>
      <c r="O899">
        <f t="shared" ref="O899:O962" si="118">L899+M899*1.5</f>
        <v>138.18099999999995</v>
      </c>
      <c r="P899" t="str">
        <f t="shared" ref="P899:P962" si="119">IF(OR(H899&lt;N899,H899&gt;O899), "OUTLIER", "")</f>
        <v/>
      </c>
    </row>
    <row r="900" spans="1:16">
      <c r="A900" s="20" t="s">
        <v>25</v>
      </c>
      <c r="B900" s="20" t="s">
        <v>92</v>
      </c>
      <c r="C900" s="20" t="s">
        <v>93</v>
      </c>
      <c r="D900" s="21">
        <v>42826</v>
      </c>
      <c r="E900" s="20">
        <v>141.43100000000001</v>
      </c>
      <c r="F900" s="20" t="s">
        <v>121</v>
      </c>
      <c r="G900" s="20">
        <v>6.42</v>
      </c>
      <c r="H900" s="20">
        <v>135.011</v>
      </c>
      <c r="I900">
        <f t="shared" si="112"/>
        <v>5.35</v>
      </c>
      <c r="J900">
        <f t="shared" si="113"/>
        <v>6.75</v>
      </c>
      <c r="K900">
        <f t="shared" si="114"/>
        <v>134.68100000000001</v>
      </c>
      <c r="L900">
        <f t="shared" si="115"/>
        <v>136.08099999999999</v>
      </c>
      <c r="M900">
        <f t="shared" si="116"/>
        <v>1.3999999999999773</v>
      </c>
      <c r="N900">
        <f t="shared" si="117"/>
        <v>132.58100000000005</v>
      </c>
      <c r="O900">
        <f t="shared" si="118"/>
        <v>138.18099999999995</v>
      </c>
      <c r="P900" t="str">
        <f t="shared" si="119"/>
        <v/>
      </c>
    </row>
    <row r="901" spans="1:16">
      <c r="A901" s="20" t="s">
        <v>25</v>
      </c>
      <c r="B901" s="20" t="s">
        <v>92</v>
      </c>
      <c r="C901" s="20" t="s">
        <v>93</v>
      </c>
      <c r="D901" s="21">
        <v>42838</v>
      </c>
      <c r="E901" s="20">
        <v>141.43100000000001</v>
      </c>
      <c r="F901" s="20" t="s">
        <v>121</v>
      </c>
      <c r="G901" s="20">
        <v>6.35</v>
      </c>
      <c r="H901" s="20">
        <v>135.08099999999999</v>
      </c>
      <c r="I901">
        <f t="shared" si="112"/>
        <v>5.35</v>
      </c>
      <c r="J901">
        <f t="shared" si="113"/>
        <v>6.75</v>
      </c>
      <c r="K901">
        <f t="shared" si="114"/>
        <v>134.68100000000001</v>
      </c>
      <c r="L901">
        <f t="shared" si="115"/>
        <v>136.08099999999999</v>
      </c>
      <c r="M901">
        <f t="shared" si="116"/>
        <v>1.3999999999999773</v>
      </c>
      <c r="N901">
        <f t="shared" si="117"/>
        <v>132.58100000000005</v>
      </c>
      <c r="O901">
        <f t="shared" si="118"/>
        <v>138.18099999999995</v>
      </c>
      <c r="P901" t="str">
        <f t="shared" si="119"/>
        <v/>
      </c>
    </row>
    <row r="902" spans="1:16">
      <c r="A902" s="20" t="s">
        <v>25</v>
      </c>
      <c r="B902" s="20" t="s">
        <v>92</v>
      </c>
      <c r="C902" s="20" t="s">
        <v>93</v>
      </c>
      <c r="D902" s="21">
        <v>42856</v>
      </c>
      <c r="E902" s="20">
        <v>141.43100000000001</v>
      </c>
      <c r="F902" s="20" t="s">
        <v>121</v>
      </c>
      <c r="G902" s="20">
        <v>6.38</v>
      </c>
      <c r="H902" s="20">
        <v>135.05099999999999</v>
      </c>
      <c r="I902">
        <f t="shared" si="112"/>
        <v>5.35</v>
      </c>
      <c r="J902">
        <f t="shared" si="113"/>
        <v>6.75</v>
      </c>
      <c r="K902">
        <f t="shared" si="114"/>
        <v>134.68100000000001</v>
      </c>
      <c r="L902">
        <f t="shared" si="115"/>
        <v>136.08099999999999</v>
      </c>
      <c r="M902">
        <f t="shared" si="116"/>
        <v>1.3999999999999773</v>
      </c>
      <c r="N902">
        <f t="shared" si="117"/>
        <v>132.58100000000005</v>
      </c>
      <c r="O902">
        <f t="shared" si="118"/>
        <v>138.18099999999995</v>
      </c>
      <c r="P902" t="str">
        <f t="shared" si="119"/>
        <v/>
      </c>
    </row>
    <row r="903" spans="1:16">
      <c r="A903" s="20" t="s">
        <v>25</v>
      </c>
      <c r="B903" s="20" t="s">
        <v>92</v>
      </c>
      <c r="C903" s="20" t="s">
        <v>93</v>
      </c>
      <c r="D903" s="21">
        <v>42887</v>
      </c>
      <c r="E903" s="20">
        <v>141.43100000000001</v>
      </c>
      <c r="F903" s="20" t="s">
        <v>121</v>
      </c>
      <c r="G903" s="20">
        <v>5.25</v>
      </c>
      <c r="H903" s="20">
        <v>136.18100000000001</v>
      </c>
      <c r="I903">
        <f t="shared" si="112"/>
        <v>5.35</v>
      </c>
      <c r="J903">
        <f t="shared" si="113"/>
        <v>6.75</v>
      </c>
      <c r="K903">
        <f t="shared" si="114"/>
        <v>134.68100000000001</v>
      </c>
      <c r="L903">
        <f t="shared" si="115"/>
        <v>136.08099999999999</v>
      </c>
      <c r="M903">
        <f t="shared" si="116"/>
        <v>1.3999999999999773</v>
      </c>
      <c r="N903">
        <f t="shared" si="117"/>
        <v>132.58100000000005</v>
      </c>
      <c r="O903">
        <f t="shared" si="118"/>
        <v>138.18099999999995</v>
      </c>
      <c r="P903" t="str">
        <f t="shared" si="119"/>
        <v/>
      </c>
    </row>
    <row r="904" spans="1:16">
      <c r="A904" s="20" t="s">
        <v>25</v>
      </c>
      <c r="B904" s="20" t="s">
        <v>92</v>
      </c>
      <c r="C904" s="20" t="s">
        <v>93</v>
      </c>
      <c r="D904" s="21">
        <v>42917</v>
      </c>
      <c r="E904" s="20">
        <v>141.43100000000001</v>
      </c>
      <c r="F904" s="20" t="s">
        <v>121</v>
      </c>
      <c r="G904" s="20">
        <v>4.8899999999999997</v>
      </c>
      <c r="H904" s="20">
        <v>136.541</v>
      </c>
      <c r="I904">
        <f t="shared" si="112"/>
        <v>5.35</v>
      </c>
      <c r="J904">
        <f t="shared" si="113"/>
        <v>6.75</v>
      </c>
      <c r="K904">
        <f t="shared" si="114"/>
        <v>134.68100000000001</v>
      </c>
      <c r="L904">
        <f t="shared" si="115"/>
        <v>136.08099999999999</v>
      </c>
      <c r="M904">
        <f t="shared" si="116"/>
        <v>1.3999999999999773</v>
      </c>
      <c r="N904">
        <f t="shared" si="117"/>
        <v>132.58100000000005</v>
      </c>
      <c r="O904">
        <f t="shared" si="118"/>
        <v>138.18099999999995</v>
      </c>
      <c r="P904" t="str">
        <f t="shared" si="119"/>
        <v/>
      </c>
    </row>
    <row r="905" spans="1:16">
      <c r="A905" s="20" t="s">
        <v>25</v>
      </c>
      <c r="B905" s="20" t="s">
        <v>92</v>
      </c>
      <c r="C905" s="20" t="s">
        <v>93</v>
      </c>
      <c r="D905" s="21">
        <v>42948</v>
      </c>
      <c r="E905" s="20">
        <v>141.43100000000001</v>
      </c>
      <c r="F905" s="20" t="s">
        <v>121</v>
      </c>
      <c r="G905" s="20">
        <v>4.71</v>
      </c>
      <c r="H905" s="20">
        <v>136.721</v>
      </c>
      <c r="I905">
        <f t="shared" si="112"/>
        <v>5.35</v>
      </c>
      <c r="J905">
        <f t="shared" si="113"/>
        <v>6.75</v>
      </c>
      <c r="K905">
        <f t="shared" si="114"/>
        <v>134.68100000000001</v>
      </c>
      <c r="L905">
        <f t="shared" si="115"/>
        <v>136.08099999999999</v>
      </c>
      <c r="M905">
        <f t="shared" si="116"/>
        <v>1.3999999999999773</v>
      </c>
      <c r="N905">
        <f t="shared" si="117"/>
        <v>132.58100000000005</v>
      </c>
      <c r="O905">
        <f t="shared" si="118"/>
        <v>138.18099999999995</v>
      </c>
      <c r="P905" t="str">
        <f t="shared" si="119"/>
        <v/>
      </c>
    </row>
    <row r="906" spans="1:16">
      <c r="A906" s="20" t="s">
        <v>25</v>
      </c>
      <c r="B906" s="20" t="s">
        <v>92</v>
      </c>
      <c r="C906" s="20" t="s">
        <v>93</v>
      </c>
      <c r="D906" s="21">
        <v>42979</v>
      </c>
      <c r="E906" s="20">
        <v>141.43100000000001</v>
      </c>
      <c r="F906" s="20" t="s">
        <v>121</v>
      </c>
      <c r="G906" s="20">
        <v>4.6900000000000004</v>
      </c>
      <c r="H906" s="20">
        <v>136.74100000000001</v>
      </c>
      <c r="I906">
        <f t="shared" si="112"/>
        <v>5.35</v>
      </c>
      <c r="J906">
        <f t="shared" si="113"/>
        <v>6.75</v>
      </c>
      <c r="K906">
        <f t="shared" si="114"/>
        <v>134.68100000000001</v>
      </c>
      <c r="L906">
        <f t="shared" si="115"/>
        <v>136.08099999999999</v>
      </c>
      <c r="M906">
        <f t="shared" si="116"/>
        <v>1.3999999999999773</v>
      </c>
      <c r="N906">
        <f t="shared" si="117"/>
        <v>132.58100000000005</v>
      </c>
      <c r="O906">
        <f t="shared" si="118"/>
        <v>138.18099999999995</v>
      </c>
      <c r="P906" t="str">
        <f t="shared" si="119"/>
        <v/>
      </c>
    </row>
    <row r="907" spans="1:16">
      <c r="A907" s="20" t="s">
        <v>25</v>
      </c>
      <c r="B907" s="20" t="s">
        <v>92</v>
      </c>
      <c r="C907" s="20" t="s">
        <v>93</v>
      </c>
      <c r="D907" s="21">
        <v>43009</v>
      </c>
      <c r="E907" s="20">
        <v>141.43100000000001</v>
      </c>
      <c r="F907" s="20" t="s">
        <v>121</v>
      </c>
      <c r="G907" s="20">
        <v>4.95</v>
      </c>
      <c r="H907" s="20">
        <v>136.48099999999999</v>
      </c>
      <c r="I907">
        <f t="shared" si="112"/>
        <v>5.35</v>
      </c>
      <c r="J907">
        <f t="shared" si="113"/>
        <v>6.75</v>
      </c>
      <c r="K907">
        <f t="shared" si="114"/>
        <v>134.68100000000001</v>
      </c>
      <c r="L907">
        <f t="shared" si="115"/>
        <v>136.08099999999999</v>
      </c>
      <c r="M907">
        <f t="shared" si="116"/>
        <v>1.3999999999999773</v>
      </c>
      <c r="N907">
        <f t="shared" si="117"/>
        <v>132.58100000000005</v>
      </c>
      <c r="O907">
        <f t="shared" si="118"/>
        <v>138.18099999999995</v>
      </c>
      <c r="P907" t="str">
        <f t="shared" si="119"/>
        <v/>
      </c>
    </row>
    <row r="908" spans="1:16">
      <c r="A908" s="20" t="s">
        <v>25</v>
      </c>
      <c r="B908" s="20" t="s">
        <v>92</v>
      </c>
      <c r="C908" s="20" t="s">
        <v>93</v>
      </c>
      <c r="D908" s="21">
        <v>43027</v>
      </c>
      <c r="E908" s="20">
        <v>141.43100000000001</v>
      </c>
      <c r="F908" s="20" t="s">
        <v>121</v>
      </c>
      <c r="G908" s="20">
        <v>6.54</v>
      </c>
      <c r="H908" s="20">
        <v>134.89099999999999</v>
      </c>
      <c r="I908">
        <f t="shared" si="112"/>
        <v>5.35</v>
      </c>
      <c r="J908">
        <f t="shared" si="113"/>
        <v>6.75</v>
      </c>
      <c r="K908">
        <f t="shared" si="114"/>
        <v>134.68100000000001</v>
      </c>
      <c r="L908">
        <f t="shared" si="115"/>
        <v>136.08099999999999</v>
      </c>
      <c r="M908">
        <f t="shared" si="116"/>
        <v>1.3999999999999773</v>
      </c>
      <c r="N908">
        <f t="shared" si="117"/>
        <v>132.58100000000005</v>
      </c>
      <c r="O908">
        <f t="shared" si="118"/>
        <v>138.18099999999995</v>
      </c>
      <c r="P908" t="str">
        <f t="shared" si="119"/>
        <v/>
      </c>
    </row>
    <row r="909" spans="1:16">
      <c r="A909" s="20" t="s">
        <v>25</v>
      </c>
      <c r="B909" s="20" t="s">
        <v>92</v>
      </c>
      <c r="C909" s="20" t="s">
        <v>93</v>
      </c>
      <c r="D909" s="21">
        <v>43040</v>
      </c>
      <c r="E909" s="20">
        <v>141.43100000000001</v>
      </c>
      <c r="F909" s="20" t="s">
        <v>121</v>
      </c>
      <c r="G909" s="20">
        <v>5.95</v>
      </c>
      <c r="H909" s="20">
        <v>135.48099999999999</v>
      </c>
      <c r="I909">
        <f t="shared" si="112"/>
        <v>5.35</v>
      </c>
      <c r="J909">
        <f t="shared" si="113"/>
        <v>6.75</v>
      </c>
      <c r="K909">
        <f t="shared" si="114"/>
        <v>134.68100000000001</v>
      </c>
      <c r="L909">
        <f t="shared" si="115"/>
        <v>136.08099999999999</v>
      </c>
      <c r="M909">
        <f t="shared" si="116"/>
        <v>1.3999999999999773</v>
      </c>
      <c r="N909">
        <f t="shared" si="117"/>
        <v>132.58100000000005</v>
      </c>
      <c r="O909">
        <f t="shared" si="118"/>
        <v>138.18099999999995</v>
      </c>
      <c r="P909" t="str">
        <f t="shared" si="119"/>
        <v/>
      </c>
    </row>
    <row r="910" spans="1:16">
      <c r="A910" s="20" t="s">
        <v>25</v>
      </c>
      <c r="B910" s="20" t="s">
        <v>92</v>
      </c>
      <c r="C910" s="20" t="s">
        <v>93</v>
      </c>
      <c r="D910" s="21">
        <v>43070</v>
      </c>
      <c r="E910" s="20">
        <v>141.43100000000001</v>
      </c>
      <c r="F910" s="20" t="s">
        <v>121</v>
      </c>
      <c r="G910" s="20">
        <v>6.34</v>
      </c>
      <c r="H910" s="20">
        <v>135.09100000000001</v>
      </c>
      <c r="I910">
        <f t="shared" si="112"/>
        <v>5.35</v>
      </c>
      <c r="J910">
        <f t="shared" si="113"/>
        <v>6.75</v>
      </c>
      <c r="K910">
        <f t="shared" si="114"/>
        <v>134.68100000000001</v>
      </c>
      <c r="L910">
        <f t="shared" si="115"/>
        <v>136.08099999999999</v>
      </c>
      <c r="M910">
        <f t="shared" si="116"/>
        <v>1.3999999999999773</v>
      </c>
      <c r="N910">
        <f t="shared" si="117"/>
        <v>132.58100000000005</v>
      </c>
      <c r="O910">
        <f t="shared" si="118"/>
        <v>138.18099999999995</v>
      </c>
      <c r="P910" t="str">
        <f t="shared" si="119"/>
        <v/>
      </c>
    </row>
    <row r="911" spans="1:16">
      <c r="A911" s="20" t="s">
        <v>25</v>
      </c>
      <c r="B911" s="20" t="s">
        <v>92</v>
      </c>
      <c r="C911" s="20" t="s">
        <v>93</v>
      </c>
      <c r="D911" s="21">
        <v>43101</v>
      </c>
      <c r="E911" s="20">
        <v>141.43100000000001</v>
      </c>
      <c r="F911" s="20" t="s">
        <v>121</v>
      </c>
      <c r="G911" s="20">
        <v>6.9</v>
      </c>
      <c r="H911" s="20">
        <v>134.53100000000001</v>
      </c>
      <c r="I911">
        <f t="shared" si="112"/>
        <v>5.35</v>
      </c>
      <c r="J911">
        <f t="shared" si="113"/>
        <v>6.75</v>
      </c>
      <c r="K911">
        <f t="shared" si="114"/>
        <v>134.68100000000001</v>
      </c>
      <c r="L911">
        <f t="shared" si="115"/>
        <v>136.08099999999999</v>
      </c>
      <c r="M911">
        <f t="shared" si="116"/>
        <v>1.3999999999999773</v>
      </c>
      <c r="N911">
        <f t="shared" si="117"/>
        <v>132.58100000000005</v>
      </c>
      <c r="O911">
        <f t="shared" si="118"/>
        <v>138.18099999999995</v>
      </c>
      <c r="P911" t="str">
        <f t="shared" si="119"/>
        <v/>
      </c>
    </row>
    <row r="912" spans="1:16">
      <c r="A912" s="20" t="s">
        <v>25</v>
      </c>
      <c r="B912" s="20" t="s">
        <v>92</v>
      </c>
      <c r="C912" s="20" t="s">
        <v>93</v>
      </c>
      <c r="D912" s="21">
        <v>43132</v>
      </c>
      <c r="E912" s="20">
        <v>141.43100000000001</v>
      </c>
      <c r="F912" s="20" t="s">
        <v>121</v>
      </c>
      <c r="G912" s="20">
        <v>6.84</v>
      </c>
      <c r="H912" s="20">
        <v>134.59100000000001</v>
      </c>
      <c r="I912">
        <f t="shared" si="112"/>
        <v>5.35</v>
      </c>
      <c r="J912">
        <f t="shared" si="113"/>
        <v>6.75</v>
      </c>
      <c r="K912">
        <f t="shared" si="114"/>
        <v>134.68100000000001</v>
      </c>
      <c r="L912">
        <f t="shared" si="115"/>
        <v>136.08099999999999</v>
      </c>
      <c r="M912">
        <f t="shared" si="116"/>
        <v>1.3999999999999773</v>
      </c>
      <c r="N912">
        <f t="shared" si="117"/>
        <v>132.58100000000005</v>
      </c>
      <c r="O912">
        <f t="shared" si="118"/>
        <v>138.18099999999995</v>
      </c>
      <c r="P912" t="str">
        <f t="shared" si="119"/>
        <v/>
      </c>
    </row>
    <row r="913" spans="1:16">
      <c r="A913" s="20" t="s">
        <v>25</v>
      </c>
      <c r="B913" s="20" t="s">
        <v>92</v>
      </c>
      <c r="C913" s="20" t="s">
        <v>93</v>
      </c>
      <c r="D913" s="21">
        <v>43160</v>
      </c>
      <c r="E913" s="20">
        <v>141.43100000000001</v>
      </c>
      <c r="F913" s="20" t="s">
        <v>121</v>
      </c>
      <c r="G913" s="20">
        <v>6.75</v>
      </c>
      <c r="H913" s="20">
        <v>134.68100000000001</v>
      </c>
      <c r="I913">
        <f t="shared" si="112"/>
        <v>5.35</v>
      </c>
      <c r="J913">
        <f t="shared" si="113"/>
        <v>6.75</v>
      </c>
      <c r="K913">
        <f t="shared" si="114"/>
        <v>134.68100000000001</v>
      </c>
      <c r="L913">
        <f t="shared" si="115"/>
        <v>136.08099999999999</v>
      </c>
      <c r="M913">
        <f t="shared" si="116"/>
        <v>1.3999999999999773</v>
      </c>
      <c r="N913">
        <f t="shared" si="117"/>
        <v>132.58100000000005</v>
      </c>
      <c r="O913">
        <f t="shared" si="118"/>
        <v>138.18099999999995</v>
      </c>
      <c r="P913" t="str">
        <f t="shared" si="119"/>
        <v/>
      </c>
    </row>
    <row r="914" spans="1:16">
      <c r="A914" s="20" t="s">
        <v>25</v>
      </c>
      <c r="B914" s="20" t="s">
        <v>92</v>
      </c>
      <c r="C914" s="20" t="s">
        <v>93</v>
      </c>
      <c r="D914" s="21">
        <v>43191</v>
      </c>
      <c r="E914" s="20">
        <v>141.43100000000001</v>
      </c>
      <c r="F914" s="20" t="s">
        <v>121</v>
      </c>
      <c r="G914" s="20">
        <v>6.57</v>
      </c>
      <c r="H914" s="20">
        <v>134.86099999999999</v>
      </c>
      <c r="I914">
        <f t="shared" si="112"/>
        <v>5.35</v>
      </c>
      <c r="J914">
        <f t="shared" si="113"/>
        <v>6.75</v>
      </c>
      <c r="K914">
        <f t="shared" si="114"/>
        <v>134.68100000000001</v>
      </c>
      <c r="L914">
        <f t="shared" si="115"/>
        <v>136.08099999999999</v>
      </c>
      <c r="M914">
        <f t="shared" si="116"/>
        <v>1.3999999999999773</v>
      </c>
      <c r="N914">
        <f t="shared" si="117"/>
        <v>132.58100000000005</v>
      </c>
      <c r="O914">
        <f t="shared" si="118"/>
        <v>138.18099999999995</v>
      </c>
      <c r="P914" t="str">
        <f t="shared" si="119"/>
        <v/>
      </c>
    </row>
    <row r="915" spans="1:16">
      <c r="A915" s="20" t="s">
        <v>25</v>
      </c>
      <c r="B915" s="20" t="s">
        <v>92</v>
      </c>
      <c r="C915" s="20" t="s">
        <v>93</v>
      </c>
      <c r="D915" s="21">
        <v>43194</v>
      </c>
      <c r="E915" s="20">
        <v>141.43100000000001</v>
      </c>
      <c r="F915" s="20" t="s">
        <v>121</v>
      </c>
      <c r="G915" s="20">
        <v>6.56</v>
      </c>
      <c r="H915" s="20">
        <v>134.87100000000001</v>
      </c>
      <c r="I915">
        <f t="shared" si="112"/>
        <v>5.35</v>
      </c>
      <c r="J915">
        <f t="shared" si="113"/>
        <v>6.75</v>
      </c>
      <c r="K915">
        <f t="shared" si="114"/>
        <v>134.68100000000001</v>
      </c>
      <c r="L915">
        <f t="shared" si="115"/>
        <v>136.08099999999999</v>
      </c>
      <c r="M915">
        <f t="shared" si="116"/>
        <v>1.3999999999999773</v>
      </c>
      <c r="N915">
        <f t="shared" si="117"/>
        <v>132.58100000000005</v>
      </c>
      <c r="O915">
        <f t="shared" si="118"/>
        <v>138.18099999999995</v>
      </c>
      <c r="P915" t="str">
        <f t="shared" si="119"/>
        <v/>
      </c>
    </row>
    <row r="916" spans="1:16">
      <c r="A916" s="20" t="s">
        <v>25</v>
      </c>
      <c r="B916" s="20" t="s">
        <v>92</v>
      </c>
      <c r="C916" s="20" t="s">
        <v>93</v>
      </c>
      <c r="D916" s="21">
        <v>43221</v>
      </c>
      <c r="E916" s="20">
        <v>141.43100000000001</v>
      </c>
      <c r="F916" s="20" t="s">
        <v>121</v>
      </c>
      <c r="G916" s="20">
        <v>6.62</v>
      </c>
      <c r="H916" s="20">
        <v>134.81100000000001</v>
      </c>
      <c r="I916">
        <f t="shared" si="112"/>
        <v>5.35</v>
      </c>
      <c r="J916">
        <f t="shared" si="113"/>
        <v>6.75</v>
      </c>
      <c r="K916">
        <f t="shared" si="114"/>
        <v>134.68100000000001</v>
      </c>
      <c r="L916">
        <f t="shared" si="115"/>
        <v>136.08099999999999</v>
      </c>
      <c r="M916">
        <f t="shared" si="116"/>
        <v>1.3999999999999773</v>
      </c>
      <c r="N916">
        <f t="shared" si="117"/>
        <v>132.58100000000005</v>
      </c>
      <c r="O916">
        <f t="shared" si="118"/>
        <v>138.18099999999995</v>
      </c>
      <c r="P916" t="str">
        <f t="shared" si="119"/>
        <v/>
      </c>
    </row>
    <row r="917" spans="1:16">
      <c r="A917" s="20" t="s">
        <v>25</v>
      </c>
      <c r="B917" s="20" t="s">
        <v>92</v>
      </c>
      <c r="C917" s="20" t="s">
        <v>93</v>
      </c>
      <c r="D917" s="21">
        <v>43252</v>
      </c>
      <c r="E917" s="20">
        <v>141.43100000000001</v>
      </c>
      <c r="F917" s="20" t="s">
        <v>121</v>
      </c>
      <c r="G917" s="20">
        <v>6.84</v>
      </c>
      <c r="H917" s="20">
        <v>134.59100000000001</v>
      </c>
      <c r="I917">
        <f t="shared" si="112"/>
        <v>5.35</v>
      </c>
      <c r="J917">
        <f t="shared" si="113"/>
        <v>6.75</v>
      </c>
      <c r="K917">
        <f t="shared" si="114"/>
        <v>134.68100000000001</v>
      </c>
      <c r="L917">
        <f t="shared" si="115"/>
        <v>136.08099999999999</v>
      </c>
      <c r="M917">
        <f t="shared" si="116"/>
        <v>1.3999999999999773</v>
      </c>
      <c r="N917">
        <f t="shared" si="117"/>
        <v>132.58100000000005</v>
      </c>
      <c r="O917">
        <f t="shared" si="118"/>
        <v>138.18099999999995</v>
      </c>
      <c r="P917" t="str">
        <f t="shared" si="119"/>
        <v/>
      </c>
    </row>
    <row r="918" spans="1:16">
      <c r="A918" s="20" t="s">
        <v>25</v>
      </c>
      <c r="B918" s="20" t="s">
        <v>92</v>
      </c>
      <c r="C918" s="20" t="s">
        <v>93</v>
      </c>
      <c r="D918" s="21">
        <v>43282</v>
      </c>
      <c r="E918" s="20">
        <v>141.43100000000001</v>
      </c>
      <c r="F918" s="20" t="s">
        <v>121</v>
      </c>
      <c r="G918" s="20">
        <v>6.73</v>
      </c>
      <c r="H918" s="20">
        <v>134.70099999999999</v>
      </c>
      <c r="I918">
        <f t="shared" si="112"/>
        <v>5.35</v>
      </c>
      <c r="J918">
        <f t="shared" si="113"/>
        <v>6.75</v>
      </c>
      <c r="K918">
        <f t="shared" si="114"/>
        <v>134.68100000000001</v>
      </c>
      <c r="L918">
        <f t="shared" si="115"/>
        <v>136.08099999999999</v>
      </c>
      <c r="M918">
        <f t="shared" si="116"/>
        <v>1.3999999999999773</v>
      </c>
      <c r="N918">
        <f t="shared" si="117"/>
        <v>132.58100000000005</v>
      </c>
      <c r="O918">
        <f t="shared" si="118"/>
        <v>138.18099999999995</v>
      </c>
      <c r="P918" t="str">
        <f t="shared" si="119"/>
        <v/>
      </c>
    </row>
    <row r="919" spans="1:16">
      <c r="A919" s="20" t="s">
        <v>25</v>
      </c>
      <c r="B919" s="20" t="s">
        <v>92</v>
      </c>
      <c r="C919" s="20" t="s">
        <v>93</v>
      </c>
      <c r="D919" s="21">
        <v>43313</v>
      </c>
      <c r="E919" s="20">
        <v>141.43100000000001</v>
      </c>
      <c r="F919" s="20" t="s">
        <v>121</v>
      </c>
      <c r="G919" s="20">
        <v>6.8</v>
      </c>
      <c r="H919" s="20">
        <v>134.631</v>
      </c>
      <c r="I919">
        <f t="shared" si="112"/>
        <v>5.35</v>
      </c>
      <c r="J919">
        <f t="shared" si="113"/>
        <v>6.75</v>
      </c>
      <c r="K919">
        <f t="shared" si="114"/>
        <v>134.68100000000001</v>
      </c>
      <c r="L919">
        <f t="shared" si="115"/>
        <v>136.08099999999999</v>
      </c>
      <c r="M919">
        <f t="shared" si="116"/>
        <v>1.3999999999999773</v>
      </c>
      <c r="N919">
        <f t="shared" si="117"/>
        <v>132.58100000000005</v>
      </c>
      <c r="O919">
        <f t="shared" si="118"/>
        <v>138.18099999999995</v>
      </c>
      <c r="P919" t="str">
        <f t="shared" si="119"/>
        <v/>
      </c>
    </row>
    <row r="920" spans="1:16">
      <c r="A920" s="20" t="s">
        <v>25</v>
      </c>
      <c r="B920" s="20" t="s">
        <v>92</v>
      </c>
      <c r="C920" s="20" t="s">
        <v>93</v>
      </c>
      <c r="D920" s="21">
        <v>43344</v>
      </c>
      <c r="E920" s="20">
        <v>141.43100000000001</v>
      </c>
      <c r="F920" s="20" t="s">
        <v>121</v>
      </c>
      <c r="G920" s="20">
        <v>6.88</v>
      </c>
      <c r="H920" s="20">
        <v>134.55099999999999</v>
      </c>
      <c r="I920">
        <f t="shared" si="112"/>
        <v>5.35</v>
      </c>
      <c r="J920">
        <f t="shared" si="113"/>
        <v>6.75</v>
      </c>
      <c r="K920">
        <f t="shared" si="114"/>
        <v>134.68100000000001</v>
      </c>
      <c r="L920">
        <f t="shared" si="115"/>
        <v>136.08099999999999</v>
      </c>
      <c r="M920">
        <f t="shared" si="116"/>
        <v>1.3999999999999773</v>
      </c>
      <c r="N920">
        <f t="shared" si="117"/>
        <v>132.58100000000005</v>
      </c>
      <c r="O920">
        <f t="shared" si="118"/>
        <v>138.18099999999995</v>
      </c>
      <c r="P920" t="str">
        <f t="shared" si="119"/>
        <v/>
      </c>
    </row>
    <row r="921" spans="1:16">
      <c r="A921" s="20" t="s">
        <v>25</v>
      </c>
      <c r="B921" s="20" t="s">
        <v>92</v>
      </c>
      <c r="C921" s="20" t="s">
        <v>93</v>
      </c>
      <c r="D921" s="21">
        <v>43374</v>
      </c>
      <c r="E921" s="20">
        <v>141.43100000000001</v>
      </c>
      <c r="F921" s="20" t="s">
        <v>121</v>
      </c>
      <c r="G921" s="20">
        <v>6.78</v>
      </c>
      <c r="H921" s="20">
        <v>134.65100000000001</v>
      </c>
      <c r="I921">
        <f t="shared" si="112"/>
        <v>5.35</v>
      </c>
      <c r="J921">
        <f t="shared" si="113"/>
        <v>6.75</v>
      </c>
      <c r="K921">
        <f t="shared" si="114"/>
        <v>134.68100000000001</v>
      </c>
      <c r="L921">
        <f t="shared" si="115"/>
        <v>136.08099999999999</v>
      </c>
      <c r="M921">
        <f t="shared" si="116"/>
        <v>1.3999999999999773</v>
      </c>
      <c r="N921">
        <f t="shared" si="117"/>
        <v>132.58100000000005</v>
      </c>
      <c r="O921">
        <f t="shared" si="118"/>
        <v>138.18099999999995</v>
      </c>
      <c r="P921" t="str">
        <f t="shared" si="119"/>
        <v/>
      </c>
    </row>
    <row r="922" spans="1:16">
      <c r="A922" s="20" t="s">
        <v>25</v>
      </c>
      <c r="B922" s="20" t="s">
        <v>92</v>
      </c>
      <c r="C922" s="20" t="s">
        <v>93</v>
      </c>
      <c r="D922" s="21">
        <v>43405</v>
      </c>
      <c r="E922" s="20">
        <v>141.43100000000001</v>
      </c>
      <c r="F922" s="20" t="s">
        <v>121</v>
      </c>
      <c r="G922" s="20">
        <v>6.81</v>
      </c>
      <c r="H922" s="20">
        <v>134.62100000000001</v>
      </c>
      <c r="I922">
        <f t="shared" si="112"/>
        <v>5.35</v>
      </c>
      <c r="J922">
        <f t="shared" si="113"/>
        <v>6.75</v>
      </c>
      <c r="K922">
        <f t="shared" si="114"/>
        <v>134.68100000000001</v>
      </c>
      <c r="L922">
        <f t="shared" si="115"/>
        <v>136.08099999999999</v>
      </c>
      <c r="M922">
        <f t="shared" si="116"/>
        <v>1.3999999999999773</v>
      </c>
      <c r="N922">
        <f t="shared" si="117"/>
        <v>132.58100000000005</v>
      </c>
      <c r="O922">
        <f t="shared" si="118"/>
        <v>138.18099999999995</v>
      </c>
      <c r="P922" t="str">
        <f t="shared" si="119"/>
        <v/>
      </c>
    </row>
    <row r="923" spans="1:16">
      <c r="A923" s="20" t="s">
        <v>25</v>
      </c>
      <c r="B923" s="20" t="s">
        <v>92</v>
      </c>
      <c r="C923" s="20" t="s">
        <v>93</v>
      </c>
      <c r="D923" s="21">
        <v>43435</v>
      </c>
      <c r="E923" s="20">
        <v>141.43100000000001</v>
      </c>
      <c r="F923" s="20" t="s">
        <v>121</v>
      </c>
      <c r="G923" s="20">
        <v>6.83</v>
      </c>
      <c r="H923" s="20">
        <v>134.601</v>
      </c>
      <c r="I923">
        <f t="shared" si="112"/>
        <v>5.35</v>
      </c>
      <c r="J923">
        <f t="shared" si="113"/>
        <v>6.75</v>
      </c>
      <c r="K923">
        <f t="shared" si="114"/>
        <v>134.68100000000001</v>
      </c>
      <c r="L923">
        <f t="shared" si="115"/>
        <v>136.08099999999999</v>
      </c>
      <c r="M923">
        <f t="shared" si="116"/>
        <v>1.3999999999999773</v>
      </c>
      <c r="N923">
        <f t="shared" si="117"/>
        <v>132.58100000000005</v>
      </c>
      <c r="O923">
        <f t="shared" si="118"/>
        <v>138.18099999999995</v>
      </c>
      <c r="P923" t="str">
        <f t="shared" si="119"/>
        <v/>
      </c>
    </row>
    <row r="924" spans="1:16">
      <c r="A924" s="20" t="s">
        <v>25</v>
      </c>
      <c r="B924" s="20" t="s">
        <v>92</v>
      </c>
      <c r="C924" s="20" t="s">
        <v>93</v>
      </c>
      <c r="D924" s="21">
        <v>43565</v>
      </c>
      <c r="E924" s="20">
        <v>141.43100000000001</v>
      </c>
      <c r="F924" s="20" t="s">
        <v>121</v>
      </c>
      <c r="G924" s="20">
        <v>7.28</v>
      </c>
      <c r="H924" s="20">
        <v>134.15100000000001</v>
      </c>
      <c r="I924">
        <f t="shared" si="112"/>
        <v>5.35</v>
      </c>
      <c r="J924">
        <f t="shared" si="113"/>
        <v>6.75</v>
      </c>
      <c r="K924">
        <f t="shared" si="114"/>
        <v>134.68100000000001</v>
      </c>
      <c r="L924">
        <f t="shared" si="115"/>
        <v>136.08099999999999</v>
      </c>
      <c r="M924">
        <f t="shared" si="116"/>
        <v>1.3999999999999773</v>
      </c>
      <c r="N924">
        <f t="shared" si="117"/>
        <v>132.58100000000005</v>
      </c>
      <c r="O924">
        <f t="shared" si="118"/>
        <v>138.18099999999995</v>
      </c>
      <c r="P924" t="str">
        <f t="shared" si="119"/>
        <v/>
      </c>
    </row>
    <row r="925" spans="1:16">
      <c r="A925" s="20" t="s">
        <v>25</v>
      </c>
      <c r="B925" s="20" t="s">
        <v>96</v>
      </c>
      <c r="C925" s="20" t="s">
        <v>97</v>
      </c>
      <c r="D925" s="21">
        <v>38353</v>
      </c>
      <c r="E925" s="20">
        <v>115.42</v>
      </c>
      <c r="F925" s="20" t="s">
        <v>121</v>
      </c>
      <c r="G925" s="20">
        <v>2.4</v>
      </c>
      <c r="H925" s="20">
        <v>113.02</v>
      </c>
      <c r="I925">
        <f t="shared" si="112"/>
        <v>2.2999999999999998</v>
      </c>
      <c r="J925">
        <f t="shared" si="113"/>
        <v>2.99</v>
      </c>
      <c r="K925">
        <f t="shared" si="114"/>
        <v>112.43</v>
      </c>
      <c r="L925">
        <f t="shared" si="115"/>
        <v>113.12</v>
      </c>
      <c r="M925">
        <f t="shared" si="116"/>
        <v>0.68999999999999773</v>
      </c>
      <c r="N925">
        <f t="shared" si="117"/>
        <v>111.39500000000001</v>
      </c>
      <c r="O925">
        <f t="shared" si="118"/>
        <v>114.155</v>
      </c>
      <c r="P925" t="str">
        <f t="shared" si="119"/>
        <v/>
      </c>
    </row>
    <row r="926" spans="1:16">
      <c r="A926" s="20" t="s">
        <v>25</v>
      </c>
      <c r="B926" s="20" t="s">
        <v>96</v>
      </c>
      <c r="C926" s="20" t="s">
        <v>97</v>
      </c>
      <c r="D926" s="21">
        <v>38384</v>
      </c>
      <c r="E926" s="20">
        <v>115.42</v>
      </c>
      <c r="F926" s="20" t="s">
        <v>121</v>
      </c>
      <c r="G926" s="20">
        <v>2.7</v>
      </c>
      <c r="H926" s="20">
        <v>112.72</v>
      </c>
      <c r="I926">
        <f t="shared" si="112"/>
        <v>2.2999999999999998</v>
      </c>
      <c r="J926">
        <f t="shared" si="113"/>
        <v>2.99</v>
      </c>
      <c r="K926">
        <f t="shared" si="114"/>
        <v>112.43</v>
      </c>
      <c r="L926">
        <f t="shared" si="115"/>
        <v>113.12</v>
      </c>
      <c r="M926">
        <f t="shared" si="116"/>
        <v>0.68999999999999773</v>
      </c>
      <c r="N926">
        <f t="shared" si="117"/>
        <v>111.39500000000001</v>
      </c>
      <c r="O926">
        <f t="shared" si="118"/>
        <v>114.155</v>
      </c>
      <c r="P926" t="str">
        <f t="shared" si="119"/>
        <v/>
      </c>
    </row>
    <row r="927" spans="1:16">
      <c r="A927" s="20" t="s">
        <v>25</v>
      </c>
      <c r="B927" s="20" t="s">
        <v>96</v>
      </c>
      <c r="C927" s="20" t="s">
        <v>97</v>
      </c>
      <c r="D927" s="21">
        <v>38412</v>
      </c>
      <c r="E927" s="20">
        <v>115.42</v>
      </c>
      <c r="F927" s="20" t="s">
        <v>121</v>
      </c>
      <c r="G927" s="20">
        <v>2.9</v>
      </c>
      <c r="H927" s="20">
        <v>112.52</v>
      </c>
      <c r="I927">
        <f t="shared" si="112"/>
        <v>2.2999999999999998</v>
      </c>
      <c r="J927">
        <f t="shared" si="113"/>
        <v>2.99</v>
      </c>
      <c r="K927">
        <f t="shared" si="114"/>
        <v>112.43</v>
      </c>
      <c r="L927">
        <f t="shared" si="115"/>
        <v>113.12</v>
      </c>
      <c r="M927">
        <f t="shared" si="116"/>
        <v>0.68999999999999773</v>
      </c>
      <c r="N927">
        <f t="shared" si="117"/>
        <v>111.39500000000001</v>
      </c>
      <c r="O927">
        <f t="shared" si="118"/>
        <v>114.155</v>
      </c>
      <c r="P927" t="str">
        <f t="shared" si="119"/>
        <v/>
      </c>
    </row>
    <row r="928" spans="1:16">
      <c r="A928" s="20" t="s">
        <v>25</v>
      </c>
      <c r="B928" s="20" t="s">
        <v>96</v>
      </c>
      <c r="C928" s="20" t="s">
        <v>97</v>
      </c>
      <c r="D928" s="21">
        <v>38473</v>
      </c>
      <c r="E928" s="20">
        <v>115.42</v>
      </c>
      <c r="F928" s="20" t="s">
        <v>121</v>
      </c>
      <c r="G928" s="20">
        <v>2.8</v>
      </c>
      <c r="H928" s="20">
        <v>112.62</v>
      </c>
      <c r="I928">
        <f t="shared" si="112"/>
        <v>2.2999999999999998</v>
      </c>
      <c r="J928">
        <f t="shared" si="113"/>
        <v>2.99</v>
      </c>
      <c r="K928">
        <f t="shared" si="114"/>
        <v>112.43</v>
      </c>
      <c r="L928">
        <f t="shared" si="115"/>
        <v>113.12</v>
      </c>
      <c r="M928">
        <f t="shared" si="116"/>
        <v>0.68999999999999773</v>
      </c>
      <c r="N928">
        <f t="shared" si="117"/>
        <v>111.39500000000001</v>
      </c>
      <c r="O928">
        <f t="shared" si="118"/>
        <v>114.155</v>
      </c>
      <c r="P928" t="str">
        <f t="shared" si="119"/>
        <v/>
      </c>
    </row>
    <row r="929" spans="1:16">
      <c r="A929" s="20" t="s">
        <v>25</v>
      </c>
      <c r="B929" s="20" t="s">
        <v>96</v>
      </c>
      <c r="C929" s="20" t="s">
        <v>97</v>
      </c>
      <c r="D929" s="21">
        <v>38504</v>
      </c>
      <c r="E929" s="20">
        <v>115.42</v>
      </c>
      <c r="F929" s="20" t="s">
        <v>121</v>
      </c>
      <c r="G929" s="20">
        <v>2.2999999999999998</v>
      </c>
      <c r="H929" s="20">
        <v>113.12</v>
      </c>
      <c r="I929">
        <f t="shared" si="112"/>
        <v>2.2999999999999998</v>
      </c>
      <c r="J929">
        <f t="shared" si="113"/>
        <v>2.99</v>
      </c>
      <c r="K929">
        <f t="shared" si="114"/>
        <v>112.43</v>
      </c>
      <c r="L929">
        <f t="shared" si="115"/>
        <v>113.12</v>
      </c>
      <c r="M929">
        <f t="shared" si="116"/>
        <v>0.68999999999999773</v>
      </c>
      <c r="N929">
        <f t="shared" si="117"/>
        <v>111.39500000000001</v>
      </c>
      <c r="O929">
        <f t="shared" si="118"/>
        <v>114.155</v>
      </c>
      <c r="P929" t="str">
        <f t="shared" si="119"/>
        <v/>
      </c>
    </row>
    <row r="930" spans="1:16">
      <c r="A930" s="20" t="s">
        <v>25</v>
      </c>
      <c r="B930" s="20" t="s">
        <v>96</v>
      </c>
      <c r="C930" s="20" t="s">
        <v>97</v>
      </c>
      <c r="D930" s="21">
        <v>38534</v>
      </c>
      <c r="E930" s="20">
        <v>115.42</v>
      </c>
      <c r="F930" s="20" t="s">
        <v>121</v>
      </c>
      <c r="G930" s="20">
        <v>2.1</v>
      </c>
      <c r="H930" s="20">
        <v>113.32</v>
      </c>
      <c r="I930">
        <f t="shared" si="112"/>
        <v>2.2999999999999998</v>
      </c>
      <c r="J930">
        <f t="shared" si="113"/>
        <v>2.99</v>
      </c>
      <c r="K930">
        <f t="shared" si="114"/>
        <v>112.43</v>
      </c>
      <c r="L930">
        <f t="shared" si="115"/>
        <v>113.12</v>
      </c>
      <c r="M930">
        <f t="shared" si="116"/>
        <v>0.68999999999999773</v>
      </c>
      <c r="N930">
        <f t="shared" si="117"/>
        <v>111.39500000000001</v>
      </c>
      <c r="O930">
        <f t="shared" si="118"/>
        <v>114.155</v>
      </c>
      <c r="P930" t="str">
        <f t="shared" si="119"/>
        <v/>
      </c>
    </row>
    <row r="931" spans="1:16">
      <c r="A931" s="20" t="s">
        <v>25</v>
      </c>
      <c r="B931" s="20" t="s">
        <v>96</v>
      </c>
      <c r="C931" s="20" t="s">
        <v>97</v>
      </c>
      <c r="D931" s="21">
        <v>38565</v>
      </c>
      <c r="E931" s="20">
        <v>115.42</v>
      </c>
      <c r="F931" s="20" t="s">
        <v>121</v>
      </c>
      <c r="G931" s="20">
        <v>2</v>
      </c>
      <c r="H931" s="20">
        <v>113.42</v>
      </c>
      <c r="I931">
        <f t="shared" si="112"/>
        <v>2.2999999999999998</v>
      </c>
      <c r="J931">
        <f t="shared" si="113"/>
        <v>2.99</v>
      </c>
      <c r="K931">
        <f t="shared" si="114"/>
        <v>112.43</v>
      </c>
      <c r="L931">
        <f t="shared" si="115"/>
        <v>113.12</v>
      </c>
      <c r="M931">
        <f t="shared" si="116"/>
        <v>0.68999999999999773</v>
      </c>
      <c r="N931">
        <f t="shared" si="117"/>
        <v>111.39500000000001</v>
      </c>
      <c r="O931">
        <f t="shared" si="118"/>
        <v>114.155</v>
      </c>
      <c r="P931" t="str">
        <f t="shared" si="119"/>
        <v/>
      </c>
    </row>
    <row r="932" spans="1:16">
      <c r="A932" s="20" t="s">
        <v>25</v>
      </c>
      <c r="B932" s="20" t="s">
        <v>96</v>
      </c>
      <c r="C932" s="20" t="s">
        <v>97</v>
      </c>
      <c r="D932" s="21">
        <v>38596</v>
      </c>
      <c r="E932" s="20">
        <v>115.42</v>
      </c>
      <c r="F932" s="20" t="s">
        <v>121</v>
      </c>
      <c r="G932" s="20">
        <v>2</v>
      </c>
      <c r="H932" s="20">
        <v>113.42</v>
      </c>
      <c r="I932">
        <f t="shared" si="112"/>
        <v>2.2999999999999998</v>
      </c>
      <c r="J932">
        <f t="shared" si="113"/>
        <v>2.99</v>
      </c>
      <c r="K932">
        <f t="shared" si="114"/>
        <v>112.43</v>
      </c>
      <c r="L932">
        <f t="shared" si="115"/>
        <v>113.12</v>
      </c>
      <c r="M932">
        <f t="shared" si="116"/>
        <v>0.68999999999999773</v>
      </c>
      <c r="N932">
        <f t="shared" si="117"/>
        <v>111.39500000000001</v>
      </c>
      <c r="O932">
        <f t="shared" si="118"/>
        <v>114.155</v>
      </c>
      <c r="P932" t="str">
        <f t="shared" si="119"/>
        <v/>
      </c>
    </row>
    <row r="933" spans="1:16">
      <c r="A933" s="20" t="s">
        <v>25</v>
      </c>
      <c r="B933" s="20" t="s">
        <v>96</v>
      </c>
      <c r="C933" s="20" t="s">
        <v>97</v>
      </c>
      <c r="D933" s="21">
        <v>38626</v>
      </c>
      <c r="E933" s="20">
        <v>115.42</v>
      </c>
      <c r="F933" s="20" t="s">
        <v>121</v>
      </c>
      <c r="G933" s="20">
        <v>2.2999999999999998</v>
      </c>
      <c r="H933" s="20">
        <v>113.12</v>
      </c>
      <c r="I933">
        <f t="shared" si="112"/>
        <v>2.2999999999999998</v>
      </c>
      <c r="J933">
        <f t="shared" si="113"/>
        <v>2.99</v>
      </c>
      <c r="K933">
        <f t="shared" si="114"/>
        <v>112.43</v>
      </c>
      <c r="L933">
        <f t="shared" si="115"/>
        <v>113.12</v>
      </c>
      <c r="M933">
        <f t="shared" si="116"/>
        <v>0.68999999999999773</v>
      </c>
      <c r="N933">
        <f t="shared" si="117"/>
        <v>111.39500000000001</v>
      </c>
      <c r="O933">
        <f t="shared" si="118"/>
        <v>114.155</v>
      </c>
      <c r="P933" t="str">
        <f t="shared" si="119"/>
        <v/>
      </c>
    </row>
    <row r="934" spans="1:16">
      <c r="A934" s="20" t="s">
        <v>25</v>
      </c>
      <c r="B934" s="20" t="s">
        <v>96</v>
      </c>
      <c r="C934" s="20" t="s">
        <v>97</v>
      </c>
      <c r="D934" s="21">
        <v>38657</v>
      </c>
      <c r="E934" s="20">
        <v>115.42</v>
      </c>
      <c r="F934" s="20" t="s">
        <v>121</v>
      </c>
      <c r="G934" s="20">
        <v>2.1</v>
      </c>
      <c r="H934" s="20">
        <v>113.32</v>
      </c>
      <c r="I934">
        <f t="shared" si="112"/>
        <v>2.2999999999999998</v>
      </c>
      <c r="J934">
        <f t="shared" si="113"/>
        <v>2.99</v>
      </c>
      <c r="K934">
        <f t="shared" si="114"/>
        <v>112.43</v>
      </c>
      <c r="L934">
        <f t="shared" si="115"/>
        <v>113.12</v>
      </c>
      <c r="M934">
        <f t="shared" si="116"/>
        <v>0.68999999999999773</v>
      </c>
      <c r="N934">
        <f t="shared" si="117"/>
        <v>111.39500000000001</v>
      </c>
      <c r="O934">
        <f t="shared" si="118"/>
        <v>114.155</v>
      </c>
      <c r="P934" t="str">
        <f t="shared" si="119"/>
        <v/>
      </c>
    </row>
    <row r="935" spans="1:16">
      <c r="A935" s="20" t="s">
        <v>25</v>
      </c>
      <c r="B935" s="20" t="s">
        <v>96</v>
      </c>
      <c r="C935" s="20" t="s">
        <v>97</v>
      </c>
      <c r="D935" s="21">
        <v>38687</v>
      </c>
      <c r="E935" s="20">
        <v>115.42</v>
      </c>
      <c r="F935" s="20" t="s">
        <v>121</v>
      </c>
      <c r="G935" s="20">
        <v>2.4</v>
      </c>
      <c r="H935" s="20">
        <v>113.02</v>
      </c>
      <c r="I935">
        <f t="shared" si="112"/>
        <v>2.2999999999999998</v>
      </c>
      <c r="J935">
        <f t="shared" si="113"/>
        <v>2.99</v>
      </c>
      <c r="K935">
        <f t="shared" si="114"/>
        <v>112.43</v>
      </c>
      <c r="L935">
        <f t="shared" si="115"/>
        <v>113.12</v>
      </c>
      <c r="M935">
        <f t="shared" si="116"/>
        <v>0.68999999999999773</v>
      </c>
      <c r="N935">
        <f t="shared" si="117"/>
        <v>111.39500000000001</v>
      </c>
      <c r="O935">
        <f t="shared" si="118"/>
        <v>114.155</v>
      </c>
      <c r="P935" t="str">
        <f t="shared" si="119"/>
        <v/>
      </c>
    </row>
    <row r="936" spans="1:16">
      <c r="A936" s="20" t="s">
        <v>25</v>
      </c>
      <c r="B936" s="20" t="s">
        <v>96</v>
      </c>
      <c r="C936" s="20" t="s">
        <v>97</v>
      </c>
      <c r="D936" s="21">
        <v>38718</v>
      </c>
      <c r="E936" s="20">
        <v>115.42</v>
      </c>
      <c r="F936" s="20" t="s">
        <v>121</v>
      </c>
      <c r="G936" s="20">
        <v>2.5</v>
      </c>
      <c r="H936" s="20">
        <v>112.92</v>
      </c>
      <c r="I936">
        <f t="shared" si="112"/>
        <v>2.2999999999999998</v>
      </c>
      <c r="J936">
        <f t="shared" si="113"/>
        <v>2.99</v>
      </c>
      <c r="K936">
        <f t="shared" si="114"/>
        <v>112.43</v>
      </c>
      <c r="L936">
        <f t="shared" si="115"/>
        <v>113.12</v>
      </c>
      <c r="M936">
        <f t="shared" si="116"/>
        <v>0.68999999999999773</v>
      </c>
      <c r="N936">
        <f t="shared" si="117"/>
        <v>111.39500000000001</v>
      </c>
      <c r="O936">
        <f t="shared" si="118"/>
        <v>114.155</v>
      </c>
      <c r="P936" t="str">
        <f t="shared" si="119"/>
        <v/>
      </c>
    </row>
    <row r="937" spans="1:16">
      <c r="A937" s="20" t="s">
        <v>25</v>
      </c>
      <c r="B937" s="20" t="s">
        <v>96</v>
      </c>
      <c r="C937" s="20" t="s">
        <v>97</v>
      </c>
      <c r="D937" s="21">
        <v>38749</v>
      </c>
      <c r="E937" s="20">
        <v>115.42</v>
      </c>
      <c r="F937" s="20" t="s">
        <v>121</v>
      </c>
      <c r="G937" s="20">
        <v>2.4</v>
      </c>
      <c r="H937" s="20">
        <v>113.02</v>
      </c>
      <c r="I937">
        <f t="shared" si="112"/>
        <v>2.2999999999999998</v>
      </c>
      <c r="J937">
        <f t="shared" si="113"/>
        <v>2.99</v>
      </c>
      <c r="K937">
        <f t="shared" si="114"/>
        <v>112.43</v>
      </c>
      <c r="L937">
        <f t="shared" si="115"/>
        <v>113.12</v>
      </c>
      <c r="M937">
        <f t="shared" si="116"/>
        <v>0.68999999999999773</v>
      </c>
      <c r="N937">
        <f t="shared" si="117"/>
        <v>111.39500000000001</v>
      </c>
      <c r="O937">
        <f t="shared" si="118"/>
        <v>114.155</v>
      </c>
      <c r="P937" t="str">
        <f t="shared" si="119"/>
        <v/>
      </c>
    </row>
    <row r="938" spans="1:16">
      <c r="A938" s="20" t="s">
        <v>25</v>
      </c>
      <c r="B938" s="20" t="s">
        <v>96</v>
      </c>
      <c r="C938" s="20" t="s">
        <v>97</v>
      </c>
      <c r="D938" s="21">
        <v>38777</v>
      </c>
      <c r="E938" s="20">
        <v>115.42</v>
      </c>
      <c r="F938" s="20" t="s">
        <v>121</v>
      </c>
      <c r="G938" s="20">
        <v>2.8</v>
      </c>
      <c r="H938" s="20">
        <v>112.62</v>
      </c>
      <c r="I938">
        <f t="shared" si="112"/>
        <v>2.2999999999999998</v>
      </c>
      <c r="J938">
        <f t="shared" si="113"/>
        <v>2.99</v>
      </c>
      <c r="K938">
        <f t="shared" si="114"/>
        <v>112.43</v>
      </c>
      <c r="L938">
        <f t="shared" si="115"/>
        <v>113.12</v>
      </c>
      <c r="M938">
        <f t="shared" si="116"/>
        <v>0.68999999999999773</v>
      </c>
      <c r="N938">
        <f t="shared" si="117"/>
        <v>111.39500000000001</v>
      </c>
      <c r="O938">
        <f t="shared" si="118"/>
        <v>114.155</v>
      </c>
      <c r="P938" t="str">
        <f t="shared" si="119"/>
        <v/>
      </c>
    </row>
    <row r="939" spans="1:16">
      <c r="A939" s="20" t="s">
        <v>25</v>
      </c>
      <c r="B939" s="20" t="s">
        <v>96</v>
      </c>
      <c r="C939" s="20" t="s">
        <v>97</v>
      </c>
      <c r="D939" s="21">
        <v>38808</v>
      </c>
      <c r="E939" s="20">
        <v>115.42</v>
      </c>
      <c r="F939" s="20" t="s">
        <v>121</v>
      </c>
      <c r="G939" s="20">
        <v>2.7</v>
      </c>
      <c r="H939" s="20">
        <v>112.72</v>
      </c>
      <c r="I939">
        <f t="shared" si="112"/>
        <v>2.2999999999999998</v>
      </c>
      <c r="J939">
        <f t="shared" si="113"/>
        <v>2.99</v>
      </c>
      <c r="K939">
        <f t="shared" si="114"/>
        <v>112.43</v>
      </c>
      <c r="L939">
        <f t="shared" si="115"/>
        <v>113.12</v>
      </c>
      <c r="M939">
        <f t="shared" si="116"/>
        <v>0.68999999999999773</v>
      </c>
      <c r="N939">
        <f t="shared" si="117"/>
        <v>111.39500000000001</v>
      </c>
      <c r="O939">
        <f t="shared" si="118"/>
        <v>114.155</v>
      </c>
      <c r="P939" t="str">
        <f t="shared" si="119"/>
        <v/>
      </c>
    </row>
    <row r="940" spans="1:16">
      <c r="A940" s="20" t="s">
        <v>25</v>
      </c>
      <c r="B940" s="20" t="s">
        <v>96</v>
      </c>
      <c r="C940" s="20" t="s">
        <v>97</v>
      </c>
      <c r="D940" s="21">
        <v>38838</v>
      </c>
      <c r="E940" s="20">
        <v>115.42</v>
      </c>
      <c r="F940" s="20" t="s">
        <v>121</v>
      </c>
      <c r="G940" s="20">
        <v>2.6</v>
      </c>
      <c r="H940" s="20">
        <v>112.82</v>
      </c>
      <c r="I940">
        <f t="shared" si="112"/>
        <v>2.2999999999999998</v>
      </c>
      <c r="J940">
        <f t="shared" si="113"/>
        <v>2.99</v>
      </c>
      <c r="K940">
        <f t="shared" si="114"/>
        <v>112.43</v>
      </c>
      <c r="L940">
        <f t="shared" si="115"/>
        <v>113.12</v>
      </c>
      <c r="M940">
        <f t="shared" si="116"/>
        <v>0.68999999999999773</v>
      </c>
      <c r="N940">
        <f t="shared" si="117"/>
        <v>111.39500000000001</v>
      </c>
      <c r="O940">
        <f t="shared" si="118"/>
        <v>114.155</v>
      </c>
      <c r="P940" t="str">
        <f t="shared" si="119"/>
        <v/>
      </c>
    </row>
    <row r="941" spans="1:16">
      <c r="A941" s="20" t="s">
        <v>25</v>
      </c>
      <c r="B941" s="20" t="s">
        <v>96</v>
      </c>
      <c r="C941" s="20" t="s">
        <v>97</v>
      </c>
      <c r="D941" s="21">
        <v>38869</v>
      </c>
      <c r="E941" s="20">
        <v>115.42</v>
      </c>
      <c r="F941" s="20" t="s">
        <v>121</v>
      </c>
      <c r="G941" s="20">
        <v>2.2000000000000002</v>
      </c>
      <c r="H941" s="20">
        <v>113.22</v>
      </c>
      <c r="I941">
        <f t="shared" si="112"/>
        <v>2.2999999999999998</v>
      </c>
      <c r="J941">
        <f t="shared" si="113"/>
        <v>2.99</v>
      </c>
      <c r="K941">
        <f t="shared" si="114"/>
        <v>112.43</v>
      </c>
      <c r="L941">
        <f t="shared" si="115"/>
        <v>113.12</v>
      </c>
      <c r="M941">
        <f t="shared" si="116"/>
        <v>0.68999999999999773</v>
      </c>
      <c r="N941">
        <f t="shared" si="117"/>
        <v>111.39500000000001</v>
      </c>
      <c r="O941">
        <f t="shared" si="118"/>
        <v>114.155</v>
      </c>
      <c r="P941" t="str">
        <f t="shared" si="119"/>
        <v/>
      </c>
    </row>
    <row r="942" spans="1:16">
      <c r="A942" s="20" t="s">
        <v>25</v>
      </c>
      <c r="B942" s="20" t="s">
        <v>96</v>
      </c>
      <c r="C942" s="20" t="s">
        <v>97</v>
      </c>
      <c r="D942" s="21">
        <v>38930</v>
      </c>
      <c r="E942" s="20">
        <v>115.42</v>
      </c>
      <c r="F942" s="20" t="s">
        <v>121</v>
      </c>
      <c r="G942" s="20">
        <v>2</v>
      </c>
      <c r="H942" s="20">
        <v>113.42</v>
      </c>
      <c r="I942">
        <f t="shared" si="112"/>
        <v>2.2999999999999998</v>
      </c>
      <c r="J942">
        <f t="shared" si="113"/>
        <v>2.99</v>
      </c>
      <c r="K942">
        <f t="shared" si="114"/>
        <v>112.43</v>
      </c>
      <c r="L942">
        <f t="shared" si="115"/>
        <v>113.12</v>
      </c>
      <c r="M942">
        <f t="shared" si="116"/>
        <v>0.68999999999999773</v>
      </c>
      <c r="N942">
        <f t="shared" si="117"/>
        <v>111.39500000000001</v>
      </c>
      <c r="O942">
        <f t="shared" si="118"/>
        <v>114.155</v>
      </c>
      <c r="P942" t="str">
        <f t="shared" si="119"/>
        <v/>
      </c>
    </row>
    <row r="943" spans="1:16">
      <c r="A943" s="20" t="s">
        <v>25</v>
      </c>
      <c r="B943" s="20" t="s">
        <v>96</v>
      </c>
      <c r="C943" s="20" t="s">
        <v>97</v>
      </c>
      <c r="D943" s="21">
        <v>38991</v>
      </c>
      <c r="E943" s="20">
        <v>115.42</v>
      </c>
      <c r="F943" s="20" t="s">
        <v>121</v>
      </c>
      <c r="G943" s="20">
        <v>2.5</v>
      </c>
      <c r="H943" s="20">
        <v>112.92</v>
      </c>
      <c r="I943">
        <f t="shared" si="112"/>
        <v>2.2999999999999998</v>
      </c>
      <c r="J943">
        <f t="shared" si="113"/>
        <v>2.99</v>
      </c>
      <c r="K943">
        <f t="shared" si="114"/>
        <v>112.43</v>
      </c>
      <c r="L943">
        <f t="shared" si="115"/>
        <v>113.12</v>
      </c>
      <c r="M943">
        <f t="shared" si="116"/>
        <v>0.68999999999999773</v>
      </c>
      <c r="N943">
        <f t="shared" si="117"/>
        <v>111.39500000000001</v>
      </c>
      <c r="O943">
        <f t="shared" si="118"/>
        <v>114.155</v>
      </c>
      <c r="P943" t="str">
        <f t="shared" si="119"/>
        <v/>
      </c>
    </row>
    <row r="944" spans="1:16">
      <c r="A944" s="20" t="s">
        <v>25</v>
      </c>
      <c r="B944" s="20" t="s">
        <v>96</v>
      </c>
      <c r="C944" s="20" t="s">
        <v>97</v>
      </c>
      <c r="D944" s="21">
        <v>39052</v>
      </c>
      <c r="E944" s="20">
        <v>115.42</v>
      </c>
      <c r="F944" s="20" t="s">
        <v>121</v>
      </c>
      <c r="G944" s="20">
        <v>2.2999999999999998</v>
      </c>
      <c r="H944" s="20">
        <v>113.12</v>
      </c>
      <c r="I944">
        <f t="shared" si="112"/>
        <v>2.2999999999999998</v>
      </c>
      <c r="J944">
        <f t="shared" si="113"/>
        <v>2.99</v>
      </c>
      <c r="K944">
        <f t="shared" si="114"/>
        <v>112.43</v>
      </c>
      <c r="L944">
        <f t="shared" si="115"/>
        <v>113.12</v>
      </c>
      <c r="M944">
        <f t="shared" si="116"/>
        <v>0.68999999999999773</v>
      </c>
      <c r="N944">
        <f t="shared" si="117"/>
        <v>111.39500000000001</v>
      </c>
      <c r="O944">
        <f t="shared" si="118"/>
        <v>114.155</v>
      </c>
      <c r="P944" t="str">
        <f t="shared" si="119"/>
        <v/>
      </c>
    </row>
    <row r="945" spans="1:16">
      <c r="A945" s="20" t="s">
        <v>25</v>
      </c>
      <c r="B945" s="20" t="s">
        <v>96</v>
      </c>
      <c r="C945" s="20" t="s">
        <v>97</v>
      </c>
      <c r="D945" s="21">
        <v>39083</v>
      </c>
      <c r="E945" s="20">
        <v>115.42</v>
      </c>
      <c r="F945" s="20" t="s">
        <v>121</v>
      </c>
      <c r="G945" s="20">
        <v>2.35</v>
      </c>
      <c r="H945" s="20">
        <v>113.07</v>
      </c>
      <c r="I945">
        <f t="shared" si="112"/>
        <v>2.2999999999999998</v>
      </c>
      <c r="J945">
        <f t="shared" si="113"/>
        <v>2.99</v>
      </c>
      <c r="K945">
        <f t="shared" si="114"/>
        <v>112.43</v>
      </c>
      <c r="L945">
        <f t="shared" si="115"/>
        <v>113.12</v>
      </c>
      <c r="M945">
        <f t="shared" si="116"/>
        <v>0.68999999999999773</v>
      </c>
      <c r="N945">
        <f t="shared" si="117"/>
        <v>111.39500000000001</v>
      </c>
      <c r="O945">
        <f t="shared" si="118"/>
        <v>114.155</v>
      </c>
      <c r="P945" t="str">
        <f t="shared" si="119"/>
        <v/>
      </c>
    </row>
    <row r="946" spans="1:16">
      <c r="A946" s="20" t="s">
        <v>25</v>
      </c>
      <c r="B946" s="20" t="s">
        <v>96</v>
      </c>
      <c r="C946" s="20" t="s">
        <v>97</v>
      </c>
      <c r="D946" s="21">
        <v>39142</v>
      </c>
      <c r="E946" s="20">
        <v>115.42</v>
      </c>
      <c r="F946" s="20" t="s">
        <v>121</v>
      </c>
      <c r="G946" s="20">
        <v>2.75</v>
      </c>
      <c r="H946" s="20">
        <v>112.67</v>
      </c>
      <c r="I946">
        <f t="shared" si="112"/>
        <v>2.2999999999999998</v>
      </c>
      <c r="J946">
        <f t="shared" si="113"/>
        <v>2.99</v>
      </c>
      <c r="K946">
        <f t="shared" si="114"/>
        <v>112.43</v>
      </c>
      <c r="L946">
        <f t="shared" si="115"/>
        <v>113.12</v>
      </c>
      <c r="M946">
        <f t="shared" si="116"/>
        <v>0.68999999999999773</v>
      </c>
      <c r="N946">
        <f t="shared" si="117"/>
        <v>111.39500000000001</v>
      </c>
      <c r="O946">
        <f t="shared" si="118"/>
        <v>114.155</v>
      </c>
      <c r="P946" t="str">
        <f t="shared" si="119"/>
        <v/>
      </c>
    </row>
    <row r="947" spans="1:16">
      <c r="A947" s="20" t="s">
        <v>25</v>
      </c>
      <c r="B947" s="20" t="s">
        <v>96</v>
      </c>
      <c r="C947" s="20" t="s">
        <v>97</v>
      </c>
      <c r="D947" s="21">
        <v>39173</v>
      </c>
      <c r="E947" s="20">
        <v>115.42</v>
      </c>
      <c r="F947" s="20" t="s">
        <v>121</v>
      </c>
      <c r="G947" s="20">
        <v>2.7</v>
      </c>
      <c r="H947" s="20">
        <v>112.72</v>
      </c>
      <c r="I947">
        <f t="shared" si="112"/>
        <v>2.2999999999999998</v>
      </c>
      <c r="J947">
        <f t="shared" si="113"/>
        <v>2.99</v>
      </c>
      <c r="K947">
        <f t="shared" si="114"/>
        <v>112.43</v>
      </c>
      <c r="L947">
        <f t="shared" si="115"/>
        <v>113.12</v>
      </c>
      <c r="M947">
        <f t="shared" si="116"/>
        <v>0.68999999999999773</v>
      </c>
      <c r="N947">
        <f t="shared" si="117"/>
        <v>111.39500000000001</v>
      </c>
      <c r="O947">
        <f t="shared" si="118"/>
        <v>114.155</v>
      </c>
      <c r="P947" t="str">
        <f t="shared" si="119"/>
        <v/>
      </c>
    </row>
    <row r="948" spans="1:16">
      <c r="A948" s="20" t="s">
        <v>25</v>
      </c>
      <c r="B948" s="20" t="s">
        <v>96</v>
      </c>
      <c r="C948" s="20" t="s">
        <v>97</v>
      </c>
      <c r="D948" s="21">
        <v>39264</v>
      </c>
      <c r="E948" s="20">
        <v>115.42</v>
      </c>
      <c r="F948" s="20" t="s">
        <v>121</v>
      </c>
      <c r="G948" s="20">
        <v>3.2</v>
      </c>
      <c r="H948" s="20">
        <v>112.22</v>
      </c>
      <c r="I948">
        <f t="shared" si="112"/>
        <v>2.2999999999999998</v>
      </c>
      <c r="J948">
        <f t="shared" si="113"/>
        <v>2.99</v>
      </c>
      <c r="K948">
        <f t="shared" si="114"/>
        <v>112.43</v>
      </c>
      <c r="L948">
        <f t="shared" si="115"/>
        <v>113.12</v>
      </c>
      <c r="M948">
        <f t="shared" si="116"/>
        <v>0.68999999999999773</v>
      </c>
      <c r="N948">
        <f t="shared" si="117"/>
        <v>111.39500000000001</v>
      </c>
      <c r="O948">
        <f t="shared" si="118"/>
        <v>114.155</v>
      </c>
      <c r="P948" t="str">
        <f t="shared" si="119"/>
        <v/>
      </c>
    </row>
    <row r="949" spans="1:16">
      <c r="A949" s="20" t="s">
        <v>25</v>
      </c>
      <c r="B949" s="20" t="s">
        <v>96</v>
      </c>
      <c r="C949" s="20" t="s">
        <v>97</v>
      </c>
      <c r="D949" s="21">
        <v>39326</v>
      </c>
      <c r="E949" s="20">
        <v>115.42</v>
      </c>
      <c r="F949" s="20" t="s">
        <v>121</v>
      </c>
      <c r="G949" s="20">
        <v>2</v>
      </c>
      <c r="H949" s="20">
        <v>113.42</v>
      </c>
      <c r="I949">
        <f t="shared" si="112"/>
        <v>2.2999999999999998</v>
      </c>
      <c r="J949">
        <f t="shared" si="113"/>
        <v>2.99</v>
      </c>
      <c r="K949">
        <f t="shared" si="114"/>
        <v>112.43</v>
      </c>
      <c r="L949">
        <f t="shared" si="115"/>
        <v>113.12</v>
      </c>
      <c r="M949">
        <f t="shared" si="116"/>
        <v>0.68999999999999773</v>
      </c>
      <c r="N949">
        <f t="shared" si="117"/>
        <v>111.39500000000001</v>
      </c>
      <c r="O949">
        <f t="shared" si="118"/>
        <v>114.155</v>
      </c>
      <c r="P949" t="str">
        <f t="shared" si="119"/>
        <v/>
      </c>
    </row>
    <row r="950" spans="1:16">
      <c r="A950" s="20" t="s">
        <v>25</v>
      </c>
      <c r="B950" s="20" t="s">
        <v>96</v>
      </c>
      <c r="C950" s="20" t="s">
        <v>97</v>
      </c>
      <c r="D950" s="21">
        <v>39356</v>
      </c>
      <c r="E950" s="20">
        <v>115.42</v>
      </c>
      <c r="F950" s="20" t="s">
        <v>121</v>
      </c>
      <c r="G950" s="20">
        <v>2.1</v>
      </c>
      <c r="H950" s="20">
        <v>113.32</v>
      </c>
      <c r="I950">
        <f t="shared" si="112"/>
        <v>2.2999999999999998</v>
      </c>
      <c r="J950">
        <f t="shared" si="113"/>
        <v>2.99</v>
      </c>
      <c r="K950">
        <f t="shared" si="114"/>
        <v>112.43</v>
      </c>
      <c r="L950">
        <f t="shared" si="115"/>
        <v>113.12</v>
      </c>
      <c r="M950">
        <f t="shared" si="116"/>
        <v>0.68999999999999773</v>
      </c>
      <c r="N950">
        <f t="shared" si="117"/>
        <v>111.39500000000001</v>
      </c>
      <c r="O950">
        <f t="shared" si="118"/>
        <v>114.155</v>
      </c>
      <c r="P950" t="str">
        <f t="shared" si="119"/>
        <v/>
      </c>
    </row>
    <row r="951" spans="1:16">
      <c r="A951" s="20" t="s">
        <v>25</v>
      </c>
      <c r="B951" s="20" t="s">
        <v>96</v>
      </c>
      <c r="C951" s="20" t="s">
        <v>97</v>
      </c>
      <c r="D951" s="21">
        <v>39387</v>
      </c>
      <c r="E951" s="20">
        <v>115.42</v>
      </c>
      <c r="F951" s="20" t="s">
        <v>121</v>
      </c>
      <c r="G951" s="20">
        <v>2.1</v>
      </c>
      <c r="H951" s="20">
        <v>113.32</v>
      </c>
      <c r="I951">
        <f t="shared" si="112"/>
        <v>2.2999999999999998</v>
      </c>
      <c r="J951">
        <f t="shared" si="113"/>
        <v>2.99</v>
      </c>
      <c r="K951">
        <f t="shared" si="114"/>
        <v>112.43</v>
      </c>
      <c r="L951">
        <f t="shared" si="115"/>
        <v>113.12</v>
      </c>
      <c r="M951">
        <f t="shared" si="116"/>
        <v>0.68999999999999773</v>
      </c>
      <c r="N951">
        <f t="shared" si="117"/>
        <v>111.39500000000001</v>
      </c>
      <c r="O951">
        <f t="shared" si="118"/>
        <v>114.155</v>
      </c>
      <c r="P951" t="str">
        <f t="shared" si="119"/>
        <v/>
      </c>
    </row>
    <row r="952" spans="1:16">
      <c r="A952" s="20" t="s">
        <v>25</v>
      </c>
      <c r="B952" s="20" t="s">
        <v>96</v>
      </c>
      <c r="C952" s="20" t="s">
        <v>97</v>
      </c>
      <c r="D952" s="21">
        <v>39417</v>
      </c>
      <c r="E952" s="20">
        <v>115.42</v>
      </c>
      <c r="F952" s="20" t="s">
        <v>121</v>
      </c>
      <c r="G952" s="20">
        <v>2</v>
      </c>
      <c r="H952" s="20">
        <v>113.42</v>
      </c>
      <c r="I952">
        <f t="shared" si="112"/>
        <v>2.2999999999999998</v>
      </c>
      <c r="J952">
        <f t="shared" si="113"/>
        <v>2.99</v>
      </c>
      <c r="K952">
        <f t="shared" si="114"/>
        <v>112.43</v>
      </c>
      <c r="L952">
        <f t="shared" si="115"/>
        <v>113.12</v>
      </c>
      <c r="M952">
        <f t="shared" si="116"/>
        <v>0.68999999999999773</v>
      </c>
      <c r="N952">
        <f t="shared" si="117"/>
        <v>111.39500000000001</v>
      </c>
      <c r="O952">
        <f t="shared" si="118"/>
        <v>114.155</v>
      </c>
      <c r="P952" t="str">
        <f t="shared" si="119"/>
        <v/>
      </c>
    </row>
    <row r="953" spans="1:16">
      <c r="A953" s="20" t="s">
        <v>25</v>
      </c>
      <c r="B953" s="20" t="s">
        <v>96</v>
      </c>
      <c r="C953" s="20" t="s">
        <v>97</v>
      </c>
      <c r="D953" s="21">
        <v>39448</v>
      </c>
      <c r="E953" s="20">
        <v>115.42</v>
      </c>
      <c r="F953" s="20" t="s">
        <v>121</v>
      </c>
      <c r="G953" s="20">
        <v>2.5</v>
      </c>
      <c r="H953" s="20">
        <v>112.92</v>
      </c>
      <c r="I953">
        <f t="shared" si="112"/>
        <v>2.2999999999999998</v>
      </c>
      <c r="J953">
        <f t="shared" si="113"/>
        <v>2.99</v>
      </c>
      <c r="K953">
        <f t="shared" si="114"/>
        <v>112.43</v>
      </c>
      <c r="L953">
        <f t="shared" si="115"/>
        <v>113.12</v>
      </c>
      <c r="M953">
        <f t="shared" si="116"/>
        <v>0.68999999999999773</v>
      </c>
      <c r="N953">
        <f t="shared" si="117"/>
        <v>111.39500000000001</v>
      </c>
      <c r="O953">
        <f t="shared" si="118"/>
        <v>114.155</v>
      </c>
      <c r="P953" t="str">
        <f t="shared" si="119"/>
        <v/>
      </c>
    </row>
    <row r="954" spans="1:16">
      <c r="A954" s="20" t="s">
        <v>25</v>
      </c>
      <c r="B954" s="20" t="s">
        <v>96</v>
      </c>
      <c r="C954" s="20" t="s">
        <v>97</v>
      </c>
      <c r="D954" s="21">
        <v>39479</v>
      </c>
      <c r="E954" s="20">
        <v>115.42</v>
      </c>
      <c r="F954" s="20" t="s">
        <v>121</v>
      </c>
      <c r="G954" s="20">
        <v>2.7</v>
      </c>
      <c r="H954" s="20">
        <v>112.72</v>
      </c>
      <c r="I954">
        <f t="shared" si="112"/>
        <v>2.2999999999999998</v>
      </c>
      <c r="J954">
        <f t="shared" si="113"/>
        <v>2.99</v>
      </c>
      <c r="K954">
        <f t="shared" si="114"/>
        <v>112.43</v>
      </c>
      <c r="L954">
        <f t="shared" si="115"/>
        <v>113.12</v>
      </c>
      <c r="M954">
        <f t="shared" si="116"/>
        <v>0.68999999999999773</v>
      </c>
      <c r="N954">
        <f t="shared" si="117"/>
        <v>111.39500000000001</v>
      </c>
      <c r="O954">
        <f t="shared" si="118"/>
        <v>114.155</v>
      </c>
      <c r="P954" t="str">
        <f t="shared" si="119"/>
        <v/>
      </c>
    </row>
    <row r="955" spans="1:16">
      <c r="A955" s="20" t="s">
        <v>25</v>
      </c>
      <c r="B955" s="20" t="s">
        <v>96</v>
      </c>
      <c r="C955" s="20" t="s">
        <v>97</v>
      </c>
      <c r="D955" s="21">
        <v>39508</v>
      </c>
      <c r="E955" s="20">
        <v>115.42</v>
      </c>
      <c r="F955" s="20" t="s">
        <v>121</v>
      </c>
      <c r="G955" s="20">
        <v>2.2999999999999998</v>
      </c>
      <c r="H955" s="20">
        <v>113.12</v>
      </c>
      <c r="I955">
        <f t="shared" si="112"/>
        <v>2.2999999999999998</v>
      </c>
      <c r="J955">
        <f t="shared" si="113"/>
        <v>2.99</v>
      </c>
      <c r="K955">
        <f t="shared" si="114"/>
        <v>112.43</v>
      </c>
      <c r="L955">
        <f t="shared" si="115"/>
        <v>113.12</v>
      </c>
      <c r="M955">
        <f t="shared" si="116"/>
        <v>0.68999999999999773</v>
      </c>
      <c r="N955">
        <f t="shared" si="117"/>
        <v>111.39500000000001</v>
      </c>
      <c r="O955">
        <f t="shared" si="118"/>
        <v>114.155</v>
      </c>
      <c r="P955" t="str">
        <f t="shared" si="119"/>
        <v/>
      </c>
    </row>
    <row r="956" spans="1:16">
      <c r="A956" s="20" t="s">
        <v>25</v>
      </c>
      <c r="B956" s="20" t="s">
        <v>96</v>
      </c>
      <c r="C956" s="20" t="s">
        <v>97</v>
      </c>
      <c r="D956" s="21">
        <v>39828</v>
      </c>
      <c r="E956" s="20">
        <v>115.42</v>
      </c>
      <c r="F956" s="20" t="s">
        <v>121</v>
      </c>
      <c r="G956" s="20">
        <v>2.48</v>
      </c>
      <c r="H956" s="20">
        <v>112.94</v>
      </c>
      <c r="I956">
        <f t="shared" si="112"/>
        <v>2.2999999999999998</v>
      </c>
      <c r="J956">
        <f t="shared" si="113"/>
        <v>2.99</v>
      </c>
      <c r="K956">
        <f t="shared" si="114"/>
        <v>112.43</v>
      </c>
      <c r="L956">
        <f t="shared" si="115"/>
        <v>113.12</v>
      </c>
      <c r="M956">
        <f t="shared" si="116"/>
        <v>0.68999999999999773</v>
      </c>
      <c r="N956">
        <f t="shared" si="117"/>
        <v>111.39500000000001</v>
      </c>
      <c r="O956">
        <f t="shared" si="118"/>
        <v>114.155</v>
      </c>
      <c r="P956" t="str">
        <f t="shared" si="119"/>
        <v/>
      </c>
    </row>
    <row r="957" spans="1:16">
      <c r="A957" s="20" t="s">
        <v>25</v>
      </c>
      <c r="B957" s="20" t="s">
        <v>96</v>
      </c>
      <c r="C957" s="20" t="s">
        <v>97</v>
      </c>
      <c r="D957" s="21">
        <v>39859</v>
      </c>
      <c r="E957" s="20">
        <v>115.42</v>
      </c>
      <c r="F957" s="20" t="s">
        <v>121</v>
      </c>
      <c r="G957" s="20">
        <v>2.42</v>
      </c>
      <c r="H957" s="20">
        <v>113</v>
      </c>
      <c r="I957">
        <f t="shared" si="112"/>
        <v>2.2999999999999998</v>
      </c>
      <c r="J957">
        <f t="shared" si="113"/>
        <v>2.99</v>
      </c>
      <c r="K957">
        <f t="shared" si="114"/>
        <v>112.43</v>
      </c>
      <c r="L957">
        <f t="shared" si="115"/>
        <v>113.12</v>
      </c>
      <c r="M957">
        <f t="shared" si="116"/>
        <v>0.68999999999999773</v>
      </c>
      <c r="N957">
        <f t="shared" si="117"/>
        <v>111.39500000000001</v>
      </c>
      <c r="O957">
        <f t="shared" si="118"/>
        <v>114.155</v>
      </c>
      <c r="P957" t="str">
        <f t="shared" si="119"/>
        <v/>
      </c>
    </row>
    <row r="958" spans="1:16">
      <c r="A958" s="20" t="s">
        <v>25</v>
      </c>
      <c r="B958" s="20" t="s">
        <v>96</v>
      </c>
      <c r="C958" s="20" t="s">
        <v>97</v>
      </c>
      <c r="D958" s="21">
        <v>39887</v>
      </c>
      <c r="E958" s="20">
        <v>115.42</v>
      </c>
      <c r="F958" s="20" t="s">
        <v>121</v>
      </c>
      <c r="G958" s="20">
        <v>2.56</v>
      </c>
      <c r="H958" s="20">
        <v>112.86</v>
      </c>
      <c r="I958">
        <f t="shared" si="112"/>
        <v>2.2999999999999998</v>
      </c>
      <c r="J958">
        <f t="shared" si="113"/>
        <v>2.99</v>
      </c>
      <c r="K958">
        <f t="shared" si="114"/>
        <v>112.43</v>
      </c>
      <c r="L958">
        <f t="shared" si="115"/>
        <v>113.12</v>
      </c>
      <c r="M958">
        <f t="shared" si="116"/>
        <v>0.68999999999999773</v>
      </c>
      <c r="N958">
        <f t="shared" si="117"/>
        <v>111.39500000000001</v>
      </c>
      <c r="O958">
        <f t="shared" si="118"/>
        <v>114.155</v>
      </c>
      <c r="P958" t="str">
        <f t="shared" si="119"/>
        <v/>
      </c>
    </row>
    <row r="959" spans="1:16">
      <c r="A959" s="20" t="s">
        <v>25</v>
      </c>
      <c r="B959" s="20" t="s">
        <v>96</v>
      </c>
      <c r="C959" s="20" t="s">
        <v>97</v>
      </c>
      <c r="D959" s="21">
        <v>39918</v>
      </c>
      <c r="E959" s="20">
        <v>115.42</v>
      </c>
      <c r="F959" s="20" t="s">
        <v>121</v>
      </c>
      <c r="G959" s="20">
        <v>3.05</v>
      </c>
      <c r="H959" s="20">
        <v>112.37</v>
      </c>
      <c r="I959">
        <f t="shared" si="112"/>
        <v>2.2999999999999998</v>
      </c>
      <c r="J959">
        <f t="shared" si="113"/>
        <v>2.99</v>
      </c>
      <c r="K959">
        <f t="shared" si="114"/>
        <v>112.43</v>
      </c>
      <c r="L959">
        <f t="shared" si="115"/>
        <v>113.12</v>
      </c>
      <c r="M959">
        <f t="shared" si="116"/>
        <v>0.68999999999999773</v>
      </c>
      <c r="N959">
        <f t="shared" si="117"/>
        <v>111.39500000000001</v>
      </c>
      <c r="O959">
        <f t="shared" si="118"/>
        <v>114.155</v>
      </c>
      <c r="P959" t="str">
        <f t="shared" si="119"/>
        <v/>
      </c>
    </row>
    <row r="960" spans="1:16">
      <c r="A960" s="20" t="s">
        <v>25</v>
      </c>
      <c r="B960" s="20" t="s">
        <v>96</v>
      </c>
      <c r="C960" s="20" t="s">
        <v>97</v>
      </c>
      <c r="D960" s="21">
        <v>39948</v>
      </c>
      <c r="E960" s="20">
        <v>115.42</v>
      </c>
      <c r="F960" s="20" t="s">
        <v>121</v>
      </c>
      <c r="G960" s="20">
        <v>2.66</v>
      </c>
      <c r="H960" s="20">
        <v>112.76</v>
      </c>
      <c r="I960">
        <f t="shared" si="112"/>
        <v>2.2999999999999998</v>
      </c>
      <c r="J960">
        <f t="shared" si="113"/>
        <v>2.99</v>
      </c>
      <c r="K960">
        <f t="shared" si="114"/>
        <v>112.43</v>
      </c>
      <c r="L960">
        <f t="shared" si="115"/>
        <v>113.12</v>
      </c>
      <c r="M960">
        <f t="shared" si="116"/>
        <v>0.68999999999999773</v>
      </c>
      <c r="N960">
        <f t="shared" si="117"/>
        <v>111.39500000000001</v>
      </c>
      <c r="O960">
        <f t="shared" si="118"/>
        <v>114.155</v>
      </c>
      <c r="P960" t="str">
        <f t="shared" si="119"/>
        <v/>
      </c>
    </row>
    <row r="961" spans="1:16">
      <c r="A961" s="20" t="s">
        <v>25</v>
      </c>
      <c r="B961" s="20" t="s">
        <v>96</v>
      </c>
      <c r="C961" s="20" t="s">
        <v>97</v>
      </c>
      <c r="D961" s="21">
        <v>39979</v>
      </c>
      <c r="E961" s="20">
        <v>115.42</v>
      </c>
      <c r="F961" s="20" t="s">
        <v>121</v>
      </c>
      <c r="G961" s="20">
        <v>2.56</v>
      </c>
      <c r="H961" s="20">
        <v>112.86</v>
      </c>
      <c r="I961">
        <f t="shared" si="112"/>
        <v>2.2999999999999998</v>
      </c>
      <c r="J961">
        <f t="shared" si="113"/>
        <v>2.99</v>
      </c>
      <c r="K961">
        <f t="shared" si="114"/>
        <v>112.43</v>
      </c>
      <c r="L961">
        <f t="shared" si="115"/>
        <v>113.12</v>
      </c>
      <c r="M961">
        <f t="shared" si="116"/>
        <v>0.68999999999999773</v>
      </c>
      <c r="N961">
        <f t="shared" si="117"/>
        <v>111.39500000000001</v>
      </c>
      <c r="O961">
        <f t="shared" si="118"/>
        <v>114.155</v>
      </c>
      <c r="P961" t="str">
        <f t="shared" si="119"/>
        <v/>
      </c>
    </row>
    <row r="962" spans="1:16">
      <c r="A962" s="20" t="s">
        <v>25</v>
      </c>
      <c r="B962" s="20" t="s">
        <v>96</v>
      </c>
      <c r="C962" s="20" t="s">
        <v>97</v>
      </c>
      <c r="D962" s="21">
        <v>40009</v>
      </c>
      <c r="E962" s="20">
        <v>115.42</v>
      </c>
      <c r="F962" s="20" t="s">
        <v>121</v>
      </c>
      <c r="G962" s="20">
        <v>2.42</v>
      </c>
      <c r="H962" s="20">
        <v>113</v>
      </c>
      <c r="I962">
        <f t="shared" si="112"/>
        <v>2.2999999999999998</v>
      </c>
      <c r="J962">
        <f t="shared" si="113"/>
        <v>2.99</v>
      </c>
      <c r="K962">
        <f t="shared" si="114"/>
        <v>112.43</v>
      </c>
      <c r="L962">
        <f t="shared" si="115"/>
        <v>113.12</v>
      </c>
      <c r="M962">
        <f t="shared" si="116"/>
        <v>0.68999999999999773</v>
      </c>
      <c r="N962">
        <f t="shared" si="117"/>
        <v>111.39500000000001</v>
      </c>
      <c r="O962">
        <f t="shared" si="118"/>
        <v>114.155</v>
      </c>
      <c r="P962" t="str">
        <f t="shared" si="119"/>
        <v/>
      </c>
    </row>
    <row r="963" spans="1:16">
      <c r="A963" s="20" t="s">
        <v>25</v>
      </c>
      <c r="B963" s="20" t="s">
        <v>96</v>
      </c>
      <c r="C963" s="20" t="s">
        <v>97</v>
      </c>
      <c r="D963" s="21">
        <v>40071</v>
      </c>
      <c r="E963" s="20">
        <v>115.42</v>
      </c>
      <c r="F963" s="20" t="s">
        <v>121</v>
      </c>
      <c r="G963" s="20">
        <v>2.3199999999999998</v>
      </c>
      <c r="H963" s="20">
        <v>113.1</v>
      </c>
      <c r="I963">
        <f t="shared" ref="I963:I1026" si="120">VLOOKUP($C963,$T$1:$X$42,2,FALSE)</f>
        <v>2.2999999999999998</v>
      </c>
      <c r="J963">
        <f t="shared" ref="J963:J1026" si="121">VLOOKUP($C963,$T$1:$X$42,3,FALSE)</f>
        <v>2.99</v>
      </c>
      <c r="K963">
        <f t="shared" ref="K963:K1026" si="122">VLOOKUP($C963,$T$1:$X$42,4,FALSE)</f>
        <v>112.43</v>
      </c>
      <c r="L963">
        <f t="shared" ref="L963:L1026" si="123">VLOOKUP($C963,$T$1:$X$42,5,FALSE)</f>
        <v>113.12</v>
      </c>
      <c r="M963">
        <f t="shared" ref="M963:M1026" si="124">L963-K963</f>
        <v>0.68999999999999773</v>
      </c>
      <c r="N963">
        <f t="shared" ref="N963:N1026" si="125">K963-M963*1.5</f>
        <v>111.39500000000001</v>
      </c>
      <c r="O963">
        <f t="shared" ref="O963:O1026" si="126">L963+M963*1.5</f>
        <v>114.155</v>
      </c>
      <c r="P963" t="str">
        <f t="shared" ref="P963:P1026" si="127">IF(OR(H963&lt;N963,H963&gt;O963), "OUTLIER", "")</f>
        <v/>
      </c>
    </row>
    <row r="964" spans="1:16">
      <c r="A964" s="20" t="s">
        <v>25</v>
      </c>
      <c r="B964" s="20" t="s">
        <v>96</v>
      </c>
      <c r="C964" s="20" t="s">
        <v>97</v>
      </c>
      <c r="D964" s="21">
        <v>40101</v>
      </c>
      <c r="E964" s="20">
        <v>115.42</v>
      </c>
      <c r="F964" s="20" t="s">
        <v>121</v>
      </c>
      <c r="G964" s="20">
        <v>2.48</v>
      </c>
      <c r="H964" s="20">
        <v>112.94</v>
      </c>
      <c r="I964">
        <f t="shared" si="120"/>
        <v>2.2999999999999998</v>
      </c>
      <c r="J964">
        <f t="shared" si="121"/>
        <v>2.99</v>
      </c>
      <c r="K964">
        <f t="shared" si="122"/>
        <v>112.43</v>
      </c>
      <c r="L964">
        <f t="shared" si="123"/>
        <v>113.12</v>
      </c>
      <c r="M964">
        <f t="shared" si="124"/>
        <v>0.68999999999999773</v>
      </c>
      <c r="N964">
        <f t="shared" si="125"/>
        <v>111.39500000000001</v>
      </c>
      <c r="O964">
        <f t="shared" si="126"/>
        <v>114.155</v>
      </c>
      <c r="P964" t="str">
        <f t="shared" si="127"/>
        <v/>
      </c>
    </row>
    <row r="965" spans="1:16">
      <c r="A965" s="20" t="s">
        <v>25</v>
      </c>
      <c r="B965" s="20" t="s">
        <v>96</v>
      </c>
      <c r="C965" s="20" t="s">
        <v>97</v>
      </c>
      <c r="D965" s="21">
        <v>40544</v>
      </c>
      <c r="E965" s="20">
        <v>115.42</v>
      </c>
      <c r="F965" s="20" t="s">
        <v>121</v>
      </c>
      <c r="G965" s="20">
        <v>2.4900000000000002</v>
      </c>
      <c r="H965" s="20">
        <v>112.93</v>
      </c>
      <c r="I965">
        <f t="shared" si="120"/>
        <v>2.2999999999999998</v>
      </c>
      <c r="J965">
        <f t="shared" si="121"/>
        <v>2.99</v>
      </c>
      <c r="K965">
        <f t="shared" si="122"/>
        <v>112.43</v>
      </c>
      <c r="L965">
        <f t="shared" si="123"/>
        <v>113.12</v>
      </c>
      <c r="M965">
        <f t="shared" si="124"/>
        <v>0.68999999999999773</v>
      </c>
      <c r="N965">
        <f t="shared" si="125"/>
        <v>111.39500000000001</v>
      </c>
      <c r="O965">
        <f t="shared" si="126"/>
        <v>114.155</v>
      </c>
      <c r="P965" t="str">
        <f t="shared" si="127"/>
        <v/>
      </c>
    </row>
    <row r="966" spans="1:16">
      <c r="A966" s="20" t="s">
        <v>25</v>
      </c>
      <c r="B966" s="20" t="s">
        <v>96</v>
      </c>
      <c r="C966" s="20" t="s">
        <v>97</v>
      </c>
      <c r="D966" s="21">
        <v>40575</v>
      </c>
      <c r="E966" s="20">
        <v>115.42</v>
      </c>
      <c r="F966" s="20" t="s">
        <v>121</v>
      </c>
      <c r="G966" s="20">
        <v>2.4700000000000002</v>
      </c>
      <c r="H966" s="20">
        <v>112.95</v>
      </c>
      <c r="I966">
        <f t="shared" si="120"/>
        <v>2.2999999999999998</v>
      </c>
      <c r="J966">
        <f t="shared" si="121"/>
        <v>2.99</v>
      </c>
      <c r="K966">
        <f t="shared" si="122"/>
        <v>112.43</v>
      </c>
      <c r="L966">
        <f t="shared" si="123"/>
        <v>113.12</v>
      </c>
      <c r="M966">
        <f t="shared" si="124"/>
        <v>0.68999999999999773</v>
      </c>
      <c r="N966">
        <f t="shared" si="125"/>
        <v>111.39500000000001</v>
      </c>
      <c r="O966">
        <f t="shared" si="126"/>
        <v>114.155</v>
      </c>
      <c r="P966" t="str">
        <f t="shared" si="127"/>
        <v/>
      </c>
    </row>
    <row r="967" spans="1:16">
      <c r="A967" s="20" t="s">
        <v>25</v>
      </c>
      <c r="B967" s="20" t="s">
        <v>96</v>
      </c>
      <c r="C967" s="20" t="s">
        <v>97</v>
      </c>
      <c r="D967" s="21">
        <v>40603</v>
      </c>
      <c r="E967" s="20">
        <v>115.42</v>
      </c>
      <c r="F967" s="20" t="s">
        <v>121</v>
      </c>
      <c r="G967" s="20">
        <v>2.2200000000000002</v>
      </c>
      <c r="H967" s="20">
        <v>113.2</v>
      </c>
      <c r="I967">
        <f t="shared" si="120"/>
        <v>2.2999999999999998</v>
      </c>
      <c r="J967">
        <f t="shared" si="121"/>
        <v>2.99</v>
      </c>
      <c r="K967">
        <f t="shared" si="122"/>
        <v>112.43</v>
      </c>
      <c r="L967">
        <f t="shared" si="123"/>
        <v>113.12</v>
      </c>
      <c r="M967">
        <f t="shared" si="124"/>
        <v>0.68999999999999773</v>
      </c>
      <c r="N967">
        <f t="shared" si="125"/>
        <v>111.39500000000001</v>
      </c>
      <c r="O967">
        <f t="shared" si="126"/>
        <v>114.155</v>
      </c>
      <c r="P967" t="str">
        <f t="shared" si="127"/>
        <v/>
      </c>
    </row>
    <row r="968" spans="1:16">
      <c r="A968" s="20" t="s">
        <v>25</v>
      </c>
      <c r="B968" s="20" t="s">
        <v>96</v>
      </c>
      <c r="C968" s="20" t="s">
        <v>97</v>
      </c>
      <c r="D968" s="21">
        <v>40644</v>
      </c>
      <c r="E968" s="20">
        <v>115.42</v>
      </c>
      <c r="F968" s="20" t="s">
        <v>121</v>
      </c>
      <c r="G968" s="20">
        <v>2.16</v>
      </c>
      <c r="H968" s="20">
        <v>113.26</v>
      </c>
      <c r="I968">
        <f t="shared" si="120"/>
        <v>2.2999999999999998</v>
      </c>
      <c r="J968">
        <f t="shared" si="121"/>
        <v>2.99</v>
      </c>
      <c r="K968">
        <f t="shared" si="122"/>
        <v>112.43</v>
      </c>
      <c r="L968">
        <f t="shared" si="123"/>
        <v>113.12</v>
      </c>
      <c r="M968">
        <f t="shared" si="124"/>
        <v>0.68999999999999773</v>
      </c>
      <c r="N968">
        <f t="shared" si="125"/>
        <v>111.39500000000001</v>
      </c>
      <c r="O968">
        <f t="shared" si="126"/>
        <v>114.155</v>
      </c>
      <c r="P968" t="str">
        <f t="shared" si="127"/>
        <v/>
      </c>
    </row>
    <row r="969" spans="1:16">
      <c r="A969" s="20" t="s">
        <v>25</v>
      </c>
      <c r="B969" s="20" t="s">
        <v>96</v>
      </c>
      <c r="C969" s="20" t="s">
        <v>97</v>
      </c>
      <c r="D969" s="21">
        <v>40674</v>
      </c>
      <c r="E969" s="20">
        <v>115.42</v>
      </c>
      <c r="F969" s="20" t="s">
        <v>121</v>
      </c>
      <c r="G969" s="20">
        <v>2.39</v>
      </c>
      <c r="H969" s="20">
        <v>113.03</v>
      </c>
      <c r="I969">
        <f t="shared" si="120"/>
        <v>2.2999999999999998</v>
      </c>
      <c r="J969">
        <f t="shared" si="121"/>
        <v>2.99</v>
      </c>
      <c r="K969">
        <f t="shared" si="122"/>
        <v>112.43</v>
      </c>
      <c r="L969">
        <f t="shared" si="123"/>
        <v>113.12</v>
      </c>
      <c r="M969">
        <f t="shared" si="124"/>
        <v>0.68999999999999773</v>
      </c>
      <c r="N969">
        <f t="shared" si="125"/>
        <v>111.39500000000001</v>
      </c>
      <c r="O969">
        <f t="shared" si="126"/>
        <v>114.155</v>
      </c>
      <c r="P969" t="str">
        <f t="shared" si="127"/>
        <v/>
      </c>
    </row>
    <row r="970" spans="1:16">
      <c r="A970" s="20" t="s">
        <v>25</v>
      </c>
      <c r="B970" s="20" t="s">
        <v>96</v>
      </c>
      <c r="C970" s="20" t="s">
        <v>97</v>
      </c>
      <c r="D970" s="21">
        <v>40705</v>
      </c>
      <c r="E970" s="20">
        <v>115.42</v>
      </c>
      <c r="F970" s="20" t="s">
        <v>121</v>
      </c>
      <c r="G970" s="20">
        <v>2.2599999999999998</v>
      </c>
      <c r="H970" s="20">
        <v>113.16</v>
      </c>
      <c r="I970">
        <f t="shared" si="120"/>
        <v>2.2999999999999998</v>
      </c>
      <c r="J970">
        <f t="shared" si="121"/>
        <v>2.99</v>
      </c>
      <c r="K970">
        <f t="shared" si="122"/>
        <v>112.43</v>
      </c>
      <c r="L970">
        <f t="shared" si="123"/>
        <v>113.12</v>
      </c>
      <c r="M970">
        <f t="shared" si="124"/>
        <v>0.68999999999999773</v>
      </c>
      <c r="N970">
        <f t="shared" si="125"/>
        <v>111.39500000000001</v>
      </c>
      <c r="O970">
        <f t="shared" si="126"/>
        <v>114.155</v>
      </c>
      <c r="P970" t="str">
        <f t="shared" si="127"/>
        <v/>
      </c>
    </row>
    <row r="971" spans="1:16">
      <c r="A971" s="20" t="s">
        <v>25</v>
      </c>
      <c r="B971" s="20" t="s">
        <v>96</v>
      </c>
      <c r="C971" s="20" t="s">
        <v>97</v>
      </c>
      <c r="D971" s="21">
        <v>40725</v>
      </c>
      <c r="E971" s="20">
        <v>115.42</v>
      </c>
      <c r="F971" s="20" t="s">
        <v>121</v>
      </c>
      <c r="G971" s="20">
        <v>2.11</v>
      </c>
      <c r="H971" s="20">
        <v>113.31</v>
      </c>
      <c r="I971">
        <f t="shared" si="120"/>
        <v>2.2999999999999998</v>
      </c>
      <c r="J971">
        <f t="shared" si="121"/>
        <v>2.99</v>
      </c>
      <c r="K971">
        <f t="shared" si="122"/>
        <v>112.43</v>
      </c>
      <c r="L971">
        <f t="shared" si="123"/>
        <v>113.12</v>
      </c>
      <c r="M971">
        <f t="shared" si="124"/>
        <v>0.68999999999999773</v>
      </c>
      <c r="N971">
        <f t="shared" si="125"/>
        <v>111.39500000000001</v>
      </c>
      <c r="O971">
        <f t="shared" si="126"/>
        <v>114.155</v>
      </c>
      <c r="P971" t="str">
        <f t="shared" si="127"/>
        <v/>
      </c>
    </row>
    <row r="972" spans="1:16">
      <c r="A972" s="20" t="s">
        <v>25</v>
      </c>
      <c r="B972" s="20" t="s">
        <v>96</v>
      </c>
      <c r="C972" s="20" t="s">
        <v>97</v>
      </c>
      <c r="D972" s="21">
        <v>40787</v>
      </c>
      <c r="E972" s="20">
        <v>115.42</v>
      </c>
      <c r="F972" s="20" t="s">
        <v>121</v>
      </c>
      <c r="G972" s="20">
        <v>2.25</v>
      </c>
      <c r="H972" s="20">
        <v>113.17</v>
      </c>
      <c r="I972">
        <f t="shared" si="120"/>
        <v>2.2999999999999998</v>
      </c>
      <c r="J972">
        <f t="shared" si="121"/>
        <v>2.99</v>
      </c>
      <c r="K972">
        <f t="shared" si="122"/>
        <v>112.43</v>
      </c>
      <c r="L972">
        <f t="shared" si="123"/>
        <v>113.12</v>
      </c>
      <c r="M972">
        <f t="shared" si="124"/>
        <v>0.68999999999999773</v>
      </c>
      <c r="N972">
        <f t="shared" si="125"/>
        <v>111.39500000000001</v>
      </c>
      <c r="O972">
        <f t="shared" si="126"/>
        <v>114.155</v>
      </c>
      <c r="P972" t="str">
        <f t="shared" si="127"/>
        <v/>
      </c>
    </row>
    <row r="973" spans="1:16">
      <c r="A973" s="20" t="s">
        <v>25</v>
      </c>
      <c r="B973" s="20" t="s">
        <v>96</v>
      </c>
      <c r="C973" s="20" t="s">
        <v>97</v>
      </c>
      <c r="D973" s="21">
        <v>40817</v>
      </c>
      <c r="E973" s="20">
        <v>115.42</v>
      </c>
      <c r="F973" s="20" t="s">
        <v>121</v>
      </c>
      <c r="G973" s="20">
        <v>2.6</v>
      </c>
      <c r="H973" s="20">
        <v>112.82</v>
      </c>
      <c r="I973">
        <f t="shared" si="120"/>
        <v>2.2999999999999998</v>
      </c>
      <c r="J973">
        <f t="shared" si="121"/>
        <v>2.99</v>
      </c>
      <c r="K973">
        <f t="shared" si="122"/>
        <v>112.43</v>
      </c>
      <c r="L973">
        <f t="shared" si="123"/>
        <v>113.12</v>
      </c>
      <c r="M973">
        <f t="shared" si="124"/>
        <v>0.68999999999999773</v>
      </c>
      <c r="N973">
        <f t="shared" si="125"/>
        <v>111.39500000000001</v>
      </c>
      <c r="O973">
        <f t="shared" si="126"/>
        <v>114.155</v>
      </c>
      <c r="P973" t="str">
        <f t="shared" si="127"/>
        <v/>
      </c>
    </row>
    <row r="974" spans="1:16">
      <c r="A974" s="20" t="s">
        <v>25</v>
      </c>
      <c r="B974" s="20" t="s">
        <v>96</v>
      </c>
      <c r="C974" s="20" t="s">
        <v>97</v>
      </c>
      <c r="D974" s="21">
        <v>40848</v>
      </c>
      <c r="E974" s="20">
        <v>115.42</v>
      </c>
      <c r="F974" s="20" t="s">
        <v>121</v>
      </c>
      <c r="G974" s="20">
        <v>2.74</v>
      </c>
      <c r="H974" s="20">
        <v>112.68</v>
      </c>
      <c r="I974">
        <f t="shared" si="120"/>
        <v>2.2999999999999998</v>
      </c>
      <c r="J974">
        <f t="shared" si="121"/>
        <v>2.99</v>
      </c>
      <c r="K974">
        <f t="shared" si="122"/>
        <v>112.43</v>
      </c>
      <c r="L974">
        <f t="shared" si="123"/>
        <v>113.12</v>
      </c>
      <c r="M974">
        <f t="shared" si="124"/>
        <v>0.68999999999999773</v>
      </c>
      <c r="N974">
        <f t="shared" si="125"/>
        <v>111.39500000000001</v>
      </c>
      <c r="O974">
        <f t="shared" si="126"/>
        <v>114.155</v>
      </c>
      <c r="P974" t="str">
        <f t="shared" si="127"/>
        <v/>
      </c>
    </row>
    <row r="975" spans="1:16">
      <c r="A975" s="20" t="s">
        <v>25</v>
      </c>
      <c r="B975" s="20" t="s">
        <v>96</v>
      </c>
      <c r="C975" s="20" t="s">
        <v>97</v>
      </c>
      <c r="D975" s="21">
        <v>40878</v>
      </c>
      <c r="E975" s="20">
        <v>115.42</v>
      </c>
      <c r="F975" s="20" t="s">
        <v>121</v>
      </c>
      <c r="G975" s="20">
        <v>2.8</v>
      </c>
      <c r="H975" s="20">
        <v>112.62</v>
      </c>
      <c r="I975">
        <f t="shared" si="120"/>
        <v>2.2999999999999998</v>
      </c>
      <c r="J975">
        <f t="shared" si="121"/>
        <v>2.99</v>
      </c>
      <c r="K975">
        <f t="shared" si="122"/>
        <v>112.43</v>
      </c>
      <c r="L975">
        <f t="shared" si="123"/>
        <v>113.12</v>
      </c>
      <c r="M975">
        <f t="shared" si="124"/>
        <v>0.68999999999999773</v>
      </c>
      <c r="N975">
        <f t="shared" si="125"/>
        <v>111.39500000000001</v>
      </c>
      <c r="O975">
        <f t="shared" si="126"/>
        <v>114.155</v>
      </c>
      <c r="P975" t="str">
        <f t="shared" si="127"/>
        <v/>
      </c>
    </row>
    <row r="976" spans="1:16">
      <c r="A976" s="20" t="s">
        <v>25</v>
      </c>
      <c r="B976" s="20" t="s">
        <v>96</v>
      </c>
      <c r="C976" s="20" t="s">
        <v>97</v>
      </c>
      <c r="D976" s="21">
        <v>40926</v>
      </c>
      <c r="E976" s="20">
        <v>115.42</v>
      </c>
      <c r="F976" s="20" t="s">
        <v>121</v>
      </c>
      <c r="G976" s="20">
        <v>2.68</v>
      </c>
      <c r="H976" s="20">
        <v>112.74</v>
      </c>
      <c r="I976">
        <f t="shared" si="120"/>
        <v>2.2999999999999998</v>
      </c>
      <c r="J976">
        <f t="shared" si="121"/>
        <v>2.99</v>
      </c>
      <c r="K976">
        <f t="shared" si="122"/>
        <v>112.43</v>
      </c>
      <c r="L976">
        <f t="shared" si="123"/>
        <v>113.12</v>
      </c>
      <c r="M976">
        <f t="shared" si="124"/>
        <v>0.68999999999999773</v>
      </c>
      <c r="N976">
        <f t="shared" si="125"/>
        <v>111.39500000000001</v>
      </c>
      <c r="O976">
        <f t="shared" si="126"/>
        <v>114.155</v>
      </c>
      <c r="P976" t="str">
        <f t="shared" si="127"/>
        <v/>
      </c>
    </row>
    <row r="977" spans="1:16">
      <c r="A977" s="20" t="s">
        <v>25</v>
      </c>
      <c r="B977" s="20" t="s">
        <v>96</v>
      </c>
      <c r="C977" s="20" t="s">
        <v>97</v>
      </c>
      <c r="D977" s="21">
        <v>40957</v>
      </c>
      <c r="E977" s="20">
        <v>115.42</v>
      </c>
      <c r="F977" s="20" t="s">
        <v>121</v>
      </c>
      <c r="G977" s="20">
        <v>2.5299999999999998</v>
      </c>
      <c r="H977" s="20">
        <v>112.89</v>
      </c>
      <c r="I977">
        <f t="shared" si="120"/>
        <v>2.2999999999999998</v>
      </c>
      <c r="J977">
        <f t="shared" si="121"/>
        <v>2.99</v>
      </c>
      <c r="K977">
        <f t="shared" si="122"/>
        <v>112.43</v>
      </c>
      <c r="L977">
        <f t="shared" si="123"/>
        <v>113.12</v>
      </c>
      <c r="M977">
        <f t="shared" si="124"/>
        <v>0.68999999999999773</v>
      </c>
      <c r="N977">
        <f t="shared" si="125"/>
        <v>111.39500000000001</v>
      </c>
      <c r="O977">
        <f t="shared" si="126"/>
        <v>114.155</v>
      </c>
      <c r="P977" t="str">
        <f t="shared" si="127"/>
        <v/>
      </c>
    </row>
    <row r="978" spans="1:16">
      <c r="A978" s="20" t="s">
        <v>25</v>
      </c>
      <c r="B978" s="20" t="s">
        <v>96</v>
      </c>
      <c r="C978" s="20" t="s">
        <v>97</v>
      </c>
      <c r="D978" s="21">
        <v>40986</v>
      </c>
      <c r="E978" s="20">
        <v>115.42</v>
      </c>
      <c r="F978" s="20" t="s">
        <v>121</v>
      </c>
      <c r="G978" s="20">
        <v>3.18</v>
      </c>
      <c r="H978" s="20">
        <v>112.24</v>
      </c>
      <c r="I978">
        <f t="shared" si="120"/>
        <v>2.2999999999999998</v>
      </c>
      <c r="J978">
        <f t="shared" si="121"/>
        <v>2.99</v>
      </c>
      <c r="K978">
        <f t="shared" si="122"/>
        <v>112.43</v>
      </c>
      <c r="L978">
        <f t="shared" si="123"/>
        <v>113.12</v>
      </c>
      <c r="M978">
        <f t="shared" si="124"/>
        <v>0.68999999999999773</v>
      </c>
      <c r="N978">
        <f t="shared" si="125"/>
        <v>111.39500000000001</v>
      </c>
      <c r="O978">
        <f t="shared" si="126"/>
        <v>114.155</v>
      </c>
      <c r="P978" t="str">
        <f t="shared" si="127"/>
        <v/>
      </c>
    </row>
    <row r="979" spans="1:16">
      <c r="A979" s="20" t="s">
        <v>25</v>
      </c>
      <c r="B979" s="20" t="s">
        <v>96</v>
      </c>
      <c r="C979" s="20" t="s">
        <v>97</v>
      </c>
      <c r="D979" s="21">
        <v>41017</v>
      </c>
      <c r="E979" s="20">
        <v>115.42</v>
      </c>
      <c r="F979" s="20" t="s">
        <v>121</v>
      </c>
      <c r="G979" s="20">
        <v>2.76</v>
      </c>
      <c r="H979" s="20">
        <v>112.66</v>
      </c>
      <c r="I979">
        <f t="shared" si="120"/>
        <v>2.2999999999999998</v>
      </c>
      <c r="J979">
        <f t="shared" si="121"/>
        <v>2.99</v>
      </c>
      <c r="K979">
        <f t="shared" si="122"/>
        <v>112.43</v>
      </c>
      <c r="L979">
        <f t="shared" si="123"/>
        <v>113.12</v>
      </c>
      <c r="M979">
        <f t="shared" si="124"/>
        <v>0.68999999999999773</v>
      </c>
      <c r="N979">
        <f t="shared" si="125"/>
        <v>111.39500000000001</v>
      </c>
      <c r="O979">
        <f t="shared" si="126"/>
        <v>114.155</v>
      </c>
      <c r="P979" t="str">
        <f t="shared" si="127"/>
        <v/>
      </c>
    </row>
    <row r="980" spans="1:16">
      <c r="A980" s="20" t="s">
        <v>25</v>
      </c>
      <c r="B980" s="20" t="s">
        <v>96</v>
      </c>
      <c r="C980" s="20" t="s">
        <v>97</v>
      </c>
      <c r="D980" s="21">
        <v>41047</v>
      </c>
      <c r="E980" s="20">
        <v>115.42</v>
      </c>
      <c r="F980" s="20" t="s">
        <v>121</v>
      </c>
      <c r="G980" s="20">
        <v>2.4500000000000002</v>
      </c>
      <c r="H980" s="20">
        <v>112.97</v>
      </c>
      <c r="I980">
        <f t="shared" si="120"/>
        <v>2.2999999999999998</v>
      </c>
      <c r="J980">
        <f t="shared" si="121"/>
        <v>2.99</v>
      </c>
      <c r="K980">
        <f t="shared" si="122"/>
        <v>112.43</v>
      </c>
      <c r="L980">
        <f t="shared" si="123"/>
        <v>113.12</v>
      </c>
      <c r="M980">
        <f t="shared" si="124"/>
        <v>0.68999999999999773</v>
      </c>
      <c r="N980">
        <f t="shared" si="125"/>
        <v>111.39500000000001</v>
      </c>
      <c r="O980">
        <f t="shared" si="126"/>
        <v>114.155</v>
      </c>
      <c r="P980" t="str">
        <f t="shared" si="127"/>
        <v/>
      </c>
    </row>
    <row r="981" spans="1:16">
      <c r="A981" s="20" t="s">
        <v>25</v>
      </c>
      <c r="B981" s="20" t="s">
        <v>96</v>
      </c>
      <c r="C981" s="20" t="s">
        <v>97</v>
      </c>
      <c r="D981" s="21">
        <v>41078</v>
      </c>
      <c r="E981" s="20">
        <v>115.42</v>
      </c>
      <c r="F981" s="20" t="s">
        <v>121</v>
      </c>
      <c r="G981" s="20">
        <v>3.24</v>
      </c>
      <c r="H981" s="20">
        <v>112.18</v>
      </c>
      <c r="I981">
        <f t="shared" si="120"/>
        <v>2.2999999999999998</v>
      </c>
      <c r="J981">
        <f t="shared" si="121"/>
        <v>2.99</v>
      </c>
      <c r="K981">
        <f t="shared" si="122"/>
        <v>112.43</v>
      </c>
      <c r="L981">
        <f t="shared" si="123"/>
        <v>113.12</v>
      </c>
      <c r="M981">
        <f t="shared" si="124"/>
        <v>0.68999999999999773</v>
      </c>
      <c r="N981">
        <f t="shared" si="125"/>
        <v>111.39500000000001</v>
      </c>
      <c r="O981">
        <f t="shared" si="126"/>
        <v>114.155</v>
      </c>
      <c r="P981" t="str">
        <f t="shared" si="127"/>
        <v/>
      </c>
    </row>
    <row r="982" spans="1:16">
      <c r="A982" s="20" t="s">
        <v>25</v>
      </c>
      <c r="B982" s="20" t="s">
        <v>96</v>
      </c>
      <c r="C982" s="20" t="s">
        <v>97</v>
      </c>
      <c r="D982" s="21">
        <v>41108</v>
      </c>
      <c r="E982" s="20">
        <v>115.42</v>
      </c>
      <c r="F982" s="20" t="s">
        <v>121</v>
      </c>
      <c r="G982" s="20">
        <v>2.68</v>
      </c>
      <c r="H982" s="20">
        <v>112.74</v>
      </c>
      <c r="I982">
        <f t="shared" si="120"/>
        <v>2.2999999999999998</v>
      </c>
      <c r="J982">
        <f t="shared" si="121"/>
        <v>2.99</v>
      </c>
      <c r="K982">
        <f t="shared" si="122"/>
        <v>112.43</v>
      </c>
      <c r="L982">
        <f t="shared" si="123"/>
        <v>113.12</v>
      </c>
      <c r="M982">
        <f t="shared" si="124"/>
        <v>0.68999999999999773</v>
      </c>
      <c r="N982">
        <f t="shared" si="125"/>
        <v>111.39500000000001</v>
      </c>
      <c r="O982">
        <f t="shared" si="126"/>
        <v>114.155</v>
      </c>
      <c r="P982" t="str">
        <f t="shared" si="127"/>
        <v/>
      </c>
    </row>
    <row r="983" spans="1:16">
      <c r="A983" s="20" t="s">
        <v>25</v>
      </c>
      <c r="B983" s="20" t="s">
        <v>96</v>
      </c>
      <c r="C983" s="20" t="s">
        <v>97</v>
      </c>
      <c r="D983" s="21">
        <v>41182</v>
      </c>
      <c r="E983" s="20">
        <v>115.42</v>
      </c>
      <c r="F983" s="20" t="s">
        <v>121</v>
      </c>
      <c r="G983" s="20">
        <v>3.11</v>
      </c>
      <c r="H983" s="20">
        <v>112.31</v>
      </c>
      <c r="I983">
        <f t="shared" si="120"/>
        <v>2.2999999999999998</v>
      </c>
      <c r="J983">
        <f t="shared" si="121"/>
        <v>2.99</v>
      </c>
      <c r="K983">
        <f t="shared" si="122"/>
        <v>112.43</v>
      </c>
      <c r="L983">
        <f t="shared" si="123"/>
        <v>113.12</v>
      </c>
      <c r="M983">
        <f t="shared" si="124"/>
        <v>0.68999999999999773</v>
      </c>
      <c r="N983">
        <f t="shared" si="125"/>
        <v>111.39500000000001</v>
      </c>
      <c r="O983">
        <f t="shared" si="126"/>
        <v>114.155</v>
      </c>
      <c r="P983" t="str">
        <f t="shared" si="127"/>
        <v/>
      </c>
    </row>
    <row r="984" spans="1:16">
      <c r="A984" s="20" t="s">
        <v>25</v>
      </c>
      <c r="B984" s="20" t="s">
        <v>96</v>
      </c>
      <c r="C984" s="20" t="s">
        <v>97</v>
      </c>
      <c r="D984" s="21">
        <v>41213</v>
      </c>
      <c r="E984" s="20">
        <v>115.42</v>
      </c>
      <c r="F984" s="20" t="s">
        <v>121</v>
      </c>
      <c r="G984" s="20">
        <v>2.83</v>
      </c>
      <c r="H984" s="20">
        <v>112.59</v>
      </c>
      <c r="I984">
        <f t="shared" si="120"/>
        <v>2.2999999999999998</v>
      </c>
      <c r="J984">
        <f t="shared" si="121"/>
        <v>2.99</v>
      </c>
      <c r="K984">
        <f t="shared" si="122"/>
        <v>112.43</v>
      </c>
      <c r="L984">
        <f t="shared" si="123"/>
        <v>113.12</v>
      </c>
      <c r="M984">
        <f t="shared" si="124"/>
        <v>0.68999999999999773</v>
      </c>
      <c r="N984">
        <f t="shared" si="125"/>
        <v>111.39500000000001</v>
      </c>
      <c r="O984">
        <f t="shared" si="126"/>
        <v>114.155</v>
      </c>
      <c r="P984" t="str">
        <f t="shared" si="127"/>
        <v/>
      </c>
    </row>
    <row r="985" spans="1:16">
      <c r="A985" s="20" t="s">
        <v>25</v>
      </c>
      <c r="B985" s="20" t="s">
        <v>96</v>
      </c>
      <c r="C985" s="20" t="s">
        <v>97</v>
      </c>
      <c r="D985" s="21">
        <v>41243</v>
      </c>
      <c r="E985" s="20">
        <v>115.42</v>
      </c>
      <c r="F985" s="20" t="s">
        <v>121</v>
      </c>
      <c r="G985" s="20">
        <v>2.7</v>
      </c>
      <c r="H985" s="20">
        <v>112.72</v>
      </c>
      <c r="I985">
        <f t="shared" si="120"/>
        <v>2.2999999999999998</v>
      </c>
      <c r="J985">
        <f t="shared" si="121"/>
        <v>2.99</v>
      </c>
      <c r="K985">
        <f t="shared" si="122"/>
        <v>112.43</v>
      </c>
      <c r="L985">
        <f t="shared" si="123"/>
        <v>113.12</v>
      </c>
      <c r="M985">
        <f t="shared" si="124"/>
        <v>0.68999999999999773</v>
      </c>
      <c r="N985">
        <f t="shared" si="125"/>
        <v>111.39500000000001</v>
      </c>
      <c r="O985">
        <f t="shared" si="126"/>
        <v>114.155</v>
      </c>
      <c r="P985" t="str">
        <f t="shared" si="127"/>
        <v/>
      </c>
    </row>
    <row r="986" spans="1:16">
      <c r="A986" s="20" t="s">
        <v>25</v>
      </c>
      <c r="B986" s="20" t="s">
        <v>96</v>
      </c>
      <c r="C986" s="20" t="s">
        <v>97</v>
      </c>
      <c r="D986" s="21">
        <v>41274</v>
      </c>
      <c r="E986" s="20">
        <v>115.42</v>
      </c>
      <c r="F986" s="20" t="s">
        <v>121</v>
      </c>
      <c r="G986" s="20">
        <v>3.17</v>
      </c>
      <c r="H986" s="20">
        <v>112.25</v>
      </c>
      <c r="I986">
        <f t="shared" si="120"/>
        <v>2.2999999999999998</v>
      </c>
      <c r="J986">
        <f t="shared" si="121"/>
        <v>2.99</v>
      </c>
      <c r="K986">
        <f t="shared" si="122"/>
        <v>112.43</v>
      </c>
      <c r="L986">
        <f t="shared" si="123"/>
        <v>113.12</v>
      </c>
      <c r="M986">
        <f t="shared" si="124"/>
        <v>0.68999999999999773</v>
      </c>
      <c r="N986">
        <f t="shared" si="125"/>
        <v>111.39500000000001</v>
      </c>
      <c r="O986">
        <f t="shared" si="126"/>
        <v>114.155</v>
      </c>
      <c r="P986" t="str">
        <f t="shared" si="127"/>
        <v/>
      </c>
    </row>
    <row r="987" spans="1:16">
      <c r="A987" s="20" t="s">
        <v>25</v>
      </c>
      <c r="B987" s="20" t="s">
        <v>96</v>
      </c>
      <c r="C987" s="20" t="s">
        <v>97</v>
      </c>
      <c r="D987" s="21">
        <v>41278</v>
      </c>
      <c r="E987" s="20">
        <v>115.42</v>
      </c>
      <c r="F987" s="20" t="s">
        <v>121</v>
      </c>
      <c r="G987" s="20">
        <v>2.98</v>
      </c>
      <c r="H987" s="20">
        <v>112.44</v>
      </c>
      <c r="I987">
        <f t="shared" si="120"/>
        <v>2.2999999999999998</v>
      </c>
      <c r="J987">
        <f t="shared" si="121"/>
        <v>2.99</v>
      </c>
      <c r="K987">
        <f t="shared" si="122"/>
        <v>112.43</v>
      </c>
      <c r="L987">
        <f t="shared" si="123"/>
        <v>113.12</v>
      </c>
      <c r="M987">
        <f t="shared" si="124"/>
        <v>0.68999999999999773</v>
      </c>
      <c r="N987">
        <f t="shared" si="125"/>
        <v>111.39500000000001</v>
      </c>
      <c r="O987">
        <f t="shared" si="126"/>
        <v>114.155</v>
      </c>
      <c r="P987" t="str">
        <f t="shared" si="127"/>
        <v/>
      </c>
    </row>
    <row r="988" spans="1:16">
      <c r="A988" s="20" t="s">
        <v>25</v>
      </c>
      <c r="B988" s="20" t="s">
        <v>96</v>
      </c>
      <c r="C988" s="20" t="s">
        <v>97</v>
      </c>
      <c r="D988" s="21">
        <v>41294</v>
      </c>
      <c r="E988" s="20">
        <v>115.42</v>
      </c>
      <c r="F988" s="20" t="s">
        <v>121</v>
      </c>
      <c r="G988" s="20">
        <v>2.92</v>
      </c>
      <c r="H988" s="20">
        <v>112.5</v>
      </c>
      <c r="I988">
        <f t="shared" si="120"/>
        <v>2.2999999999999998</v>
      </c>
      <c r="J988">
        <f t="shared" si="121"/>
        <v>2.99</v>
      </c>
      <c r="K988">
        <f t="shared" si="122"/>
        <v>112.43</v>
      </c>
      <c r="L988">
        <f t="shared" si="123"/>
        <v>113.12</v>
      </c>
      <c r="M988">
        <f t="shared" si="124"/>
        <v>0.68999999999999773</v>
      </c>
      <c r="N988">
        <f t="shared" si="125"/>
        <v>111.39500000000001</v>
      </c>
      <c r="O988">
        <f t="shared" si="126"/>
        <v>114.155</v>
      </c>
      <c r="P988" t="str">
        <f t="shared" si="127"/>
        <v/>
      </c>
    </row>
    <row r="989" spans="1:16">
      <c r="A989" s="20" t="s">
        <v>25</v>
      </c>
      <c r="B989" s="20" t="s">
        <v>96</v>
      </c>
      <c r="C989" s="20" t="s">
        <v>97</v>
      </c>
      <c r="D989" s="21">
        <v>41323</v>
      </c>
      <c r="E989" s="20">
        <v>115.42</v>
      </c>
      <c r="F989" s="20" t="s">
        <v>121</v>
      </c>
      <c r="G989" s="20">
        <v>3.19</v>
      </c>
      <c r="H989" s="20">
        <v>112.23</v>
      </c>
      <c r="I989">
        <f t="shared" si="120"/>
        <v>2.2999999999999998</v>
      </c>
      <c r="J989">
        <f t="shared" si="121"/>
        <v>2.99</v>
      </c>
      <c r="K989">
        <f t="shared" si="122"/>
        <v>112.43</v>
      </c>
      <c r="L989">
        <f t="shared" si="123"/>
        <v>113.12</v>
      </c>
      <c r="M989">
        <f t="shared" si="124"/>
        <v>0.68999999999999773</v>
      </c>
      <c r="N989">
        <f t="shared" si="125"/>
        <v>111.39500000000001</v>
      </c>
      <c r="O989">
        <f t="shared" si="126"/>
        <v>114.155</v>
      </c>
      <c r="P989" t="str">
        <f t="shared" si="127"/>
        <v/>
      </c>
    </row>
    <row r="990" spans="1:16">
      <c r="A990" s="20" t="s">
        <v>25</v>
      </c>
      <c r="B990" s="20" t="s">
        <v>96</v>
      </c>
      <c r="C990" s="20" t="s">
        <v>97</v>
      </c>
      <c r="D990" s="21">
        <v>41340</v>
      </c>
      <c r="E990" s="20">
        <v>115.42</v>
      </c>
      <c r="F990" s="20" t="s">
        <v>121</v>
      </c>
      <c r="G990" s="20">
        <v>3.19</v>
      </c>
      <c r="H990" s="20">
        <v>112.23</v>
      </c>
      <c r="I990">
        <f t="shared" si="120"/>
        <v>2.2999999999999998</v>
      </c>
      <c r="J990">
        <f t="shared" si="121"/>
        <v>2.99</v>
      </c>
      <c r="K990">
        <f t="shared" si="122"/>
        <v>112.43</v>
      </c>
      <c r="L990">
        <f t="shared" si="123"/>
        <v>113.12</v>
      </c>
      <c r="M990">
        <f t="shared" si="124"/>
        <v>0.68999999999999773</v>
      </c>
      <c r="N990">
        <f t="shared" si="125"/>
        <v>111.39500000000001</v>
      </c>
      <c r="O990">
        <f t="shared" si="126"/>
        <v>114.155</v>
      </c>
      <c r="P990" t="str">
        <f t="shared" si="127"/>
        <v/>
      </c>
    </row>
    <row r="991" spans="1:16">
      <c r="A991" s="20" t="s">
        <v>25</v>
      </c>
      <c r="B991" s="20" t="s">
        <v>96</v>
      </c>
      <c r="C991" s="20" t="s">
        <v>97</v>
      </c>
      <c r="D991" s="21">
        <v>41408</v>
      </c>
      <c r="E991" s="20">
        <v>115.42</v>
      </c>
      <c r="F991" s="20" t="s">
        <v>121</v>
      </c>
      <c r="G991" s="20">
        <v>3.88</v>
      </c>
      <c r="H991" s="20">
        <v>111.54</v>
      </c>
      <c r="I991">
        <f t="shared" si="120"/>
        <v>2.2999999999999998</v>
      </c>
      <c r="J991">
        <f t="shared" si="121"/>
        <v>2.99</v>
      </c>
      <c r="K991">
        <f t="shared" si="122"/>
        <v>112.43</v>
      </c>
      <c r="L991">
        <f t="shared" si="123"/>
        <v>113.12</v>
      </c>
      <c r="M991">
        <f t="shared" si="124"/>
        <v>0.68999999999999773</v>
      </c>
      <c r="N991">
        <f t="shared" si="125"/>
        <v>111.39500000000001</v>
      </c>
      <c r="O991">
        <f t="shared" si="126"/>
        <v>114.155</v>
      </c>
      <c r="P991" t="str">
        <f t="shared" si="127"/>
        <v/>
      </c>
    </row>
    <row r="992" spans="1:16">
      <c r="A992" s="20" t="s">
        <v>25</v>
      </c>
      <c r="B992" s="20" t="s">
        <v>96</v>
      </c>
      <c r="C992" s="20" t="s">
        <v>97</v>
      </c>
      <c r="D992" s="21">
        <v>41518</v>
      </c>
      <c r="E992" s="20">
        <v>115.42</v>
      </c>
      <c r="F992" s="20" t="s">
        <v>121</v>
      </c>
      <c r="G992" s="20">
        <v>2.1800000000000002</v>
      </c>
      <c r="H992" s="20">
        <v>113.24</v>
      </c>
      <c r="I992">
        <f t="shared" si="120"/>
        <v>2.2999999999999998</v>
      </c>
      <c r="J992">
        <f t="shared" si="121"/>
        <v>2.99</v>
      </c>
      <c r="K992">
        <f t="shared" si="122"/>
        <v>112.43</v>
      </c>
      <c r="L992">
        <f t="shared" si="123"/>
        <v>113.12</v>
      </c>
      <c r="M992">
        <f t="shared" si="124"/>
        <v>0.68999999999999773</v>
      </c>
      <c r="N992">
        <f t="shared" si="125"/>
        <v>111.39500000000001</v>
      </c>
      <c r="O992">
        <f t="shared" si="126"/>
        <v>114.155</v>
      </c>
      <c r="P992" t="str">
        <f t="shared" si="127"/>
        <v/>
      </c>
    </row>
    <row r="993" spans="1:16">
      <c r="A993" s="20" t="s">
        <v>25</v>
      </c>
      <c r="B993" s="20" t="s">
        <v>96</v>
      </c>
      <c r="C993" s="20" t="s">
        <v>97</v>
      </c>
      <c r="D993" s="21">
        <v>41548</v>
      </c>
      <c r="E993" s="20">
        <v>115.42</v>
      </c>
      <c r="F993" s="20" t="s">
        <v>121</v>
      </c>
      <c r="G993" s="20">
        <v>2.34</v>
      </c>
      <c r="H993" s="20">
        <v>113.08</v>
      </c>
      <c r="I993">
        <f t="shared" si="120"/>
        <v>2.2999999999999998</v>
      </c>
      <c r="J993">
        <f t="shared" si="121"/>
        <v>2.99</v>
      </c>
      <c r="K993">
        <f t="shared" si="122"/>
        <v>112.43</v>
      </c>
      <c r="L993">
        <f t="shared" si="123"/>
        <v>113.12</v>
      </c>
      <c r="M993">
        <f t="shared" si="124"/>
        <v>0.68999999999999773</v>
      </c>
      <c r="N993">
        <f t="shared" si="125"/>
        <v>111.39500000000001</v>
      </c>
      <c r="O993">
        <f t="shared" si="126"/>
        <v>114.155</v>
      </c>
      <c r="P993" t="str">
        <f t="shared" si="127"/>
        <v/>
      </c>
    </row>
    <row r="994" spans="1:16">
      <c r="A994" s="20" t="s">
        <v>25</v>
      </c>
      <c r="B994" s="20" t="s">
        <v>96</v>
      </c>
      <c r="C994" s="20" t="s">
        <v>97</v>
      </c>
      <c r="D994" s="21">
        <v>41579</v>
      </c>
      <c r="E994" s="20">
        <v>115.42</v>
      </c>
      <c r="F994" s="20" t="s">
        <v>121</v>
      </c>
      <c r="G994" s="20">
        <v>2.91</v>
      </c>
      <c r="H994" s="20">
        <v>112.51</v>
      </c>
      <c r="I994">
        <f t="shared" si="120"/>
        <v>2.2999999999999998</v>
      </c>
      <c r="J994">
        <f t="shared" si="121"/>
        <v>2.99</v>
      </c>
      <c r="K994">
        <f t="shared" si="122"/>
        <v>112.43</v>
      </c>
      <c r="L994">
        <f t="shared" si="123"/>
        <v>113.12</v>
      </c>
      <c r="M994">
        <f t="shared" si="124"/>
        <v>0.68999999999999773</v>
      </c>
      <c r="N994">
        <f t="shared" si="125"/>
        <v>111.39500000000001</v>
      </c>
      <c r="O994">
        <f t="shared" si="126"/>
        <v>114.155</v>
      </c>
      <c r="P994" t="str">
        <f t="shared" si="127"/>
        <v/>
      </c>
    </row>
    <row r="995" spans="1:16">
      <c r="A995" s="20" t="s">
        <v>25</v>
      </c>
      <c r="B995" s="20" t="s">
        <v>96</v>
      </c>
      <c r="C995" s="20" t="s">
        <v>97</v>
      </c>
      <c r="D995" s="21">
        <v>41654</v>
      </c>
      <c r="E995" s="20">
        <v>115.42</v>
      </c>
      <c r="F995" s="20" t="s">
        <v>121</v>
      </c>
      <c r="G995" s="20">
        <v>2.76</v>
      </c>
      <c r="H995" s="20">
        <v>112.66</v>
      </c>
      <c r="I995">
        <f t="shared" si="120"/>
        <v>2.2999999999999998</v>
      </c>
      <c r="J995">
        <f t="shared" si="121"/>
        <v>2.99</v>
      </c>
      <c r="K995">
        <f t="shared" si="122"/>
        <v>112.43</v>
      </c>
      <c r="L995">
        <f t="shared" si="123"/>
        <v>113.12</v>
      </c>
      <c r="M995">
        <f t="shared" si="124"/>
        <v>0.68999999999999773</v>
      </c>
      <c r="N995">
        <f t="shared" si="125"/>
        <v>111.39500000000001</v>
      </c>
      <c r="O995">
        <f t="shared" si="126"/>
        <v>114.155</v>
      </c>
      <c r="P995" t="str">
        <f t="shared" si="127"/>
        <v/>
      </c>
    </row>
    <row r="996" spans="1:16">
      <c r="A996" s="20" t="s">
        <v>25</v>
      </c>
      <c r="B996" s="20" t="s">
        <v>96</v>
      </c>
      <c r="C996" s="20" t="s">
        <v>97</v>
      </c>
      <c r="D996" s="21">
        <v>41685</v>
      </c>
      <c r="E996" s="20">
        <v>115.42</v>
      </c>
      <c r="F996" s="20" t="s">
        <v>121</v>
      </c>
      <c r="G996" s="20">
        <v>2.7</v>
      </c>
      <c r="H996" s="20">
        <v>112.72</v>
      </c>
      <c r="I996">
        <f t="shared" si="120"/>
        <v>2.2999999999999998</v>
      </c>
      <c r="J996">
        <f t="shared" si="121"/>
        <v>2.99</v>
      </c>
      <c r="K996">
        <f t="shared" si="122"/>
        <v>112.43</v>
      </c>
      <c r="L996">
        <f t="shared" si="123"/>
        <v>113.12</v>
      </c>
      <c r="M996">
        <f t="shared" si="124"/>
        <v>0.68999999999999773</v>
      </c>
      <c r="N996">
        <f t="shared" si="125"/>
        <v>111.39500000000001</v>
      </c>
      <c r="O996">
        <f t="shared" si="126"/>
        <v>114.155</v>
      </c>
      <c r="P996" t="str">
        <f t="shared" si="127"/>
        <v/>
      </c>
    </row>
    <row r="997" spans="1:16">
      <c r="A997" s="20" t="s">
        <v>25</v>
      </c>
      <c r="B997" s="20" t="s">
        <v>96</v>
      </c>
      <c r="C997" s="20" t="s">
        <v>97</v>
      </c>
      <c r="D997" s="21">
        <v>41713</v>
      </c>
      <c r="E997" s="20">
        <v>115.42</v>
      </c>
      <c r="F997" s="20" t="s">
        <v>121</v>
      </c>
      <c r="G997" s="20">
        <v>2.96</v>
      </c>
      <c r="H997" s="20">
        <v>112.46</v>
      </c>
      <c r="I997">
        <f t="shared" si="120"/>
        <v>2.2999999999999998</v>
      </c>
      <c r="J997">
        <f t="shared" si="121"/>
        <v>2.99</v>
      </c>
      <c r="K997">
        <f t="shared" si="122"/>
        <v>112.43</v>
      </c>
      <c r="L997">
        <f t="shared" si="123"/>
        <v>113.12</v>
      </c>
      <c r="M997">
        <f t="shared" si="124"/>
        <v>0.68999999999999773</v>
      </c>
      <c r="N997">
        <f t="shared" si="125"/>
        <v>111.39500000000001</v>
      </c>
      <c r="O997">
        <f t="shared" si="126"/>
        <v>114.155</v>
      </c>
      <c r="P997" t="str">
        <f t="shared" si="127"/>
        <v/>
      </c>
    </row>
    <row r="998" spans="1:16">
      <c r="A998" s="20" t="s">
        <v>25</v>
      </c>
      <c r="B998" s="20" t="s">
        <v>96</v>
      </c>
      <c r="C998" s="20" t="s">
        <v>97</v>
      </c>
      <c r="D998" s="21">
        <v>41744</v>
      </c>
      <c r="E998" s="20">
        <v>115.42</v>
      </c>
      <c r="F998" s="20" t="s">
        <v>121</v>
      </c>
      <c r="G998" s="20">
        <v>3.08</v>
      </c>
      <c r="H998" s="20">
        <v>112.34</v>
      </c>
      <c r="I998">
        <f t="shared" si="120"/>
        <v>2.2999999999999998</v>
      </c>
      <c r="J998">
        <f t="shared" si="121"/>
        <v>2.99</v>
      </c>
      <c r="K998">
        <f t="shared" si="122"/>
        <v>112.43</v>
      </c>
      <c r="L998">
        <f t="shared" si="123"/>
        <v>113.12</v>
      </c>
      <c r="M998">
        <f t="shared" si="124"/>
        <v>0.68999999999999773</v>
      </c>
      <c r="N998">
        <f t="shared" si="125"/>
        <v>111.39500000000001</v>
      </c>
      <c r="O998">
        <f t="shared" si="126"/>
        <v>114.155</v>
      </c>
      <c r="P998" t="str">
        <f t="shared" si="127"/>
        <v/>
      </c>
    </row>
    <row r="999" spans="1:16">
      <c r="A999" s="20" t="s">
        <v>25</v>
      </c>
      <c r="B999" s="20" t="s">
        <v>96</v>
      </c>
      <c r="C999" s="20" t="s">
        <v>97</v>
      </c>
      <c r="D999" s="21">
        <v>41774</v>
      </c>
      <c r="E999" s="20">
        <v>115.42</v>
      </c>
      <c r="F999" s="20" t="s">
        <v>121</v>
      </c>
      <c r="G999" s="20">
        <v>2.94</v>
      </c>
      <c r="H999" s="20">
        <v>112.48</v>
      </c>
      <c r="I999">
        <f t="shared" si="120"/>
        <v>2.2999999999999998</v>
      </c>
      <c r="J999">
        <f t="shared" si="121"/>
        <v>2.99</v>
      </c>
      <c r="K999">
        <f t="shared" si="122"/>
        <v>112.43</v>
      </c>
      <c r="L999">
        <f t="shared" si="123"/>
        <v>113.12</v>
      </c>
      <c r="M999">
        <f t="shared" si="124"/>
        <v>0.68999999999999773</v>
      </c>
      <c r="N999">
        <f t="shared" si="125"/>
        <v>111.39500000000001</v>
      </c>
      <c r="O999">
        <f t="shared" si="126"/>
        <v>114.155</v>
      </c>
      <c r="P999" t="str">
        <f t="shared" si="127"/>
        <v/>
      </c>
    </row>
    <row r="1000" spans="1:16">
      <c r="A1000" s="20" t="s">
        <v>25</v>
      </c>
      <c r="B1000" s="20" t="s">
        <v>96</v>
      </c>
      <c r="C1000" s="20" t="s">
        <v>97</v>
      </c>
      <c r="D1000" s="21">
        <v>41805</v>
      </c>
      <c r="E1000" s="20">
        <v>115.42</v>
      </c>
      <c r="F1000" s="20" t="s">
        <v>121</v>
      </c>
      <c r="G1000" s="20">
        <v>2.16</v>
      </c>
      <c r="H1000" s="20">
        <v>113.26</v>
      </c>
      <c r="I1000">
        <f t="shared" si="120"/>
        <v>2.2999999999999998</v>
      </c>
      <c r="J1000">
        <f t="shared" si="121"/>
        <v>2.99</v>
      </c>
      <c r="K1000">
        <f t="shared" si="122"/>
        <v>112.43</v>
      </c>
      <c r="L1000">
        <f t="shared" si="123"/>
        <v>113.12</v>
      </c>
      <c r="M1000">
        <f t="shared" si="124"/>
        <v>0.68999999999999773</v>
      </c>
      <c r="N1000">
        <f t="shared" si="125"/>
        <v>111.39500000000001</v>
      </c>
      <c r="O1000">
        <f t="shared" si="126"/>
        <v>114.155</v>
      </c>
      <c r="P1000" t="str">
        <f t="shared" si="127"/>
        <v/>
      </c>
    </row>
    <row r="1001" spans="1:16">
      <c r="A1001" s="20" t="s">
        <v>25</v>
      </c>
      <c r="B1001" s="20" t="s">
        <v>96</v>
      </c>
      <c r="C1001" s="20" t="s">
        <v>97</v>
      </c>
      <c r="D1001" s="21">
        <v>41821</v>
      </c>
      <c r="E1001" s="20">
        <v>115.42</v>
      </c>
      <c r="F1001" s="20" t="s">
        <v>121</v>
      </c>
      <c r="G1001" s="20">
        <v>3.04</v>
      </c>
      <c r="H1001" s="20">
        <v>112.38</v>
      </c>
      <c r="I1001">
        <f t="shared" si="120"/>
        <v>2.2999999999999998</v>
      </c>
      <c r="J1001">
        <f t="shared" si="121"/>
        <v>2.99</v>
      </c>
      <c r="K1001">
        <f t="shared" si="122"/>
        <v>112.43</v>
      </c>
      <c r="L1001">
        <f t="shared" si="123"/>
        <v>113.12</v>
      </c>
      <c r="M1001">
        <f t="shared" si="124"/>
        <v>0.68999999999999773</v>
      </c>
      <c r="N1001">
        <f t="shared" si="125"/>
        <v>111.39500000000001</v>
      </c>
      <c r="O1001">
        <f t="shared" si="126"/>
        <v>114.155</v>
      </c>
      <c r="P1001" t="str">
        <f t="shared" si="127"/>
        <v/>
      </c>
    </row>
    <row r="1002" spans="1:16">
      <c r="A1002" s="20" t="s">
        <v>25</v>
      </c>
      <c r="B1002" s="20" t="s">
        <v>96</v>
      </c>
      <c r="C1002" s="20" t="s">
        <v>97</v>
      </c>
      <c r="D1002" s="21">
        <v>41883</v>
      </c>
      <c r="E1002" s="20">
        <v>115.42</v>
      </c>
      <c r="F1002" s="20" t="s">
        <v>121</v>
      </c>
      <c r="G1002" s="20">
        <v>2.2999999999999998</v>
      </c>
      <c r="H1002" s="20">
        <v>113.12</v>
      </c>
      <c r="I1002">
        <f t="shared" si="120"/>
        <v>2.2999999999999998</v>
      </c>
      <c r="J1002">
        <f t="shared" si="121"/>
        <v>2.99</v>
      </c>
      <c r="K1002">
        <f t="shared" si="122"/>
        <v>112.43</v>
      </c>
      <c r="L1002">
        <f t="shared" si="123"/>
        <v>113.12</v>
      </c>
      <c r="M1002">
        <f t="shared" si="124"/>
        <v>0.68999999999999773</v>
      </c>
      <c r="N1002">
        <f t="shared" si="125"/>
        <v>111.39500000000001</v>
      </c>
      <c r="O1002">
        <f t="shared" si="126"/>
        <v>114.155</v>
      </c>
      <c r="P1002" t="str">
        <f t="shared" si="127"/>
        <v/>
      </c>
    </row>
    <row r="1003" spans="1:16">
      <c r="A1003" s="20" t="s">
        <v>25</v>
      </c>
      <c r="B1003" s="20" t="s">
        <v>96</v>
      </c>
      <c r="C1003" s="20" t="s">
        <v>97</v>
      </c>
      <c r="D1003" s="21">
        <v>41913</v>
      </c>
      <c r="E1003" s="20">
        <v>115.42</v>
      </c>
      <c r="F1003" s="20" t="s">
        <v>121</v>
      </c>
      <c r="G1003" s="20">
        <v>2.4700000000000002</v>
      </c>
      <c r="H1003" s="20">
        <v>112.95</v>
      </c>
      <c r="I1003">
        <f t="shared" si="120"/>
        <v>2.2999999999999998</v>
      </c>
      <c r="J1003">
        <f t="shared" si="121"/>
        <v>2.99</v>
      </c>
      <c r="K1003">
        <f t="shared" si="122"/>
        <v>112.43</v>
      </c>
      <c r="L1003">
        <f t="shared" si="123"/>
        <v>113.12</v>
      </c>
      <c r="M1003">
        <f t="shared" si="124"/>
        <v>0.68999999999999773</v>
      </c>
      <c r="N1003">
        <f t="shared" si="125"/>
        <v>111.39500000000001</v>
      </c>
      <c r="O1003">
        <f t="shared" si="126"/>
        <v>114.155</v>
      </c>
      <c r="P1003" t="str">
        <f t="shared" si="127"/>
        <v/>
      </c>
    </row>
    <row r="1004" spans="1:16">
      <c r="A1004" s="20" t="s">
        <v>25</v>
      </c>
      <c r="B1004" s="20" t="s">
        <v>96</v>
      </c>
      <c r="C1004" s="20" t="s">
        <v>97</v>
      </c>
      <c r="D1004" s="21">
        <v>41944</v>
      </c>
      <c r="E1004" s="20">
        <v>115.42</v>
      </c>
      <c r="F1004" s="20" t="s">
        <v>121</v>
      </c>
      <c r="G1004" s="20">
        <v>2.23</v>
      </c>
      <c r="H1004" s="20">
        <v>113.19</v>
      </c>
      <c r="I1004">
        <f t="shared" si="120"/>
        <v>2.2999999999999998</v>
      </c>
      <c r="J1004">
        <f t="shared" si="121"/>
        <v>2.99</v>
      </c>
      <c r="K1004">
        <f t="shared" si="122"/>
        <v>112.43</v>
      </c>
      <c r="L1004">
        <f t="shared" si="123"/>
        <v>113.12</v>
      </c>
      <c r="M1004">
        <f t="shared" si="124"/>
        <v>0.68999999999999773</v>
      </c>
      <c r="N1004">
        <f t="shared" si="125"/>
        <v>111.39500000000001</v>
      </c>
      <c r="O1004">
        <f t="shared" si="126"/>
        <v>114.155</v>
      </c>
      <c r="P1004" t="str">
        <f t="shared" si="127"/>
        <v/>
      </c>
    </row>
    <row r="1005" spans="1:16">
      <c r="A1005" s="20" t="s">
        <v>25</v>
      </c>
      <c r="B1005" s="20" t="s">
        <v>96</v>
      </c>
      <c r="C1005" s="20" t="s">
        <v>97</v>
      </c>
      <c r="D1005" s="21">
        <v>41974</v>
      </c>
      <c r="E1005" s="20">
        <v>115.42</v>
      </c>
      <c r="F1005" s="20" t="s">
        <v>121</v>
      </c>
      <c r="G1005" s="20">
        <v>2.88</v>
      </c>
      <c r="H1005" s="20">
        <v>112.54</v>
      </c>
      <c r="I1005">
        <f t="shared" si="120"/>
        <v>2.2999999999999998</v>
      </c>
      <c r="J1005">
        <f t="shared" si="121"/>
        <v>2.99</v>
      </c>
      <c r="K1005">
        <f t="shared" si="122"/>
        <v>112.43</v>
      </c>
      <c r="L1005">
        <f t="shared" si="123"/>
        <v>113.12</v>
      </c>
      <c r="M1005">
        <f t="shared" si="124"/>
        <v>0.68999999999999773</v>
      </c>
      <c r="N1005">
        <f t="shared" si="125"/>
        <v>111.39500000000001</v>
      </c>
      <c r="O1005">
        <f t="shared" si="126"/>
        <v>114.155</v>
      </c>
      <c r="P1005" t="str">
        <f t="shared" si="127"/>
        <v/>
      </c>
    </row>
    <row r="1006" spans="1:16">
      <c r="A1006" s="20" t="s">
        <v>25</v>
      </c>
      <c r="B1006" s="20" t="s">
        <v>96</v>
      </c>
      <c r="C1006" s="20" t="s">
        <v>97</v>
      </c>
      <c r="D1006" s="21">
        <v>42005</v>
      </c>
      <c r="E1006" s="20">
        <v>115.42</v>
      </c>
      <c r="F1006" s="20" t="s">
        <v>121</v>
      </c>
      <c r="G1006" s="20">
        <v>2.99</v>
      </c>
      <c r="H1006" s="20">
        <v>112.43</v>
      </c>
      <c r="I1006">
        <f t="shared" si="120"/>
        <v>2.2999999999999998</v>
      </c>
      <c r="J1006">
        <f t="shared" si="121"/>
        <v>2.99</v>
      </c>
      <c r="K1006">
        <f t="shared" si="122"/>
        <v>112.43</v>
      </c>
      <c r="L1006">
        <f t="shared" si="123"/>
        <v>113.12</v>
      </c>
      <c r="M1006">
        <f t="shared" si="124"/>
        <v>0.68999999999999773</v>
      </c>
      <c r="N1006">
        <f t="shared" si="125"/>
        <v>111.39500000000001</v>
      </c>
      <c r="O1006">
        <f t="shared" si="126"/>
        <v>114.155</v>
      </c>
      <c r="P1006" t="str">
        <f t="shared" si="127"/>
        <v/>
      </c>
    </row>
    <row r="1007" spans="1:16">
      <c r="A1007" s="20" t="s">
        <v>25</v>
      </c>
      <c r="B1007" s="20" t="s">
        <v>96</v>
      </c>
      <c r="C1007" s="20" t="s">
        <v>97</v>
      </c>
      <c r="D1007" s="21">
        <v>42036</v>
      </c>
      <c r="E1007" s="20">
        <v>115.42</v>
      </c>
      <c r="F1007" s="20" t="s">
        <v>121</v>
      </c>
      <c r="G1007" s="20">
        <v>3.32</v>
      </c>
      <c r="H1007" s="20">
        <v>112.1</v>
      </c>
      <c r="I1007">
        <f t="shared" si="120"/>
        <v>2.2999999999999998</v>
      </c>
      <c r="J1007">
        <f t="shared" si="121"/>
        <v>2.99</v>
      </c>
      <c r="K1007">
        <f t="shared" si="122"/>
        <v>112.43</v>
      </c>
      <c r="L1007">
        <f t="shared" si="123"/>
        <v>113.12</v>
      </c>
      <c r="M1007">
        <f t="shared" si="124"/>
        <v>0.68999999999999773</v>
      </c>
      <c r="N1007">
        <f t="shared" si="125"/>
        <v>111.39500000000001</v>
      </c>
      <c r="O1007">
        <f t="shared" si="126"/>
        <v>114.155</v>
      </c>
      <c r="P1007" t="str">
        <f t="shared" si="127"/>
        <v/>
      </c>
    </row>
    <row r="1008" spans="1:16">
      <c r="A1008" s="20" t="s">
        <v>25</v>
      </c>
      <c r="B1008" s="20" t="s">
        <v>96</v>
      </c>
      <c r="C1008" s="20" t="s">
        <v>97</v>
      </c>
      <c r="D1008" s="21">
        <v>42064</v>
      </c>
      <c r="E1008" s="20">
        <v>115.42</v>
      </c>
      <c r="F1008" s="20" t="s">
        <v>121</v>
      </c>
      <c r="G1008" s="20">
        <v>3.47</v>
      </c>
      <c r="H1008" s="20">
        <v>111.95</v>
      </c>
      <c r="I1008">
        <f t="shared" si="120"/>
        <v>2.2999999999999998</v>
      </c>
      <c r="J1008">
        <f t="shared" si="121"/>
        <v>2.99</v>
      </c>
      <c r="K1008">
        <f t="shared" si="122"/>
        <v>112.43</v>
      </c>
      <c r="L1008">
        <f t="shared" si="123"/>
        <v>113.12</v>
      </c>
      <c r="M1008">
        <f t="shared" si="124"/>
        <v>0.68999999999999773</v>
      </c>
      <c r="N1008">
        <f t="shared" si="125"/>
        <v>111.39500000000001</v>
      </c>
      <c r="O1008">
        <f t="shared" si="126"/>
        <v>114.155</v>
      </c>
      <c r="P1008" t="str">
        <f t="shared" si="127"/>
        <v/>
      </c>
    </row>
    <row r="1009" spans="1:16">
      <c r="A1009" s="20" t="s">
        <v>25</v>
      </c>
      <c r="B1009" s="20" t="s">
        <v>96</v>
      </c>
      <c r="C1009" s="20" t="s">
        <v>97</v>
      </c>
      <c r="D1009" s="21">
        <v>42095</v>
      </c>
      <c r="E1009" s="20">
        <v>115.42</v>
      </c>
      <c r="F1009" s="20" t="s">
        <v>121</v>
      </c>
      <c r="G1009" s="20">
        <v>3.15</v>
      </c>
      <c r="H1009" s="20">
        <v>112.27</v>
      </c>
      <c r="I1009">
        <f t="shared" si="120"/>
        <v>2.2999999999999998</v>
      </c>
      <c r="J1009">
        <f t="shared" si="121"/>
        <v>2.99</v>
      </c>
      <c r="K1009">
        <f t="shared" si="122"/>
        <v>112.43</v>
      </c>
      <c r="L1009">
        <f t="shared" si="123"/>
        <v>113.12</v>
      </c>
      <c r="M1009">
        <f t="shared" si="124"/>
        <v>0.68999999999999773</v>
      </c>
      <c r="N1009">
        <f t="shared" si="125"/>
        <v>111.39500000000001</v>
      </c>
      <c r="O1009">
        <f t="shared" si="126"/>
        <v>114.155</v>
      </c>
      <c r="P1009" t="str">
        <f t="shared" si="127"/>
        <v/>
      </c>
    </row>
    <row r="1010" spans="1:16">
      <c r="A1010" s="20" t="s">
        <v>25</v>
      </c>
      <c r="B1010" s="20" t="s">
        <v>96</v>
      </c>
      <c r="C1010" s="20" t="s">
        <v>97</v>
      </c>
      <c r="D1010" s="21">
        <v>42125</v>
      </c>
      <c r="E1010" s="20">
        <v>115.42</v>
      </c>
      <c r="F1010" s="20" t="s">
        <v>121</v>
      </c>
      <c r="G1010" s="20">
        <v>3.22</v>
      </c>
      <c r="H1010" s="20">
        <v>112.2</v>
      </c>
      <c r="I1010">
        <f t="shared" si="120"/>
        <v>2.2999999999999998</v>
      </c>
      <c r="J1010">
        <f t="shared" si="121"/>
        <v>2.99</v>
      </c>
      <c r="K1010">
        <f t="shared" si="122"/>
        <v>112.43</v>
      </c>
      <c r="L1010">
        <f t="shared" si="123"/>
        <v>113.12</v>
      </c>
      <c r="M1010">
        <f t="shared" si="124"/>
        <v>0.68999999999999773</v>
      </c>
      <c r="N1010">
        <f t="shared" si="125"/>
        <v>111.39500000000001</v>
      </c>
      <c r="O1010">
        <f t="shared" si="126"/>
        <v>114.155</v>
      </c>
      <c r="P1010" t="str">
        <f t="shared" si="127"/>
        <v/>
      </c>
    </row>
    <row r="1011" spans="1:16">
      <c r="A1011" s="20" t="s">
        <v>25</v>
      </c>
      <c r="B1011" s="20" t="s">
        <v>96</v>
      </c>
      <c r="C1011" s="20" t="s">
        <v>97</v>
      </c>
      <c r="D1011" s="21">
        <v>42156</v>
      </c>
      <c r="E1011" s="20">
        <v>115.42</v>
      </c>
      <c r="F1011" s="20" t="s">
        <v>121</v>
      </c>
      <c r="G1011" s="20">
        <v>2.59</v>
      </c>
      <c r="H1011" s="20">
        <v>112.83</v>
      </c>
      <c r="I1011">
        <f t="shared" si="120"/>
        <v>2.2999999999999998</v>
      </c>
      <c r="J1011">
        <f t="shared" si="121"/>
        <v>2.99</v>
      </c>
      <c r="K1011">
        <f t="shared" si="122"/>
        <v>112.43</v>
      </c>
      <c r="L1011">
        <f t="shared" si="123"/>
        <v>113.12</v>
      </c>
      <c r="M1011">
        <f t="shared" si="124"/>
        <v>0.68999999999999773</v>
      </c>
      <c r="N1011">
        <f t="shared" si="125"/>
        <v>111.39500000000001</v>
      </c>
      <c r="O1011">
        <f t="shared" si="126"/>
        <v>114.155</v>
      </c>
      <c r="P1011" t="str">
        <f t="shared" si="127"/>
        <v/>
      </c>
    </row>
    <row r="1012" spans="1:16">
      <c r="A1012" s="20" t="s">
        <v>25</v>
      </c>
      <c r="B1012" s="20" t="s">
        <v>96</v>
      </c>
      <c r="C1012" s="20" t="s">
        <v>97</v>
      </c>
      <c r="D1012" s="21">
        <v>42217</v>
      </c>
      <c r="E1012" s="20">
        <v>115.42</v>
      </c>
      <c r="F1012" s="20" t="s">
        <v>121</v>
      </c>
      <c r="G1012" s="20">
        <v>1.9</v>
      </c>
      <c r="H1012" s="20">
        <v>113.52</v>
      </c>
      <c r="I1012">
        <f t="shared" si="120"/>
        <v>2.2999999999999998</v>
      </c>
      <c r="J1012">
        <f t="shared" si="121"/>
        <v>2.99</v>
      </c>
      <c r="K1012">
        <f t="shared" si="122"/>
        <v>112.43</v>
      </c>
      <c r="L1012">
        <f t="shared" si="123"/>
        <v>113.12</v>
      </c>
      <c r="M1012">
        <f t="shared" si="124"/>
        <v>0.68999999999999773</v>
      </c>
      <c r="N1012">
        <f t="shared" si="125"/>
        <v>111.39500000000001</v>
      </c>
      <c r="O1012">
        <f t="shared" si="126"/>
        <v>114.155</v>
      </c>
      <c r="P1012" t="str">
        <f t="shared" si="127"/>
        <v/>
      </c>
    </row>
    <row r="1013" spans="1:16">
      <c r="A1013" s="20" t="s">
        <v>25</v>
      </c>
      <c r="B1013" s="20" t="s">
        <v>96</v>
      </c>
      <c r="C1013" s="20" t="s">
        <v>97</v>
      </c>
      <c r="D1013" s="21">
        <v>42248</v>
      </c>
      <c r="E1013" s="20">
        <v>115.42</v>
      </c>
      <c r="F1013" s="20" t="s">
        <v>121</v>
      </c>
      <c r="G1013" s="20">
        <v>1.92</v>
      </c>
      <c r="H1013" s="20">
        <v>113.5</v>
      </c>
      <c r="I1013">
        <f t="shared" si="120"/>
        <v>2.2999999999999998</v>
      </c>
      <c r="J1013">
        <f t="shared" si="121"/>
        <v>2.99</v>
      </c>
      <c r="K1013">
        <f t="shared" si="122"/>
        <v>112.43</v>
      </c>
      <c r="L1013">
        <f t="shared" si="123"/>
        <v>113.12</v>
      </c>
      <c r="M1013">
        <f t="shared" si="124"/>
        <v>0.68999999999999773</v>
      </c>
      <c r="N1013">
        <f t="shared" si="125"/>
        <v>111.39500000000001</v>
      </c>
      <c r="O1013">
        <f t="shared" si="126"/>
        <v>114.155</v>
      </c>
      <c r="P1013" t="str">
        <f t="shared" si="127"/>
        <v/>
      </c>
    </row>
    <row r="1014" spans="1:16">
      <c r="A1014" s="20" t="s">
        <v>25</v>
      </c>
      <c r="B1014" s="20" t="s">
        <v>96</v>
      </c>
      <c r="C1014" s="20" t="s">
        <v>97</v>
      </c>
      <c r="D1014" s="21">
        <v>42278</v>
      </c>
      <c r="E1014" s="20">
        <v>115.42</v>
      </c>
      <c r="F1014" s="20" t="s">
        <v>121</v>
      </c>
      <c r="G1014" s="20">
        <v>2.12</v>
      </c>
      <c r="H1014" s="20">
        <v>113.3</v>
      </c>
      <c r="I1014">
        <f t="shared" si="120"/>
        <v>2.2999999999999998</v>
      </c>
      <c r="J1014">
        <f t="shared" si="121"/>
        <v>2.99</v>
      </c>
      <c r="K1014">
        <f t="shared" si="122"/>
        <v>112.43</v>
      </c>
      <c r="L1014">
        <f t="shared" si="123"/>
        <v>113.12</v>
      </c>
      <c r="M1014">
        <f t="shared" si="124"/>
        <v>0.68999999999999773</v>
      </c>
      <c r="N1014">
        <f t="shared" si="125"/>
        <v>111.39500000000001</v>
      </c>
      <c r="O1014">
        <f t="shared" si="126"/>
        <v>114.155</v>
      </c>
      <c r="P1014" t="str">
        <f t="shared" si="127"/>
        <v/>
      </c>
    </row>
    <row r="1015" spans="1:16">
      <c r="A1015" s="20" t="s">
        <v>25</v>
      </c>
      <c r="B1015" s="20" t="s">
        <v>96</v>
      </c>
      <c r="C1015" s="20" t="s">
        <v>97</v>
      </c>
      <c r="D1015" s="21">
        <v>42309</v>
      </c>
      <c r="E1015" s="20">
        <v>115.42</v>
      </c>
      <c r="F1015" s="20" t="s">
        <v>121</v>
      </c>
      <c r="G1015" s="20">
        <v>2.34</v>
      </c>
      <c r="H1015" s="20">
        <v>113.08</v>
      </c>
      <c r="I1015">
        <f t="shared" si="120"/>
        <v>2.2999999999999998</v>
      </c>
      <c r="J1015">
        <f t="shared" si="121"/>
        <v>2.99</v>
      </c>
      <c r="K1015">
        <f t="shared" si="122"/>
        <v>112.43</v>
      </c>
      <c r="L1015">
        <f t="shared" si="123"/>
        <v>113.12</v>
      </c>
      <c r="M1015">
        <f t="shared" si="124"/>
        <v>0.68999999999999773</v>
      </c>
      <c r="N1015">
        <f t="shared" si="125"/>
        <v>111.39500000000001</v>
      </c>
      <c r="O1015">
        <f t="shared" si="126"/>
        <v>114.155</v>
      </c>
      <c r="P1015" t="str">
        <f t="shared" si="127"/>
        <v/>
      </c>
    </row>
    <row r="1016" spans="1:16">
      <c r="A1016" s="20" t="s">
        <v>25</v>
      </c>
      <c r="B1016" s="20" t="s">
        <v>96</v>
      </c>
      <c r="C1016" s="20" t="s">
        <v>97</v>
      </c>
      <c r="D1016" s="21">
        <v>42339</v>
      </c>
      <c r="E1016" s="20">
        <v>115.42</v>
      </c>
      <c r="F1016" s="20" t="s">
        <v>121</v>
      </c>
      <c r="G1016" s="20">
        <v>2.2200000000000002</v>
      </c>
      <c r="H1016" s="20">
        <v>113.2</v>
      </c>
      <c r="I1016">
        <f t="shared" si="120"/>
        <v>2.2999999999999998</v>
      </c>
      <c r="J1016">
        <f t="shared" si="121"/>
        <v>2.99</v>
      </c>
      <c r="K1016">
        <f t="shared" si="122"/>
        <v>112.43</v>
      </c>
      <c r="L1016">
        <f t="shared" si="123"/>
        <v>113.12</v>
      </c>
      <c r="M1016">
        <f t="shared" si="124"/>
        <v>0.68999999999999773</v>
      </c>
      <c r="N1016">
        <f t="shared" si="125"/>
        <v>111.39500000000001</v>
      </c>
      <c r="O1016">
        <f t="shared" si="126"/>
        <v>114.155</v>
      </c>
      <c r="P1016" t="str">
        <f t="shared" si="127"/>
        <v/>
      </c>
    </row>
    <row r="1017" spans="1:16">
      <c r="A1017" s="20" t="s">
        <v>25</v>
      </c>
      <c r="B1017" s="20" t="s">
        <v>96</v>
      </c>
      <c r="C1017" s="20" t="s">
        <v>97</v>
      </c>
      <c r="D1017" s="21">
        <v>42370</v>
      </c>
      <c r="E1017" s="20">
        <v>115.42</v>
      </c>
      <c r="F1017" s="20" t="s">
        <v>121</v>
      </c>
      <c r="G1017" s="20">
        <v>2.56</v>
      </c>
      <c r="H1017" s="20">
        <v>112.86</v>
      </c>
      <c r="I1017">
        <f t="shared" si="120"/>
        <v>2.2999999999999998</v>
      </c>
      <c r="J1017">
        <f t="shared" si="121"/>
        <v>2.99</v>
      </c>
      <c r="K1017">
        <f t="shared" si="122"/>
        <v>112.43</v>
      </c>
      <c r="L1017">
        <f t="shared" si="123"/>
        <v>113.12</v>
      </c>
      <c r="M1017">
        <f t="shared" si="124"/>
        <v>0.68999999999999773</v>
      </c>
      <c r="N1017">
        <f t="shared" si="125"/>
        <v>111.39500000000001</v>
      </c>
      <c r="O1017">
        <f t="shared" si="126"/>
        <v>114.155</v>
      </c>
      <c r="P1017" t="str">
        <f t="shared" si="127"/>
        <v/>
      </c>
    </row>
    <row r="1018" spans="1:16">
      <c r="A1018" s="20" t="s">
        <v>25</v>
      </c>
      <c r="B1018" s="20" t="s">
        <v>96</v>
      </c>
      <c r="C1018" s="20" t="s">
        <v>97</v>
      </c>
      <c r="D1018" s="21">
        <v>42401</v>
      </c>
      <c r="E1018" s="20">
        <v>115.42</v>
      </c>
      <c r="F1018" s="20" t="s">
        <v>121</v>
      </c>
      <c r="G1018" s="20">
        <v>3.47</v>
      </c>
      <c r="H1018" s="20">
        <v>111.95</v>
      </c>
      <c r="I1018">
        <f t="shared" si="120"/>
        <v>2.2999999999999998</v>
      </c>
      <c r="J1018">
        <f t="shared" si="121"/>
        <v>2.99</v>
      </c>
      <c r="K1018">
        <f t="shared" si="122"/>
        <v>112.43</v>
      </c>
      <c r="L1018">
        <f t="shared" si="123"/>
        <v>113.12</v>
      </c>
      <c r="M1018">
        <f t="shared" si="124"/>
        <v>0.68999999999999773</v>
      </c>
      <c r="N1018">
        <f t="shared" si="125"/>
        <v>111.39500000000001</v>
      </c>
      <c r="O1018">
        <f t="shared" si="126"/>
        <v>114.155</v>
      </c>
      <c r="P1018" t="str">
        <f t="shared" si="127"/>
        <v/>
      </c>
    </row>
    <row r="1019" spans="1:16">
      <c r="A1019" s="20" t="s">
        <v>25</v>
      </c>
      <c r="B1019" s="20" t="s">
        <v>96</v>
      </c>
      <c r="C1019" s="20" t="s">
        <v>97</v>
      </c>
      <c r="D1019" s="21">
        <v>42430</v>
      </c>
      <c r="E1019" s="20">
        <v>115.42</v>
      </c>
      <c r="F1019" s="20" t="s">
        <v>121</v>
      </c>
      <c r="G1019" s="20">
        <v>3.39</v>
      </c>
      <c r="H1019" s="20">
        <v>112.03</v>
      </c>
      <c r="I1019">
        <f t="shared" si="120"/>
        <v>2.2999999999999998</v>
      </c>
      <c r="J1019">
        <f t="shared" si="121"/>
        <v>2.99</v>
      </c>
      <c r="K1019">
        <f t="shared" si="122"/>
        <v>112.43</v>
      </c>
      <c r="L1019">
        <f t="shared" si="123"/>
        <v>113.12</v>
      </c>
      <c r="M1019">
        <f t="shared" si="124"/>
        <v>0.68999999999999773</v>
      </c>
      <c r="N1019">
        <f t="shared" si="125"/>
        <v>111.39500000000001</v>
      </c>
      <c r="O1019">
        <f t="shared" si="126"/>
        <v>114.155</v>
      </c>
      <c r="P1019" t="str">
        <f t="shared" si="127"/>
        <v/>
      </c>
    </row>
    <row r="1020" spans="1:16">
      <c r="A1020" s="20" t="s">
        <v>25</v>
      </c>
      <c r="B1020" s="20" t="s">
        <v>96</v>
      </c>
      <c r="C1020" s="20" t="s">
        <v>97</v>
      </c>
      <c r="D1020" s="21">
        <v>42461</v>
      </c>
      <c r="E1020" s="20">
        <v>115.42</v>
      </c>
      <c r="F1020" s="20" t="s">
        <v>121</v>
      </c>
      <c r="G1020" s="20">
        <v>3.1</v>
      </c>
      <c r="H1020" s="20">
        <v>112.32</v>
      </c>
      <c r="I1020">
        <f t="shared" si="120"/>
        <v>2.2999999999999998</v>
      </c>
      <c r="J1020">
        <f t="shared" si="121"/>
        <v>2.99</v>
      </c>
      <c r="K1020">
        <f t="shared" si="122"/>
        <v>112.43</v>
      </c>
      <c r="L1020">
        <f t="shared" si="123"/>
        <v>113.12</v>
      </c>
      <c r="M1020">
        <f t="shared" si="124"/>
        <v>0.68999999999999773</v>
      </c>
      <c r="N1020">
        <f t="shared" si="125"/>
        <v>111.39500000000001</v>
      </c>
      <c r="O1020">
        <f t="shared" si="126"/>
        <v>114.155</v>
      </c>
      <c r="P1020" t="str">
        <f t="shared" si="127"/>
        <v/>
      </c>
    </row>
    <row r="1021" spans="1:16">
      <c r="A1021" s="20" t="s">
        <v>25</v>
      </c>
      <c r="B1021" s="20" t="s">
        <v>96</v>
      </c>
      <c r="C1021" s="20" t="s">
        <v>97</v>
      </c>
      <c r="D1021" s="21">
        <v>42491</v>
      </c>
      <c r="E1021" s="20">
        <v>115.42</v>
      </c>
      <c r="F1021" s="20" t="s">
        <v>121</v>
      </c>
      <c r="G1021" s="20">
        <v>2.62</v>
      </c>
      <c r="H1021" s="20">
        <v>112.8</v>
      </c>
      <c r="I1021">
        <f t="shared" si="120"/>
        <v>2.2999999999999998</v>
      </c>
      <c r="J1021">
        <f t="shared" si="121"/>
        <v>2.99</v>
      </c>
      <c r="K1021">
        <f t="shared" si="122"/>
        <v>112.43</v>
      </c>
      <c r="L1021">
        <f t="shared" si="123"/>
        <v>113.12</v>
      </c>
      <c r="M1021">
        <f t="shared" si="124"/>
        <v>0.68999999999999773</v>
      </c>
      <c r="N1021">
        <f t="shared" si="125"/>
        <v>111.39500000000001</v>
      </c>
      <c r="O1021">
        <f t="shared" si="126"/>
        <v>114.155</v>
      </c>
      <c r="P1021" t="str">
        <f t="shared" si="127"/>
        <v/>
      </c>
    </row>
    <row r="1022" spans="1:16">
      <c r="A1022" s="20" t="s">
        <v>25</v>
      </c>
      <c r="B1022" s="20" t="s">
        <v>96</v>
      </c>
      <c r="C1022" s="20" t="s">
        <v>97</v>
      </c>
      <c r="D1022" s="21">
        <v>42522</v>
      </c>
      <c r="E1022" s="20">
        <v>115.42</v>
      </c>
      <c r="F1022" s="20" t="s">
        <v>121</v>
      </c>
      <c r="G1022" s="20">
        <v>2.96</v>
      </c>
      <c r="H1022" s="20">
        <v>112.46</v>
      </c>
      <c r="I1022">
        <f t="shared" si="120"/>
        <v>2.2999999999999998</v>
      </c>
      <c r="J1022">
        <f t="shared" si="121"/>
        <v>2.99</v>
      </c>
      <c r="K1022">
        <f t="shared" si="122"/>
        <v>112.43</v>
      </c>
      <c r="L1022">
        <f t="shared" si="123"/>
        <v>113.12</v>
      </c>
      <c r="M1022">
        <f t="shared" si="124"/>
        <v>0.68999999999999773</v>
      </c>
      <c r="N1022">
        <f t="shared" si="125"/>
        <v>111.39500000000001</v>
      </c>
      <c r="O1022">
        <f t="shared" si="126"/>
        <v>114.155</v>
      </c>
      <c r="P1022" t="str">
        <f t="shared" si="127"/>
        <v/>
      </c>
    </row>
    <row r="1023" spans="1:16">
      <c r="A1023" s="20" t="s">
        <v>25</v>
      </c>
      <c r="B1023" s="20" t="s">
        <v>96</v>
      </c>
      <c r="C1023" s="20" t="s">
        <v>97</v>
      </c>
      <c r="D1023" s="21">
        <v>42552</v>
      </c>
      <c r="E1023" s="20">
        <v>115.42</v>
      </c>
      <c r="F1023" s="20" t="s">
        <v>121</v>
      </c>
      <c r="G1023" s="20">
        <v>2.74</v>
      </c>
      <c r="H1023" s="20">
        <v>112.68</v>
      </c>
      <c r="I1023">
        <f t="shared" si="120"/>
        <v>2.2999999999999998</v>
      </c>
      <c r="J1023">
        <f t="shared" si="121"/>
        <v>2.99</v>
      </c>
      <c r="K1023">
        <f t="shared" si="122"/>
        <v>112.43</v>
      </c>
      <c r="L1023">
        <f t="shared" si="123"/>
        <v>113.12</v>
      </c>
      <c r="M1023">
        <f t="shared" si="124"/>
        <v>0.68999999999999773</v>
      </c>
      <c r="N1023">
        <f t="shared" si="125"/>
        <v>111.39500000000001</v>
      </c>
      <c r="O1023">
        <f t="shared" si="126"/>
        <v>114.155</v>
      </c>
      <c r="P1023" t="str">
        <f t="shared" si="127"/>
        <v/>
      </c>
    </row>
    <row r="1024" spans="1:16">
      <c r="A1024" s="20" t="s">
        <v>25</v>
      </c>
      <c r="B1024" s="20" t="s">
        <v>96</v>
      </c>
      <c r="C1024" s="20" t="s">
        <v>97</v>
      </c>
      <c r="D1024" s="21">
        <v>42583</v>
      </c>
      <c r="E1024" s="20">
        <v>115.42</v>
      </c>
      <c r="F1024" s="20" t="s">
        <v>121</v>
      </c>
      <c r="G1024" s="20">
        <v>2.34</v>
      </c>
      <c r="H1024" s="20">
        <v>113.08</v>
      </c>
      <c r="I1024">
        <f t="shared" si="120"/>
        <v>2.2999999999999998</v>
      </c>
      <c r="J1024">
        <f t="shared" si="121"/>
        <v>2.99</v>
      </c>
      <c r="K1024">
        <f t="shared" si="122"/>
        <v>112.43</v>
      </c>
      <c r="L1024">
        <f t="shared" si="123"/>
        <v>113.12</v>
      </c>
      <c r="M1024">
        <f t="shared" si="124"/>
        <v>0.68999999999999773</v>
      </c>
      <c r="N1024">
        <f t="shared" si="125"/>
        <v>111.39500000000001</v>
      </c>
      <c r="O1024">
        <f t="shared" si="126"/>
        <v>114.155</v>
      </c>
      <c r="P1024" t="str">
        <f t="shared" si="127"/>
        <v/>
      </c>
    </row>
    <row r="1025" spans="1:16">
      <c r="A1025" s="20" t="s">
        <v>25</v>
      </c>
      <c r="B1025" s="20" t="s">
        <v>96</v>
      </c>
      <c r="C1025" s="20" t="s">
        <v>97</v>
      </c>
      <c r="D1025" s="21">
        <v>42614</v>
      </c>
      <c r="E1025" s="20">
        <v>115.42</v>
      </c>
      <c r="F1025" s="20" t="s">
        <v>121</v>
      </c>
      <c r="G1025" s="20">
        <v>2.5</v>
      </c>
      <c r="H1025" s="20">
        <v>112.92</v>
      </c>
      <c r="I1025">
        <f t="shared" si="120"/>
        <v>2.2999999999999998</v>
      </c>
      <c r="J1025">
        <f t="shared" si="121"/>
        <v>2.99</v>
      </c>
      <c r="K1025">
        <f t="shared" si="122"/>
        <v>112.43</v>
      </c>
      <c r="L1025">
        <f t="shared" si="123"/>
        <v>113.12</v>
      </c>
      <c r="M1025">
        <f t="shared" si="124"/>
        <v>0.68999999999999773</v>
      </c>
      <c r="N1025">
        <f t="shared" si="125"/>
        <v>111.39500000000001</v>
      </c>
      <c r="O1025">
        <f t="shared" si="126"/>
        <v>114.155</v>
      </c>
      <c r="P1025" t="str">
        <f t="shared" si="127"/>
        <v/>
      </c>
    </row>
    <row r="1026" spans="1:16">
      <c r="A1026" s="20" t="s">
        <v>25</v>
      </c>
      <c r="B1026" s="20" t="s">
        <v>96</v>
      </c>
      <c r="C1026" s="20" t="s">
        <v>97</v>
      </c>
      <c r="D1026" s="21">
        <v>42644</v>
      </c>
      <c r="E1026" s="20">
        <v>115.42</v>
      </c>
      <c r="F1026" s="20" t="s">
        <v>121</v>
      </c>
      <c r="G1026" s="20">
        <v>2.9</v>
      </c>
      <c r="H1026" s="20">
        <v>112.52</v>
      </c>
      <c r="I1026">
        <f t="shared" si="120"/>
        <v>2.2999999999999998</v>
      </c>
      <c r="J1026">
        <f t="shared" si="121"/>
        <v>2.99</v>
      </c>
      <c r="K1026">
        <f t="shared" si="122"/>
        <v>112.43</v>
      </c>
      <c r="L1026">
        <f t="shared" si="123"/>
        <v>113.12</v>
      </c>
      <c r="M1026">
        <f t="shared" si="124"/>
        <v>0.68999999999999773</v>
      </c>
      <c r="N1026">
        <f t="shared" si="125"/>
        <v>111.39500000000001</v>
      </c>
      <c r="O1026">
        <f t="shared" si="126"/>
        <v>114.155</v>
      </c>
      <c r="P1026" t="str">
        <f t="shared" si="127"/>
        <v/>
      </c>
    </row>
    <row r="1027" spans="1:16">
      <c r="A1027" s="20" t="s">
        <v>25</v>
      </c>
      <c r="B1027" s="20" t="s">
        <v>96</v>
      </c>
      <c r="C1027" s="20" t="s">
        <v>97</v>
      </c>
      <c r="D1027" s="21">
        <v>42675</v>
      </c>
      <c r="E1027" s="20">
        <v>115.42</v>
      </c>
      <c r="F1027" s="20" t="s">
        <v>121</v>
      </c>
      <c r="G1027" s="20">
        <v>2.5499999999999998</v>
      </c>
      <c r="H1027" s="20">
        <v>112.87</v>
      </c>
      <c r="I1027">
        <f t="shared" ref="I1027:I1090" si="128">VLOOKUP($C1027,$T$1:$X$42,2,FALSE)</f>
        <v>2.2999999999999998</v>
      </c>
      <c r="J1027">
        <f t="shared" ref="J1027:J1090" si="129">VLOOKUP($C1027,$T$1:$X$42,3,FALSE)</f>
        <v>2.99</v>
      </c>
      <c r="K1027">
        <f t="shared" ref="K1027:K1090" si="130">VLOOKUP($C1027,$T$1:$X$42,4,FALSE)</f>
        <v>112.43</v>
      </c>
      <c r="L1027">
        <f t="shared" ref="L1027:L1090" si="131">VLOOKUP($C1027,$T$1:$X$42,5,FALSE)</f>
        <v>113.12</v>
      </c>
      <c r="M1027">
        <f t="shared" ref="M1027:M1090" si="132">L1027-K1027</f>
        <v>0.68999999999999773</v>
      </c>
      <c r="N1027">
        <f t="shared" ref="N1027:N1090" si="133">K1027-M1027*1.5</f>
        <v>111.39500000000001</v>
      </c>
      <c r="O1027">
        <f t="shared" ref="O1027:O1090" si="134">L1027+M1027*1.5</f>
        <v>114.155</v>
      </c>
      <c r="P1027" t="str">
        <f t="shared" ref="P1027:P1090" si="135">IF(OR(H1027&lt;N1027,H1027&gt;O1027), "OUTLIER", "")</f>
        <v/>
      </c>
    </row>
    <row r="1028" spans="1:16">
      <c r="A1028" s="20" t="s">
        <v>25</v>
      </c>
      <c r="B1028" s="20" t="s">
        <v>96</v>
      </c>
      <c r="C1028" s="20" t="s">
        <v>97</v>
      </c>
      <c r="D1028" s="21">
        <v>42705</v>
      </c>
      <c r="E1028" s="20">
        <v>115.42</v>
      </c>
      <c r="F1028" s="20" t="s">
        <v>121</v>
      </c>
      <c r="G1028" s="20">
        <v>2.91</v>
      </c>
      <c r="H1028" s="20">
        <v>112.51</v>
      </c>
      <c r="I1028">
        <f t="shared" si="128"/>
        <v>2.2999999999999998</v>
      </c>
      <c r="J1028">
        <f t="shared" si="129"/>
        <v>2.99</v>
      </c>
      <c r="K1028">
        <f t="shared" si="130"/>
        <v>112.43</v>
      </c>
      <c r="L1028">
        <f t="shared" si="131"/>
        <v>113.12</v>
      </c>
      <c r="M1028">
        <f t="shared" si="132"/>
        <v>0.68999999999999773</v>
      </c>
      <c r="N1028">
        <f t="shared" si="133"/>
        <v>111.39500000000001</v>
      </c>
      <c r="O1028">
        <f t="shared" si="134"/>
        <v>114.155</v>
      </c>
      <c r="P1028" t="str">
        <f t="shared" si="135"/>
        <v/>
      </c>
    </row>
    <row r="1029" spans="1:16">
      <c r="A1029" s="20" t="s">
        <v>25</v>
      </c>
      <c r="B1029" s="20" t="s">
        <v>96</v>
      </c>
      <c r="C1029" s="20" t="s">
        <v>97</v>
      </c>
      <c r="D1029" s="21">
        <v>42736</v>
      </c>
      <c r="E1029" s="20">
        <v>115.42</v>
      </c>
      <c r="F1029" s="20" t="s">
        <v>121</v>
      </c>
      <c r="G1029" s="20">
        <v>2.95</v>
      </c>
      <c r="H1029" s="20">
        <v>112.47</v>
      </c>
      <c r="I1029">
        <f t="shared" si="128"/>
        <v>2.2999999999999998</v>
      </c>
      <c r="J1029">
        <f t="shared" si="129"/>
        <v>2.99</v>
      </c>
      <c r="K1029">
        <f t="shared" si="130"/>
        <v>112.43</v>
      </c>
      <c r="L1029">
        <f t="shared" si="131"/>
        <v>113.12</v>
      </c>
      <c r="M1029">
        <f t="shared" si="132"/>
        <v>0.68999999999999773</v>
      </c>
      <c r="N1029">
        <f t="shared" si="133"/>
        <v>111.39500000000001</v>
      </c>
      <c r="O1029">
        <f t="shared" si="134"/>
        <v>114.155</v>
      </c>
      <c r="P1029" t="str">
        <f t="shared" si="135"/>
        <v/>
      </c>
    </row>
    <row r="1030" spans="1:16">
      <c r="A1030" s="20" t="s">
        <v>25</v>
      </c>
      <c r="B1030" s="20" t="s">
        <v>96</v>
      </c>
      <c r="C1030" s="20" t="s">
        <v>97</v>
      </c>
      <c r="D1030" s="21">
        <v>42767</v>
      </c>
      <c r="E1030" s="20">
        <v>115.42</v>
      </c>
      <c r="F1030" s="20" t="s">
        <v>121</v>
      </c>
      <c r="G1030" s="20">
        <v>3.06</v>
      </c>
      <c r="H1030" s="20">
        <v>112.36</v>
      </c>
      <c r="I1030">
        <f t="shared" si="128"/>
        <v>2.2999999999999998</v>
      </c>
      <c r="J1030">
        <f t="shared" si="129"/>
        <v>2.99</v>
      </c>
      <c r="K1030">
        <f t="shared" si="130"/>
        <v>112.43</v>
      </c>
      <c r="L1030">
        <f t="shared" si="131"/>
        <v>113.12</v>
      </c>
      <c r="M1030">
        <f t="shared" si="132"/>
        <v>0.68999999999999773</v>
      </c>
      <c r="N1030">
        <f t="shared" si="133"/>
        <v>111.39500000000001</v>
      </c>
      <c r="O1030">
        <f t="shared" si="134"/>
        <v>114.155</v>
      </c>
      <c r="P1030" t="str">
        <f t="shared" si="135"/>
        <v/>
      </c>
    </row>
    <row r="1031" spans="1:16">
      <c r="A1031" s="20" t="s">
        <v>25</v>
      </c>
      <c r="B1031" s="20" t="s">
        <v>96</v>
      </c>
      <c r="C1031" s="20" t="s">
        <v>97</v>
      </c>
      <c r="D1031" s="21">
        <v>42795</v>
      </c>
      <c r="E1031" s="20">
        <v>115.42</v>
      </c>
      <c r="F1031" s="20" t="s">
        <v>121</v>
      </c>
      <c r="G1031" s="20">
        <v>3.67</v>
      </c>
      <c r="H1031" s="20">
        <v>111.75</v>
      </c>
      <c r="I1031">
        <f t="shared" si="128"/>
        <v>2.2999999999999998</v>
      </c>
      <c r="J1031">
        <f t="shared" si="129"/>
        <v>2.99</v>
      </c>
      <c r="K1031">
        <f t="shared" si="130"/>
        <v>112.43</v>
      </c>
      <c r="L1031">
        <f t="shared" si="131"/>
        <v>113.12</v>
      </c>
      <c r="M1031">
        <f t="shared" si="132"/>
        <v>0.68999999999999773</v>
      </c>
      <c r="N1031">
        <f t="shared" si="133"/>
        <v>111.39500000000001</v>
      </c>
      <c r="O1031">
        <f t="shared" si="134"/>
        <v>114.155</v>
      </c>
      <c r="P1031" t="str">
        <f t="shared" si="135"/>
        <v/>
      </c>
    </row>
    <row r="1032" spans="1:16">
      <c r="A1032" s="20" t="s">
        <v>25</v>
      </c>
      <c r="B1032" s="20" t="s">
        <v>96</v>
      </c>
      <c r="C1032" s="20" t="s">
        <v>97</v>
      </c>
      <c r="D1032" s="21">
        <v>42826</v>
      </c>
      <c r="E1032" s="20">
        <v>115.42</v>
      </c>
      <c r="F1032" s="20" t="s">
        <v>121</v>
      </c>
      <c r="G1032" s="20">
        <v>3.67</v>
      </c>
      <c r="H1032" s="20">
        <v>111.75</v>
      </c>
      <c r="I1032">
        <f t="shared" si="128"/>
        <v>2.2999999999999998</v>
      </c>
      <c r="J1032">
        <f t="shared" si="129"/>
        <v>2.99</v>
      </c>
      <c r="K1032">
        <f t="shared" si="130"/>
        <v>112.43</v>
      </c>
      <c r="L1032">
        <f t="shared" si="131"/>
        <v>113.12</v>
      </c>
      <c r="M1032">
        <f t="shared" si="132"/>
        <v>0.68999999999999773</v>
      </c>
      <c r="N1032">
        <f t="shared" si="133"/>
        <v>111.39500000000001</v>
      </c>
      <c r="O1032">
        <f t="shared" si="134"/>
        <v>114.155</v>
      </c>
      <c r="P1032" t="str">
        <f t="shared" si="135"/>
        <v/>
      </c>
    </row>
    <row r="1033" spans="1:16">
      <c r="A1033" s="20" t="s">
        <v>25</v>
      </c>
      <c r="B1033" s="20" t="s">
        <v>96</v>
      </c>
      <c r="C1033" s="20" t="s">
        <v>97</v>
      </c>
      <c r="D1033" s="21">
        <v>42856</v>
      </c>
      <c r="E1033" s="20">
        <v>115.42</v>
      </c>
      <c r="F1033" s="20" t="s">
        <v>121</v>
      </c>
      <c r="G1033" s="20">
        <v>3.9</v>
      </c>
      <c r="H1033" s="20">
        <v>111.52</v>
      </c>
      <c r="I1033">
        <f t="shared" si="128"/>
        <v>2.2999999999999998</v>
      </c>
      <c r="J1033">
        <f t="shared" si="129"/>
        <v>2.99</v>
      </c>
      <c r="K1033">
        <f t="shared" si="130"/>
        <v>112.43</v>
      </c>
      <c r="L1033">
        <f t="shared" si="131"/>
        <v>113.12</v>
      </c>
      <c r="M1033">
        <f t="shared" si="132"/>
        <v>0.68999999999999773</v>
      </c>
      <c r="N1033">
        <f t="shared" si="133"/>
        <v>111.39500000000001</v>
      </c>
      <c r="O1033">
        <f t="shared" si="134"/>
        <v>114.155</v>
      </c>
      <c r="P1033" t="str">
        <f t="shared" si="135"/>
        <v/>
      </c>
    </row>
    <row r="1034" spans="1:16">
      <c r="A1034" s="20" t="s">
        <v>25</v>
      </c>
      <c r="B1034" s="20" t="s">
        <v>96</v>
      </c>
      <c r="C1034" s="20" t="s">
        <v>97</v>
      </c>
      <c r="D1034" s="21">
        <v>42887</v>
      </c>
      <c r="E1034" s="20">
        <v>115.42</v>
      </c>
      <c r="F1034" s="20" t="s">
        <v>121</v>
      </c>
      <c r="G1034" s="20">
        <v>4.08</v>
      </c>
      <c r="H1034" s="20">
        <v>111.34</v>
      </c>
      <c r="I1034">
        <f t="shared" si="128"/>
        <v>2.2999999999999998</v>
      </c>
      <c r="J1034">
        <f t="shared" si="129"/>
        <v>2.99</v>
      </c>
      <c r="K1034">
        <f t="shared" si="130"/>
        <v>112.43</v>
      </c>
      <c r="L1034">
        <f t="shared" si="131"/>
        <v>113.12</v>
      </c>
      <c r="M1034">
        <f t="shared" si="132"/>
        <v>0.68999999999999773</v>
      </c>
      <c r="N1034">
        <f t="shared" si="133"/>
        <v>111.39500000000001</v>
      </c>
      <c r="O1034">
        <f t="shared" si="134"/>
        <v>114.155</v>
      </c>
      <c r="P1034" t="str">
        <f t="shared" si="135"/>
        <v>OUTLIER</v>
      </c>
    </row>
    <row r="1035" spans="1:16">
      <c r="A1035" s="20" t="s">
        <v>25</v>
      </c>
      <c r="B1035" s="20" t="s">
        <v>96</v>
      </c>
      <c r="C1035" s="20" t="s">
        <v>97</v>
      </c>
      <c r="D1035" s="21">
        <v>42917</v>
      </c>
      <c r="E1035" s="20">
        <v>115.42</v>
      </c>
      <c r="F1035" s="20" t="s">
        <v>121</v>
      </c>
      <c r="G1035" s="20">
        <v>3.82</v>
      </c>
      <c r="H1035" s="20">
        <v>111.6</v>
      </c>
      <c r="I1035">
        <f t="shared" si="128"/>
        <v>2.2999999999999998</v>
      </c>
      <c r="J1035">
        <f t="shared" si="129"/>
        <v>2.99</v>
      </c>
      <c r="K1035">
        <f t="shared" si="130"/>
        <v>112.43</v>
      </c>
      <c r="L1035">
        <f t="shared" si="131"/>
        <v>113.12</v>
      </c>
      <c r="M1035">
        <f t="shared" si="132"/>
        <v>0.68999999999999773</v>
      </c>
      <c r="N1035">
        <f t="shared" si="133"/>
        <v>111.39500000000001</v>
      </c>
      <c r="O1035">
        <f t="shared" si="134"/>
        <v>114.155</v>
      </c>
      <c r="P1035" t="str">
        <f t="shared" si="135"/>
        <v/>
      </c>
    </row>
    <row r="1036" spans="1:16">
      <c r="A1036" s="20" t="s">
        <v>25</v>
      </c>
      <c r="B1036" s="20" t="s">
        <v>96</v>
      </c>
      <c r="C1036" s="20" t="s">
        <v>97</v>
      </c>
      <c r="D1036" s="21">
        <v>42948</v>
      </c>
      <c r="E1036" s="20">
        <v>115.42</v>
      </c>
      <c r="F1036" s="20" t="s">
        <v>121</v>
      </c>
      <c r="G1036" s="20">
        <v>3.4</v>
      </c>
      <c r="H1036" s="20">
        <v>112.02</v>
      </c>
      <c r="I1036">
        <f t="shared" si="128"/>
        <v>2.2999999999999998</v>
      </c>
      <c r="J1036">
        <f t="shared" si="129"/>
        <v>2.99</v>
      </c>
      <c r="K1036">
        <f t="shared" si="130"/>
        <v>112.43</v>
      </c>
      <c r="L1036">
        <f t="shared" si="131"/>
        <v>113.12</v>
      </c>
      <c r="M1036">
        <f t="shared" si="132"/>
        <v>0.68999999999999773</v>
      </c>
      <c r="N1036">
        <f t="shared" si="133"/>
        <v>111.39500000000001</v>
      </c>
      <c r="O1036">
        <f t="shared" si="134"/>
        <v>114.155</v>
      </c>
      <c r="P1036" t="str">
        <f t="shared" si="135"/>
        <v/>
      </c>
    </row>
    <row r="1037" spans="1:16">
      <c r="A1037" s="20" t="s">
        <v>25</v>
      </c>
      <c r="B1037" s="20" t="s">
        <v>96</v>
      </c>
      <c r="C1037" s="20" t="s">
        <v>97</v>
      </c>
      <c r="D1037" s="21">
        <v>42979</v>
      </c>
      <c r="E1037" s="20">
        <v>115.42</v>
      </c>
      <c r="F1037" s="20" t="s">
        <v>121</v>
      </c>
      <c r="G1037" s="20">
        <v>3.4</v>
      </c>
      <c r="H1037" s="20">
        <v>112.02</v>
      </c>
      <c r="I1037">
        <f t="shared" si="128"/>
        <v>2.2999999999999998</v>
      </c>
      <c r="J1037">
        <f t="shared" si="129"/>
        <v>2.99</v>
      </c>
      <c r="K1037">
        <f t="shared" si="130"/>
        <v>112.43</v>
      </c>
      <c r="L1037">
        <f t="shared" si="131"/>
        <v>113.12</v>
      </c>
      <c r="M1037">
        <f t="shared" si="132"/>
        <v>0.68999999999999773</v>
      </c>
      <c r="N1037">
        <f t="shared" si="133"/>
        <v>111.39500000000001</v>
      </c>
      <c r="O1037">
        <f t="shared" si="134"/>
        <v>114.155</v>
      </c>
      <c r="P1037" t="str">
        <f t="shared" si="135"/>
        <v/>
      </c>
    </row>
    <row r="1038" spans="1:16">
      <c r="A1038" s="20" t="s">
        <v>25</v>
      </c>
      <c r="B1038" s="20" t="s">
        <v>96</v>
      </c>
      <c r="C1038" s="20" t="s">
        <v>97</v>
      </c>
      <c r="D1038" s="21">
        <v>43009</v>
      </c>
      <c r="E1038" s="20">
        <v>115.42</v>
      </c>
      <c r="F1038" s="20" t="s">
        <v>121</v>
      </c>
      <c r="G1038" s="20">
        <v>3.51</v>
      </c>
      <c r="H1038" s="20">
        <v>111.91</v>
      </c>
      <c r="I1038">
        <f t="shared" si="128"/>
        <v>2.2999999999999998</v>
      </c>
      <c r="J1038">
        <f t="shared" si="129"/>
        <v>2.99</v>
      </c>
      <c r="K1038">
        <f t="shared" si="130"/>
        <v>112.43</v>
      </c>
      <c r="L1038">
        <f t="shared" si="131"/>
        <v>113.12</v>
      </c>
      <c r="M1038">
        <f t="shared" si="132"/>
        <v>0.68999999999999773</v>
      </c>
      <c r="N1038">
        <f t="shared" si="133"/>
        <v>111.39500000000001</v>
      </c>
      <c r="O1038">
        <f t="shared" si="134"/>
        <v>114.155</v>
      </c>
      <c r="P1038" t="str">
        <f t="shared" si="135"/>
        <v/>
      </c>
    </row>
    <row r="1039" spans="1:16">
      <c r="A1039" s="20" t="s">
        <v>25</v>
      </c>
      <c r="B1039" s="20" t="s">
        <v>96</v>
      </c>
      <c r="C1039" s="20" t="s">
        <v>97</v>
      </c>
      <c r="D1039" s="21">
        <v>43040</v>
      </c>
      <c r="E1039" s="20">
        <v>115.42</v>
      </c>
      <c r="F1039" s="20" t="s">
        <v>121</v>
      </c>
      <c r="G1039" s="20">
        <v>3.66</v>
      </c>
      <c r="H1039" s="20">
        <v>111.76</v>
      </c>
      <c r="I1039">
        <f t="shared" si="128"/>
        <v>2.2999999999999998</v>
      </c>
      <c r="J1039">
        <f t="shared" si="129"/>
        <v>2.99</v>
      </c>
      <c r="K1039">
        <f t="shared" si="130"/>
        <v>112.43</v>
      </c>
      <c r="L1039">
        <f t="shared" si="131"/>
        <v>113.12</v>
      </c>
      <c r="M1039">
        <f t="shared" si="132"/>
        <v>0.68999999999999773</v>
      </c>
      <c r="N1039">
        <f t="shared" si="133"/>
        <v>111.39500000000001</v>
      </c>
      <c r="O1039">
        <f t="shared" si="134"/>
        <v>114.155</v>
      </c>
      <c r="P1039" t="str">
        <f t="shared" si="135"/>
        <v/>
      </c>
    </row>
    <row r="1040" spans="1:16">
      <c r="A1040" s="20" t="s">
        <v>25</v>
      </c>
      <c r="B1040" s="20" t="s">
        <v>96</v>
      </c>
      <c r="C1040" s="20" t="s">
        <v>97</v>
      </c>
      <c r="D1040" s="21">
        <v>43070</v>
      </c>
      <c r="E1040" s="20">
        <v>115.42</v>
      </c>
      <c r="F1040" s="20" t="s">
        <v>121</v>
      </c>
      <c r="G1040" s="20">
        <v>3.92</v>
      </c>
      <c r="H1040" s="20">
        <v>111.5</v>
      </c>
      <c r="I1040">
        <f t="shared" si="128"/>
        <v>2.2999999999999998</v>
      </c>
      <c r="J1040">
        <f t="shared" si="129"/>
        <v>2.99</v>
      </c>
      <c r="K1040">
        <f t="shared" si="130"/>
        <v>112.43</v>
      </c>
      <c r="L1040">
        <f t="shared" si="131"/>
        <v>113.12</v>
      </c>
      <c r="M1040">
        <f t="shared" si="132"/>
        <v>0.68999999999999773</v>
      </c>
      <c r="N1040">
        <f t="shared" si="133"/>
        <v>111.39500000000001</v>
      </c>
      <c r="O1040">
        <f t="shared" si="134"/>
        <v>114.155</v>
      </c>
      <c r="P1040" t="str">
        <f t="shared" si="135"/>
        <v/>
      </c>
    </row>
    <row r="1041" spans="1:16">
      <c r="A1041" s="20" t="s">
        <v>25</v>
      </c>
      <c r="B1041" s="20" t="s">
        <v>96</v>
      </c>
      <c r="C1041" s="20" t="s">
        <v>97</v>
      </c>
      <c r="D1041" s="21">
        <v>43132</v>
      </c>
      <c r="E1041" s="20">
        <v>115.42</v>
      </c>
      <c r="F1041" s="20" t="s">
        <v>121</v>
      </c>
      <c r="G1041" s="20">
        <v>3.56</v>
      </c>
      <c r="H1041" s="20">
        <v>111.86</v>
      </c>
      <c r="I1041">
        <f t="shared" si="128"/>
        <v>2.2999999999999998</v>
      </c>
      <c r="J1041">
        <f t="shared" si="129"/>
        <v>2.99</v>
      </c>
      <c r="K1041">
        <f t="shared" si="130"/>
        <v>112.43</v>
      </c>
      <c r="L1041">
        <f t="shared" si="131"/>
        <v>113.12</v>
      </c>
      <c r="M1041">
        <f t="shared" si="132"/>
        <v>0.68999999999999773</v>
      </c>
      <c r="N1041">
        <f t="shared" si="133"/>
        <v>111.39500000000001</v>
      </c>
      <c r="O1041">
        <f t="shared" si="134"/>
        <v>114.155</v>
      </c>
      <c r="P1041" t="str">
        <f t="shared" si="135"/>
        <v/>
      </c>
    </row>
    <row r="1042" spans="1:16">
      <c r="A1042" s="20" t="s">
        <v>25</v>
      </c>
      <c r="B1042" s="20" t="s">
        <v>96</v>
      </c>
      <c r="C1042" s="20" t="s">
        <v>97</v>
      </c>
      <c r="D1042" s="21">
        <v>43221</v>
      </c>
      <c r="E1042" s="20">
        <v>115.42</v>
      </c>
      <c r="F1042" s="20" t="s">
        <v>121</v>
      </c>
      <c r="G1042" s="20">
        <v>3.98</v>
      </c>
      <c r="H1042" s="20">
        <v>111.44</v>
      </c>
      <c r="I1042">
        <f t="shared" si="128"/>
        <v>2.2999999999999998</v>
      </c>
      <c r="J1042">
        <f t="shared" si="129"/>
        <v>2.99</v>
      </c>
      <c r="K1042">
        <f t="shared" si="130"/>
        <v>112.43</v>
      </c>
      <c r="L1042">
        <f t="shared" si="131"/>
        <v>113.12</v>
      </c>
      <c r="M1042">
        <f t="shared" si="132"/>
        <v>0.68999999999999773</v>
      </c>
      <c r="N1042">
        <f t="shared" si="133"/>
        <v>111.39500000000001</v>
      </c>
      <c r="O1042">
        <f t="shared" si="134"/>
        <v>114.155</v>
      </c>
      <c r="P1042" t="str">
        <f t="shared" si="135"/>
        <v/>
      </c>
    </row>
    <row r="1043" spans="1:16">
      <c r="A1043" s="20" t="s">
        <v>25</v>
      </c>
      <c r="B1043" s="20" t="s">
        <v>96</v>
      </c>
      <c r="C1043" s="20" t="s">
        <v>97</v>
      </c>
      <c r="D1043" s="21">
        <v>43252</v>
      </c>
      <c r="E1043" s="20">
        <v>115.42</v>
      </c>
      <c r="F1043" s="20" t="s">
        <v>121</v>
      </c>
      <c r="G1043" s="20">
        <v>2.09</v>
      </c>
      <c r="H1043" s="20">
        <v>113.33</v>
      </c>
      <c r="I1043">
        <f t="shared" si="128"/>
        <v>2.2999999999999998</v>
      </c>
      <c r="J1043">
        <f t="shared" si="129"/>
        <v>2.99</v>
      </c>
      <c r="K1043">
        <f t="shared" si="130"/>
        <v>112.43</v>
      </c>
      <c r="L1043">
        <f t="shared" si="131"/>
        <v>113.12</v>
      </c>
      <c r="M1043">
        <f t="shared" si="132"/>
        <v>0.68999999999999773</v>
      </c>
      <c r="N1043">
        <f t="shared" si="133"/>
        <v>111.39500000000001</v>
      </c>
      <c r="O1043">
        <f t="shared" si="134"/>
        <v>114.155</v>
      </c>
      <c r="P1043" t="str">
        <f t="shared" si="135"/>
        <v/>
      </c>
    </row>
    <row r="1044" spans="1:16">
      <c r="A1044" s="20" t="s">
        <v>25</v>
      </c>
      <c r="B1044" s="20" t="s">
        <v>96</v>
      </c>
      <c r="C1044" s="20" t="s">
        <v>97</v>
      </c>
      <c r="D1044" s="21">
        <v>43282</v>
      </c>
      <c r="E1044" s="20">
        <v>115.42</v>
      </c>
      <c r="F1044" s="20" t="s">
        <v>121</v>
      </c>
      <c r="G1044" s="20">
        <v>2.1800000000000002</v>
      </c>
      <c r="H1044" s="20">
        <v>113.24</v>
      </c>
      <c r="I1044">
        <f t="shared" si="128"/>
        <v>2.2999999999999998</v>
      </c>
      <c r="J1044">
        <f t="shared" si="129"/>
        <v>2.99</v>
      </c>
      <c r="K1044">
        <f t="shared" si="130"/>
        <v>112.43</v>
      </c>
      <c r="L1044">
        <f t="shared" si="131"/>
        <v>113.12</v>
      </c>
      <c r="M1044">
        <f t="shared" si="132"/>
        <v>0.68999999999999773</v>
      </c>
      <c r="N1044">
        <f t="shared" si="133"/>
        <v>111.39500000000001</v>
      </c>
      <c r="O1044">
        <f t="shared" si="134"/>
        <v>114.155</v>
      </c>
      <c r="P1044" t="str">
        <f t="shared" si="135"/>
        <v/>
      </c>
    </row>
    <row r="1045" spans="1:16">
      <c r="A1045" s="20" t="s">
        <v>25</v>
      </c>
      <c r="B1045" s="20" t="s">
        <v>96</v>
      </c>
      <c r="C1045" s="20" t="s">
        <v>97</v>
      </c>
      <c r="D1045" s="21">
        <v>43313</v>
      </c>
      <c r="E1045" s="20">
        <v>115.42</v>
      </c>
      <c r="F1045" s="20" t="s">
        <v>121</v>
      </c>
      <c r="G1045" s="20">
        <v>2.15</v>
      </c>
      <c r="H1045" s="20">
        <v>113.27</v>
      </c>
      <c r="I1045">
        <f t="shared" si="128"/>
        <v>2.2999999999999998</v>
      </c>
      <c r="J1045">
        <f t="shared" si="129"/>
        <v>2.99</v>
      </c>
      <c r="K1045">
        <f t="shared" si="130"/>
        <v>112.43</v>
      </c>
      <c r="L1045">
        <f t="shared" si="131"/>
        <v>113.12</v>
      </c>
      <c r="M1045">
        <f t="shared" si="132"/>
        <v>0.68999999999999773</v>
      </c>
      <c r="N1045">
        <f t="shared" si="133"/>
        <v>111.39500000000001</v>
      </c>
      <c r="O1045">
        <f t="shared" si="134"/>
        <v>114.155</v>
      </c>
      <c r="P1045" t="str">
        <f t="shared" si="135"/>
        <v/>
      </c>
    </row>
    <row r="1046" spans="1:16">
      <c r="A1046" s="20" t="s">
        <v>25</v>
      </c>
      <c r="B1046" s="20" t="s">
        <v>96</v>
      </c>
      <c r="C1046" s="20" t="s">
        <v>97</v>
      </c>
      <c r="D1046" s="21">
        <v>43344</v>
      </c>
      <c r="E1046" s="20">
        <v>115.42</v>
      </c>
      <c r="F1046" s="20" t="s">
        <v>121</v>
      </c>
      <c r="G1046" s="20">
        <v>2.21</v>
      </c>
      <c r="H1046" s="20">
        <v>113.21</v>
      </c>
      <c r="I1046">
        <f t="shared" si="128"/>
        <v>2.2999999999999998</v>
      </c>
      <c r="J1046">
        <f t="shared" si="129"/>
        <v>2.99</v>
      </c>
      <c r="K1046">
        <f t="shared" si="130"/>
        <v>112.43</v>
      </c>
      <c r="L1046">
        <f t="shared" si="131"/>
        <v>113.12</v>
      </c>
      <c r="M1046">
        <f t="shared" si="132"/>
        <v>0.68999999999999773</v>
      </c>
      <c r="N1046">
        <f t="shared" si="133"/>
        <v>111.39500000000001</v>
      </c>
      <c r="O1046">
        <f t="shared" si="134"/>
        <v>114.155</v>
      </c>
      <c r="P1046" t="str">
        <f t="shared" si="135"/>
        <v/>
      </c>
    </row>
    <row r="1047" spans="1:16">
      <c r="A1047" s="20" t="s">
        <v>25</v>
      </c>
      <c r="B1047" s="20" t="s">
        <v>96</v>
      </c>
      <c r="C1047" s="20" t="s">
        <v>97</v>
      </c>
      <c r="D1047" s="21">
        <v>43374</v>
      </c>
      <c r="E1047" s="20">
        <v>115.42</v>
      </c>
      <c r="F1047" s="20" t="s">
        <v>121</v>
      </c>
      <c r="G1047" s="20">
        <v>2.11</v>
      </c>
      <c r="H1047" s="20">
        <v>113.31</v>
      </c>
      <c r="I1047">
        <f t="shared" si="128"/>
        <v>2.2999999999999998</v>
      </c>
      <c r="J1047">
        <f t="shared" si="129"/>
        <v>2.99</v>
      </c>
      <c r="K1047">
        <f t="shared" si="130"/>
        <v>112.43</v>
      </c>
      <c r="L1047">
        <f t="shared" si="131"/>
        <v>113.12</v>
      </c>
      <c r="M1047">
        <f t="shared" si="132"/>
        <v>0.68999999999999773</v>
      </c>
      <c r="N1047">
        <f t="shared" si="133"/>
        <v>111.39500000000001</v>
      </c>
      <c r="O1047">
        <f t="shared" si="134"/>
        <v>114.155</v>
      </c>
      <c r="P1047" t="str">
        <f t="shared" si="135"/>
        <v/>
      </c>
    </row>
    <row r="1048" spans="1:16">
      <c r="A1048" s="20" t="s">
        <v>25</v>
      </c>
      <c r="B1048" s="20" t="s">
        <v>96</v>
      </c>
      <c r="C1048" s="20" t="s">
        <v>97</v>
      </c>
      <c r="D1048" s="21">
        <v>43405</v>
      </c>
      <c r="E1048" s="20">
        <v>115.42</v>
      </c>
      <c r="F1048" s="20" t="s">
        <v>121</v>
      </c>
      <c r="G1048" s="20">
        <v>2.15</v>
      </c>
      <c r="H1048" s="20">
        <v>113.27</v>
      </c>
      <c r="I1048">
        <f t="shared" si="128"/>
        <v>2.2999999999999998</v>
      </c>
      <c r="J1048">
        <f t="shared" si="129"/>
        <v>2.99</v>
      </c>
      <c r="K1048">
        <f t="shared" si="130"/>
        <v>112.43</v>
      </c>
      <c r="L1048">
        <f t="shared" si="131"/>
        <v>113.12</v>
      </c>
      <c r="M1048">
        <f t="shared" si="132"/>
        <v>0.68999999999999773</v>
      </c>
      <c r="N1048">
        <f t="shared" si="133"/>
        <v>111.39500000000001</v>
      </c>
      <c r="O1048">
        <f t="shared" si="134"/>
        <v>114.155</v>
      </c>
      <c r="P1048" t="str">
        <f t="shared" si="135"/>
        <v/>
      </c>
    </row>
    <row r="1049" spans="1:16">
      <c r="A1049" s="20" t="s">
        <v>25</v>
      </c>
      <c r="B1049" s="20" t="s">
        <v>96</v>
      </c>
      <c r="C1049" s="20" t="s">
        <v>97</v>
      </c>
      <c r="D1049" s="21">
        <v>43435</v>
      </c>
      <c r="E1049" s="20">
        <v>115.42</v>
      </c>
      <c r="F1049" s="20" t="s">
        <v>121</v>
      </c>
      <c r="G1049" s="20">
        <v>2.13</v>
      </c>
      <c r="H1049" s="20">
        <v>113.29</v>
      </c>
      <c r="I1049">
        <f t="shared" si="128"/>
        <v>2.2999999999999998</v>
      </c>
      <c r="J1049">
        <f t="shared" si="129"/>
        <v>2.99</v>
      </c>
      <c r="K1049">
        <f t="shared" si="130"/>
        <v>112.43</v>
      </c>
      <c r="L1049">
        <f t="shared" si="131"/>
        <v>113.12</v>
      </c>
      <c r="M1049">
        <f t="shared" si="132"/>
        <v>0.68999999999999773</v>
      </c>
      <c r="N1049">
        <f t="shared" si="133"/>
        <v>111.39500000000001</v>
      </c>
      <c r="O1049">
        <f t="shared" si="134"/>
        <v>114.155</v>
      </c>
      <c r="P1049" t="str">
        <f t="shared" si="135"/>
        <v/>
      </c>
    </row>
    <row r="1050" spans="1:16">
      <c r="A1050" s="20" t="s">
        <v>25</v>
      </c>
      <c r="B1050" s="20" t="s">
        <v>138</v>
      </c>
      <c r="C1050" s="20" t="s">
        <v>100</v>
      </c>
      <c r="D1050" s="21">
        <v>42062</v>
      </c>
      <c r="E1050" s="20">
        <v>110</v>
      </c>
      <c r="F1050" s="20" t="s">
        <v>121</v>
      </c>
      <c r="G1050" s="20">
        <v>1.42</v>
      </c>
      <c r="H1050" s="20">
        <v>108.58</v>
      </c>
      <c r="I1050">
        <f t="shared" si="128"/>
        <v>1.17</v>
      </c>
      <c r="J1050">
        <f t="shared" si="129"/>
        <v>1.4</v>
      </c>
      <c r="K1050">
        <f t="shared" si="130"/>
        <v>108.6</v>
      </c>
      <c r="L1050">
        <f t="shared" si="131"/>
        <v>108.83</v>
      </c>
      <c r="M1050">
        <f t="shared" si="132"/>
        <v>0.23000000000000398</v>
      </c>
      <c r="N1050">
        <f t="shared" si="133"/>
        <v>108.255</v>
      </c>
      <c r="O1050">
        <f t="shared" si="134"/>
        <v>109.17500000000001</v>
      </c>
      <c r="P1050" t="str">
        <f t="shared" si="135"/>
        <v/>
      </c>
    </row>
    <row r="1051" spans="1:16">
      <c r="A1051" s="20" t="s">
        <v>25</v>
      </c>
      <c r="B1051" s="20" t="s">
        <v>138</v>
      </c>
      <c r="C1051" s="20" t="s">
        <v>100</v>
      </c>
      <c r="D1051" s="21">
        <v>42094</v>
      </c>
      <c r="E1051" s="20">
        <v>110</v>
      </c>
      <c r="F1051" s="20" t="s">
        <v>121</v>
      </c>
      <c r="G1051" s="20">
        <v>1.4</v>
      </c>
      <c r="H1051" s="20">
        <v>108.6</v>
      </c>
      <c r="I1051">
        <f t="shared" si="128"/>
        <v>1.17</v>
      </c>
      <c r="J1051">
        <f t="shared" si="129"/>
        <v>1.4</v>
      </c>
      <c r="K1051">
        <f t="shared" si="130"/>
        <v>108.6</v>
      </c>
      <c r="L1051">
        <f t="shared" si="131"/>
        <v>108.83</v>
      </c>
      <c r="M1051">
        <f t="shared" si="132"/>
        <v>0.23000000000000398</v>
      </c>
      <c r="N1051">
        <f t="shared" si="133"/>
        <v>108.255</v>
      </c>
      <c r="O1051">
        <f t="shared" si="134"/>
        <v>109.17500000000001</v>
      </c>
      <c r="P1051" t="str">
        <f t="shared" si="135"/>
        <v/>
      </c>
    </row>
    <row r="1052" spans="1:16">
      <c r="A1052" s="20" t="s">
        <v>25</v>
      </c>
      <c r="B1052" s="20" t="s">
        <v>138</v>
      </c>
      <c r="C1052" s="20" t="s">
        <v>100</v>
      </c>
      <c r="D1052" s="21">
        <v>42124</v>
      </c>
      <c r="E1052" s="20">
        <v>110</v>
      </c>
      <c r="F1052" s="20" t="s">
        <v>121</v>
      </c>
      <c r="G1052" s="20">
        <v>1.32</v>
      </c>
      <c r="H1052" s="20">
        <v>108.68</v>
      </c>
      <c r="I1052">
        <f t="shared" si="128"/>
        <v>1.17</v>
      </c>
      <c r="J1052">
        <f t="shared" si="129"/>
        <v>1.4</v>
      </c>
      <c r="K1052">
        <f t="shared" si="130"/>
        <v>108.6</v>
      </c>
      <c r="L1052">
        <f t="shared" si="131"/>
        <v>108.83</v>
      </c>
      <c r="M1052">
        <f t="shared" si="132"/>
        <v>0.23000000000000398</v>
      </c>
      <c r="N1052">
        <f t="shared" si="133"/>
        <v>108.255</v>
      </c>
      <c r="O1052">
        <f t="shared" si="134"/>
        <v>109.17500000000001</v>
      </c>
      <c r="P1052" t="str">
        <f t="shared" si="135"/>
        <v/>
      </c>
    </row>
    <row r="1053" spans="1:16">
      <c r="A1053" s="20" t="s">
        <v>25</v>
      </c>
      <c r="B1053" s="20" t="s">
        <v>138</v>
      </c>
      <c r="C1053" s="20" t="s">
        <v>100</v>
      </c>
      <c r="D1053" s="21">
        <v>42153</v>
      </c>
      <c r="E1053" s="20">
        <v>110</v>
      </c>
      <c r="F1053" s="20" t="s">
        <v>121</v>
      </c>
      <c r="G1053" s="20">
        <v>1.3</v>
      </c>
      <c r="H1053" s="20">
        <v>108.7</v>
      </c>
      <c r="I1053">
        <f t="shared" si="128"/>
        <v>1.17</v>
      </c>
      <c r="J1053">
        <f t="shared" si="129"/>
        <v>1.4</v>
      </c>
      <c r="K1053">
        <f t="shared" si="130"/>
        <v>108.6</v>
      </c>
      <c r="L1053">
        <f t="shared" si="131"/>
        <v>108.83</v>
      </c>
      <c r="M1053">
        <f t="shared" si="132"/>
        <v>0.23000000000000398</v>
      </c>
      <c r="N1053">
        <f t="shared" si="133"/>
        <v>108.255</v>
      </c>
      <c r="O1053">
        <f t="shared" si="134"/>
        <v>109.17500000000001</v>
      </c>
      <c r="P1053" t="str">
        <f t="shared" si="135"/>
        <v/>
      </c>
    </row>
    <row r="1054" spans="1:16">
      <c r="A1054" s="20" t="s">
        <v>25</v>
      </c>
      <c r="B1054" s="20" t="s">
        <v>138</v>
      </c>
      <c r="C1054" s="20" t="s">
        <v>100</v>
      </c>
      <c r="D1054" s="21">
        <v>42185</v>
      </c>
      <c r="E1054" s="20">
        <v>110</v>
      </c>
      <c r="F1054" s="20" t="s">
        <v>121</v>
      </c>
      <c r="G1054" s="20">
        <v>1.2</v>
      </c>
      <c r="H1054" s="20">
        <v>108.8</v>
      </c>
      <c r="I1054">
        <f t="shared" si="128"/>
        <v>1.17</v>
      </c>
      <c r="J1054">
        <f t="shared" si="129"/>
        <v>1.4</v>
      </c>
      <c r="K1054">
        <f t="shared" si="130"/>
        <v>108.6</v>
      </c>
      <c r="L1054">
        <f t="shared" si="131"/>
        <v>108.83</v>
      </c>
      <c r="M1054">
        <f t="shared" si="132"/>
        <v>0.23000000000000398</v>
      </c>
      <c r="N1054">
        <f t="shared" si="133"/>
        <v>108.255</v>
      </c>
      <c r="O1054">
        <f t="shared" si="134"/>
        <v>109.17500000000001</v>
      </c>
      <c r="P1054" t="str">
        <f t="shared" si="135"/>
        <v/>
      </c>
    </row>
    <row r="1055" spans="1:16">
      <c r="A1055" s="20" t="s">
        <v>25</v>
      </c>
      <c r="B1055" s="20" t="s">
        <v>138</v>
      </c>
      <c r="C1055" s="20" t="s">
        <v>100</v>
      </c>
      <c r="D1055" s="21">
        <v>42216</v>
      </c>
      <c r="E1055" s="20">
        <v>110</v>
      </c>
      <c r="F1055" s="20" t="s">
        <v>121</v>
      </c>
      <c r="G1055" s="20">
        <v>0.92</v>
      </c>
      <c r="H1055" s="20">
        <v>109.08</v>
      </c>
      <c r="I1055">
        <f t="shared" si="128"/>
        <v>1.17</v>
      </c>
      <c r="J1055">
        <f t="shared" si="129"/>
        <v>1.4</v>
      </c>
      <c r="K1055">
        <f t="shared" si="130"/>
        <v>108.6</v>
      </c>
      <c r="L1055">
        <f t="shared" si="131"/>
        <v>108.83</v>
      </c>
      <c r="M1055">
        <f t="shared" si="132"/>
        <v>0.23000000000000398</v>
      </c>
      <c r="N1055">
        <f t="shared" si="133"/>
        <v>108.255</v>
      </c>
      <c r="O1055">
        <f t="shared" si="134"/>
        <v>109.17500000000001</v>
      </c>
      <c r="P1055" t="str">
        <f t="shared" si="135"/>
        <v/>
      </c>
    </row>
    <row r="1056" spans="1:16">
      <c r="A1056" s="20" t="s">
        <v>25</v>
      </c>
      <c r="B1056" s="20" t="s">
        <v>138</v>
      </c>
      <c r="C1056" s="20" t="s">
        <v>100</v>
      </c>
      <c r="D1056" s="21">
        <v>42247</v>
      </c>
      <c r="E1056" s="20">
        <v>110</v>
      </c>
      <c r="F1056" s="20" t="s">
        <v>121</v>
      </c>
      <c r="G1056" s="20">
        <v>1.1000000000000001</v>
      </c>
      <c r="H1056" s="20">
        <v>108.9</v>
      </c>
      <c r="I1056">
        <f t="shared" si="128"/>
        <v>1.17</v>
      </c>
      <c r="J1056">
        <f t="shared" si="129"/>
        <v>1.4</v>
      </c>
      <c r="K1056">
        <f t="shared" si="130"/>
        <v>108.6</v>
      </c>
      <c r="L1056">
        <f t="shared" si="131"/>
        <v>108.83</v>
      </c>
      <c r="M1056">
        <f t="shared" si="132"/>
        <v>0.23000000000000398</v>
      </c>
      <c r="N1056">
        <f t="shared" si="133"/>
        <v>108.255</v>
      </c>
      <c r="O1056">
        <f t="shared" si="134"/>
        <v>109.17500000000001</v>
      </c>
      <c r="P1056" t="str">
        <f t="shared" si="135"/>
        <v/>
      </c>
    </row>
    <row r="1057" spans="1:16">
      <c r="A1057" s="20" t="s">
        <v>25</v>
      </c>
      <c r="B1057" s="20" t="s">
        <v>138</v>
      </c>
      <c r="C1057" s="20" t="s">
        <v>100</v>
      </c>
      <c r="D1057" s="21">
        <v>42277</v>
      </c>
      <c r="E1057" s="20">
        <v>110</v>
      </c>
      <c r="F1057" s="20" t="s">
        <v>121</v>
      </c>
      <c r="G1057" s="20">
        <v>1.25</v>
      </c>
      <c r="H1057" s="20">
        <v>108.75</v>
      </c>
      <c r="I1057">
        <f t="shared" si="128"/>
        <v>1.17</v>
      </c>
      <c r="J1057">
        <f t="shared" si="129"/>
        <v>1.4</v>
      </c>
      <c r="K1057">
        <f t="shared" si="130"/>
        <v>108.6</v>
      </c>
      <c r="L1057">
        <f t="shared" si="131"/>
        <v>108.83</v>
      </c>
      <c r="M1057">
        <f t="shared" si="132"/>
        <v>0.23000000000000398</v>
      </c>
      <c r="N1057">
        <f t="shared" si="133"/>
        <v>108.255</v>
      </c>
      <c r="O1057">
        <f t="shared" si="134"/>
        <v>109.17500000000001</v>
      </c>
      <c r="P1057" t="str">
        <f t="shared" si="135"/>
        <v/>
      </c>
    </row>
    <row r="1058" spans="1:16">
      <c r="A1058" s="20" t="s">
        <v>25</v>
      </c>
      <c r="B1058" s="20" t="s">
        <v>138</v>
      </c>
      <c r="C1058" s="20" t="s">
        <v>100</v>
      </c>
      <c r="D1058" s="21">
        <v>42308</v>
      </c>
      <c r="E1058" s="20">
        <v>110</v>
      </c>
      <c r="F1058" s="20" t="s">
        <v>121</v>
      </c>
      <c r="G1058" s="20">
        <v>1.38</v>
      </c>
      <c r="H1058" s="20">
        <v>108.62</v>
      </c>
      <c r="I1058">
        <f t="shared" si="128"/>
        <v>1.17</v>
      </c>
      <c r="J1058">
        <f t="shared" si="129"/>
        <v>1.4</v>
      </c>
      <c r="K1058">
        <f t="shared" si="130"/>
        <v>108.6</v>
      </c>
      <c r="L1058">
        <f t="shared" si="131"/>
        <v>108.83</v>
      </c>
      <c r="M1058">
        <f t="shared" si="132"/>
        <v>0.23000000000000398</v>
      </c>
      <c r="N1058">
        <f t="shared" si="133"/>
        <v>108.255</v>
      </c>
      <c r="O1058">
        <f t="shared" si="134"/>
        <v>109.17500000000001</v>
      </c>
      <c r="P1058" t="str">
        <f t="shared" si="135"/>
        <v/>
      </c>
    </row>
    <row r="1059" spans="1:16">
      <c r="A1059" s="20" t="s">
        <v>25</v>
      </c>
      <c r="B1059" s="20" t="s">
        <v>138</v>
      </c>
      <c r="C1059" s="20" t="s">
        <v>100</v>
      </c>
      <c r="D1059" s="21">
        <v>42338</v>
      </c>
      <c r="E1059" s="20">
        <v>110</v>
      </c>
      <c r="F1059" s="20" t="s">
        <v>121</v>
      </c>
      <c r="G1059" s="20">
        <v>1.4</v>
      </c>
      <c r="H1059" s="20">
        <v>108.6</v>
      </c>
      <c r="I1059">
        <f t="shared" si="128"/>
        <v>1.17</v>
      </c>
      <c r="J1059">
        <f t="shared" si="129"/>
        <v>1.4</v>
      </c>
      <c r="K1059">
        <f t="shared" si="130"/>
        <v>108.6</v>
      </c>
      <c r="L1059">
        <f t="shared" si="131"/>
        <v>108.83</v>
      </c>
      <c r="M1059">
        <f t="shared" si="132"/>
        <v>0.23000000000000398</v>
      </c>
      <c r="N1059">
        <f t="shared" si="133"/>
        <v>108.255</v>
      </c>
      <c r="O1059">
        <f t="shared" si="134"/>
        <v>109.17500000000001</v>
      </c>
      <c r="P1059" t="str">
        <f t="shared" si="135"/>
        <v/>
      </c>
    </row>
    <row r="1060" spans="1:16">
      <c r="A1060" s="20" t="s">
        <v>25</v>
      </c>
      <c r="B1060" s="20" t="s">
        <v>138</v>
      </c>
      <c r="C1060" s="20" t="s">
        <v>100</v>
      </c>
      <c r="D1060" s="21">
        <v>42369</v>
      </c>
      <c r="E1060" s="20">
        <v>110</v>
      </c>
      <c r="F1060" s="20" t="s">
        <v>121</v>
      </c>
      <c r="G1060" s="20">
        <v>1.4</v>
      </c>
      <c r="H1060" s="20">
        <v>108.6</v>
      </c>
      <c r="I1060">
        <f t="shared" si="128"/>
        <v>1.17</v>
      </c>
      <c r="J1060">
        <f t="shared" si="129"/>
        <v>1.4</v>
      </c>
      <c r="K1060">
        <f t="shared" si="130"/>
        <v>108.6</v>
      </c>
      <c r="L1060">
        <f t="shared" si="131"/>
        <v>108.83</v>
      </c>
      <c r="M1060">
        <f t="shared" si="132"/>
        <v>0.23000000000000398</v>
      </c>
      <c r="N1060">
        <f t="shared" si="133"/>
        <v>108.255</v>
      </c>
      <c r="O1060">
        <f t="shared" si="134"/>
        <v>109.17500000000001</v>
      </c>
      <c r="P1060" t="str">
        <f t="shared" si="135"/>
        <v/>
      </c>
    </row>
    <row r="1061" spans="1:16">
      <c r="A1061" s="20" t="s">
        <v>25</v>
      </c>
      <c r="B1061" s="20" t="s">
        <v>138</v>
      </c>
      <c r="C1061" s="20" t="s">
        <v>100</v>
      </c>
      <c r="D1061" s="21">
        <v>42370</v>
      </c>
      <c r="E1061" s="20">
        <v>110</v>
      </c>
      <c r="F1061" s="20" t="s">
        <v>121</v>
      </c>
      <c r="G1061" s="20">
        <v>1.21</v>
      </c>
      <c r="H1061" s="20">
        <v>108.79</v>
      </c>
      <c r="I1061">
        <f t="shared" si="128"/>
        <v>1.17</v>
      </c>
      <c r="J1061">
        <f t="shared" si="129"/>
        <v>1.4</v>
      </c>
      <c r="K1061">
        <f t="shared" si="130"/>
        <v>108.6</v>
      </c>
      <c r="L1061">
        <f t="shared" si="131"/>
        <v>108.83</v>
      </c>
      <c r="M1061">
        <f t="shared" si="132"/>
        <v>0.23000000000000398</v>
      </c>
      <c r="N1061">
        <f t="shared" si="133"/>
        <v>108.255</v>
      </c>
      <c r="O1061">
        <f t="shared" si="134"/>
        <v>109.17500000000001</v>
      </c>
      <c r="P1061" t="str">
        <f t="shared" si="135"/>
        <v/>
      </c>
    </row>
    <row r="1062" spans="1:16">
      <c r="A1062" s="20" t="s">
        <v>25</v>
      </c>
      <c r="B1062" s="20" t="s">
        <v>138</v>
      </c>
      <c r="C1062" s="20" t="s">
        <v>100</v>
      </c>
      <c r="D1062" s="21">
        <v>42401</v>
      </c>
      <c r="E1062" s="20">
        <v>110</v>
      </c>
      <c r="F1062" s="20" t="s">
        <v>121</v>
      </c>
      <c r="G1062" s="20">
        <v>1.37</v>
      </c>
      <c r="H1062" s="20">
        <v>108.63</v>
      </c>
      <c r="I1062">
        <f t="shared" si="128"/>
        <v>1.17</v>
      </c>
      <c r="J1062">
        <f t="shared" si="129"/>
        <v>1.4</v>
      </c>
      <c r="K1062">
        <f t="shared" si="130"/>
        <v>108.6</v>
      </c>
      <c r="L1062">
        <f t="shared" si="131"/>
        <v>108.83</v>
      </c>
      <c r="M1062">
        <f t="shared" si="132"/>
        <v>0.23000000000000398</v>
      </c>
      <c r="N1062">
        <f t="shared" si="133"/>
        <v>108.255</v>
      </c>
      <c r="O1062">
        <f t="shared" si="134"/>
        <v>109.17500000000001</v>
      </c>
      <c r="P1062" t="str">
        <f t="shared" si="135"/>
        <v/>
      </c>
    </row>
    <row r="1063" spans="1:16">
      <c r="A1063" s="20" t="s">
        <v>25</v>
      </c>
      <c r="B1063" s="20" t="s">
        <v>138</v>
      </c>
      <c r="C1063" s="20" t="s">
        <v>100</v>
      </c>
      <c r="D1063" s="21">
        <v>42430</v>
      </c>
      <c r="E1063" s="20">
        <v>110</v>
      </c>
      <c r="F1063" s="20" t="s">
        <v>121</v>
      </c>
      <c r="G1063" s="20">
        <v>1.35</v>
      </c>
      <c r="H1063" s="20">
        <v>108.65</v>
      </c>
      <c r="I1063">
        <f t="shared" si="128"/>
        <v>1.17</v>
      </c>
      <c r="J1063">
        <f t="shared" si="129"/>
        <v>1.4</v>
      </c>
      <c r="K1063">
        <f t="shared" si="130"/>
        <v>108.6</v>
      </c>
      <c r="L1063">
        <f t="shared" si="131"/>
        <v>108.83</v>
      </c>
      <c r="M1063">
        <f t="shared" si="132"/>
        <v>0.23000000000000398</v>
      </c>
      <c r="N1063">
        <f t="shared" si="133"/>
        <v>108.255</v>
      </c>
      <c r="O1063">
        <f t="shared" si="134"/>
        <v>109.17500000000001</v>
      </c>
      <c r="P1063" t="str">
        <f t="shared" si="135"/>
        <v/>
      </c>
    </row>
    <row r="1064" spans="1:16">
      <c r="A1064" s="20" t="s">
        <v>25</v>
      </c>
      <c r="B1064" s="20" t="s">
        <v>138</v>
      </c>
      <c r="C1064" s="20" t="s">
        <v>100</v>
      </c>
      <c r="D1064" s="21">
        <v>42461</v>
      </c>
      <c r="E1064" s="20">
        <v>110</v>
      </c>
      <c r="F1064" s="20" t="s">
        <v>121</v>
      </c>
      <c r="G1064" s="20">
        <v>1.32</v>
      </c>
      <c r="H1064" s="20">
        <v>108.68</v>
      </c>
      <c r="I1064">
        <f t="shared" si="128"/>
        <v>1.17</v>
      </c>
      <c r="J1064">
        <f t="shared" si="129"/>
        <v>1.4</v>
      </c>
      <c r="K1064">
        <f t="shared" si="130"/>
        <v>108.6</v>
      </c>
      <c r="L1064">
        <f t="shared" si="131"/>
        <v>108.83</v>
      </c>
      <c r="M1064">
        <f t="shared" si="132"/>
        <v>0.23000000000000398</v>
      </c>
      <c r="N1064">
        <f t="shared" si="133"/>
        <v>108.255</v>
      </c>
      <c r="O1064">
        <f t="shared" si="134"/>
        <v>109.17500000000001</v>
      </c>
      <c r="P1064" t="str">
        <f t="shared" si="135"/>
        <v/>
      </c>
    </row>
    <row r="1065" spans="1:16">
      <c r="A1065" s="20" t="s">
        <v>25</v>
      </c>
      <c r="B1065" s="20" t="s">
        <v>138</v>
      </c>
      <c r="C1065" s="20" t="s">
        <v>100</v>
      </c>
      <c r="D1065" s="21">
        <v>42491</v>
      </c>
      <c r="E1065" s="20">
        <v>110</v>
      </c>
      <c r="F1065" s="20" t="s">
        <v>121</v>
      </c>
      <c r="G1065" s="20">
        <v>1.0900000000000001</v>
      </c>
      <c r="H1065" s="20">
        <v>108.91</v>
      </c>
      <c r="I1065">
        <f t="shared" si="128"/>
        <v>1.17</v>
      </c>
      <c r="J1065">
        <f t="shared" si="129"/>
        <v>1.4</v>
      </c>
      <c r="K1065">
        <f t="shared" si="130"/>
        <v>108.6</v>
      </c>
      <c r="L1065">
        <f t="shared" si="131"/>
        <v>108.83</v>
      </c>
      <c r="M1065">
        <f t="shared" si="132"/>
        <v>0.23000000000000398</v>
      </c>
      <c r="N1065">
        <f t="shared" si="133"/>
        <v>108.255</v>
      </c>
      <c r="O1065">
        <f t="shared" si="134"/>
        <v>109.17500000000001</v>
      </c>
      <c r="P1065" t="str">
        <f t="shared" si="135"/>
        <v/>
      </c>
    </row>
    <row r="1066" spans="1:16">
      <c r="A1066" s="20" t="s">
        <v>25</v>
      </c>
      <c r="B1066" s="20" t="s">
        <v>138</v>
      </c>
      <c r="C1066" s="20" t="s">
        <v>100</v>
      </c>
      <c r="D1066" s="21">
        <v>42522</v>
      </c>
      <c r="E1066" s="20">
        <v>110</v>
      </c>
      <c r="F1066" s="20" t="s">
        <v>121</v>
      </c>
      <c r="G1066" s="20">
        <v>0.86</v>
      </c>
      <c r="H1066" s="20">
        <v>109.14</v>
      </c>
      <c r="I1066">
        <f t="shared" si="128"/>
        <v>1.17</v>
      </c>
      <c r="J1066">
        <f t="shared" si="129"/>
        <v>1.4</v>
      </c>
      <c r="K1066">
        <f t="shared" si="130"/>
        <v>108.6</v>
      </c>
      <c r="L1066">
        <f t="shared" si="131"/>
        <v>108.83</v>
      </c>
      <c r="M1066">
        <f t="shared" si="132"/>
        <v>0.23000000000000398</v>
      </c>
      <c r="N1066">
        <f t="shared" si="133"/>
        <v>108.255</v>
      </c>
      <c r="O1066">
        <f t="shared" si="134"/>
        <v>109.17500000000001</v>
      </c>
      <c r="P1066" t="str">
        <f t="shared" si="135"/>
        <v/>
      </c>
    </row>
    <row r="1067" spans="1:16">
      <c r="A1067" s="20" t="s">
        <v>25</v>
      </c>
      <c r="B1067" s="20" t="s">
        <v>138</v>
      </c>
      <c r="C1067" s="20" t="s">
        <v>100</v>
      </c>
      <c r="D1067" s="21">
        <v>42552</v>
      </c>
      <c r="E1067" s="20">
        <v>110</v>
      </c>
      <c r="F1067" s="20" t="s">
        <v>121</v>
      </c>
      <c r="G1067" s="20">
        <v>0.85</v>
      </c>
      <c r="H1067" s="20">
        <v>109.15</v>
      </c>
      <c r="I1067">
        <f t="shared" si="128"/>
        <v>1.17</v>
      </c>
      <c r="J1067">
        <f t="shared" si="129"/>
        <v>1.4</v>
      </c>
      <c r="K1067">
        <f t="shared" si="130"/>
        <v>108.6</v>
      </c>
      <c r="L1067">
        <f t="shared" si="131"/>
        <v>108.83</v>
      </c>
      <c r="M1067">
        <f t="shared" si="132"/>
        <v>0.23000000000000398</v>
      </c>
      <c r="N1067">
        <f t="shared" si="133"/>
        <v>108.255</v>
      </c>
      <c r="O1067">
        <f t="shared" si="134"/>
        <v>109.17500000000001</v>
      </c>
      <c r="P1067" t="str">
        <f t="shared" si="135"/>
        <v/>
      </c>
    </row>
    <row r="1068" spans="1:16">
      <c r="A1068" s="20" t="s">
        <v>25</v>
      </c>
      <c r="B1068" s="20" t="s">
        <v>138</v>
      </c>
      <c r="C1068" s="20" t="s">
        <v>100</v>
      </c>
      <c r="D1068" s="21">
        <v>42583</v>
      </c>
      <c r="E1068" s="20">
        <v>110</v>
      </c>
      <c r="F1068" s="20" t="s">
        <v>121</v>
      </c>
      <c r="G1068" s="20">
        <v>1.2</v>
      </c>
      <c r="H1068" s="20">
        <v>108.8</v>
      </c>
      <c r="I1068">
        <f t="shared" si="128"/>
        <v>1.17</v>
      </c>
      <c r="J1068">
        <f t="shared" si="129"/>
        <v>1.4</v>
      </c>
      <c r="K1068">
        <f t="shared" si="130"/>
        <v>108.6</v>
      </c>
      <c r="L1068">
        <f t="shared" si="131"/>
        <v>108.83</v>
      </c>
      <c r="M1068">
        <f t="shared" si="132"/>
        <v>0.23000000000000398</v>
      </c>
      <c r="N1068">
        <f t="shared" si="133"/>
        <v>108.255</v>
      </c>
      <c r="O1068">
        <f t="shared" si="134"/>
        <v>109.17500000000001</v>
      </c>
      <c r="P1068" t="str">
        <f t="shared" si="135"/>
        <v/>
      </c>
    </row>
    <row r="1069" spans="1:16">
      <c r="A1069" s="20" t="s">
        <v>25</v>
      </c>
      <c r="B1069" s="20" t="s">
        <v>138</v>
      </c>
      <c r="C1069" s="20" t="s">
        <v>100</v>
      </c>
      <c r="D1069" s="21">
        <v>42614</v>
      </c>
      <c r="E1069" s="20">
        <v>110</v>
      </c>
      <c r="F1069" s="20" t="s">
        <v>121</v>
      </c>
      <c r="G1069" s="20">
        <v>1.25</v>
      </c>
      <c r="H1069" s="20">
        <v>108.75</v>
      </c>
      <c r="I1069">
        <f t="shared" si="128"/>
        <v>1.17</v>
      </c>
      <c r="J1069">
        <f t="shared" si="129"/>
        <v>1.4</v>
      </c>
      <c r="K1069">
        <f t="shared" si="130"/>
        <v>108.6</v>
      </c>
      <c r="L1069">
        <f t="shared" si="131"/>
        <v>108.83</v>
      </c>
      <c r="M1069">
        <f t="shared" si="132"/>
        <v>0.23000000000000398</v>
      </c>
      <c r="N1069">
        <f t="shared" si="133"/>
        <v>108.255</v>
      </c>
      <c r="O1069">
        <f t="shared" si="134"/>
        <v>109.17500000000001</v>
      </c>
      <c r="P1069" t="str">
        <f t="shared" si="135"/>
        <v/>
      </c>
    </row>
    <row r="1070" spans="1:16">
      <c r="A1070" s="20" t="s">
        <v>25</v>
      </c>
      <c r="B1070" s="20" t="s">
        <v>138</v>
      </c>
      <c r="C1070" s="20" t="s">
        <v>100</v>
      </c>
      <c r="D1070" s="21">
        <v>42644</v>
      </c>
      <c r="E1070" s="20">
        <v>110</v>
      </c>
      <c r="F1070" s="20" t="s">
        <v>121</v>
      </c>
      <c r="G1070" s="20">
        <v>1.4</v>
      </c>
      <c r="H1070" s="20">
        <v>108.6</v>
      </c>
      <c r="I1070">
        <f t="shared" si="128"/>
        <v>1.17</v>
      </c>
      <c r="J1070">
        <f t="shared" si="129"/>
        <v>1.4</v>
      </c>
      <c r="K1070">
        <f t="shared" si="130"/>
        <v>108.6</v>
      </c>
      <c r="L1070">
        <f t="shared" si="131"/>
        <v>108.83</v>
      </c>
      <c r="M1070">
        <f t="shared" si="132"/>
        <v>0.23000000000000398</v>
      </c>
      <c r="N1070">
        <f t="shared" si="133"/>
        <v>108.255</v>
      </c>
      <c r="O1070">
        <f t="shared" si="134"/>
        <v>109.17500000000001</v>
      </c>
      <c r="P1070" t="str">
        <f t="shared" si="135"/>
        <v/>
      </c>
    </row>
    <row r="1071" spans="1:16">
      <c r="A1071" s="20" t="s">
        <v>25</v>
      </c>
      <c r="B1071" s="20" t="s">
        <v>138</v>
      </c>
      <c r="C1071" s="20" t="s">
        <v>100</v>
      </c>
      <c r="D1071" s="21">
        <v>42675</v>
      </c>
      <c r="E1071" s="20">
        <v>110</v>
      </c>
      <c r="F1071" s="20" t="s">
        <v>121</v>
      </c>
      <c r="G1071" s="20">
        <v>1.42</v>
      </c>
      <c r="H1071" s="20">
        <v>108.58</v>
      </c>
      <c r="I1071">
        <f t="shared" si="128"/>
        <v>1.17</v>
      </c>
      <c r="J1071">
        <f t="shared" si="129"/>
        <v>1.4</v>
      </c>
      <c r="K1071">
        <f t="shared" si="130"/>
        <v>108.6</v>
      </c>
      <c r="L1071">
        <f t="shared" si="131"/>
        <v>108.83</v>
      </c>
      <c r="M1071">
        <f t="shared" si="132"/>
        <v>0.23000000000000398</v>
      </c>
      <c r="N1071">
        <f t="shared" si="133"/>
        <v>108.255</v>
      </c>
      <c r="O1071">
        <f t="shared" si="134"/>
        <v>109.17500000000001</v>
      </c>
      <c r="P1071" t="str">
        <f t="shared" si="135"/>
        <v/>
      </c>
    </row>
    <row r="1072" spans="1:16">
      <c r="A1072" s="20" t="s">
        <v>25</v>
      </c>
      <c r="B1072" s="20" t="s">
        <v>138</v>
      </c>
      <c r="C1072" s="20" t="s">
        <v>100</v>
      </c>
      <c r="D1072" s="21">
        <v>42705</v>
      </c>
      <c r="E1072" s="20">
        <v>110</v>
      </c>
      <c r="F1072" s="20" t="s">
        <v>121</v>
      </c>
      <c r="G1072" s="20">
        <v>1.41</v>
      </c>
      <c r="H1072" s="20">
        <v>108.59</v>
      </c>
      <c r="I1072">
        <f t="shared" si="128"/>
        <v>1.17</v>
      </c>
      <c r="J1072">
        <f t="shared" si="129"/>
        <v>1.4</v>
      </c>
      <c r="K1072">
        <f t="shared" si="130"/>
        <v>108.6</v>
      </c>
      <c r="L1072">
        <f t="shared" si="131"/>
        <v>108.83</v>
      </c>
      <c r="M1072">
        <f t="shared" si="132"/>
        <v>0.23000000000000398</v>
      </c>
      <c r="N1072">
        <f t="shared" si="133"/>
        <v>108.255</v>
      </c>
      <c r="O1072">
        <f t="shared" si="134"/>
        <v>109.17500000000001</v>
      </c>
      <c r="P1072" t="str">
        <f t="shared" si="135"/>
        <v/>
      </c>
    </row>
    <row r="1073" spans="1:16">
      <c r="A1073" s="20" t="s">
        <v>25</v>
      </c>
      <c r="B1073" s="20" t="s">
        <v>138</v>
      </c>
      <c r="C1073" s="20" t="s">
        <v>100</v>
      </c>
      <c r="D1073" s="21">
        <v>42736</v>
      </c>
      <c r="E1073" s="20">
        <v>110</v>
      </c>
      <c r="F1073" s="20" t="s">
        <v>121</v>
      </c>
      <c r="G1073" s="20">
        <v>1.2</v>
      </c>
      <c r="H1073" s="20">
        <v>108.8</v>
      </c>
      <c r="I1073">
        <f t="shared" si="128"/>
        <v>1.17</v>
      </c>
      <c r="J1073">
        <f t="shared" si="129"/>
        <v>1.4</v>
      </c>
      <c r="K1073">
        <f t="shared" si="130"/>
        <v>108.6</v>
      </c>
      <c r="L1073">
        <f t="shared" si="131"/>
        <v>108.83</v>
      </c>
      <c r="M1073">
        <f t="shared" si="132"/>
        <v>0.23000000000000398</v>
      </c>
      <c r="N1073">
        <f t="shared" si="133"/>
        <v>108.255</v>
      </c>
      <c r="O1073">
        <f t="shared" si="134"/>
        <v>109.17500000000001</v>
      </c>
      <c r="P1073" t="str">
        <f t="shared" si="135"/>
        <v/>
      </c>
    </row>
    <row r="1074" spans="1:16">
      <c r="A1074" s="20" t="s">
        <v>25</v>
      </c>
      <c r="B1074" s="20" t="s">
        <v>138</v>
      </c>
      <c r="C1074" s="20" t="s">
        <v>100</v>
      </c>
      <c r="D1074" s="21">
        <v>42767</v>
      </c>
      <c r="E1074" s="20">
        <v>110</v>
      </c>
      <c r="F1074" s="20" t="s">
        <v>121</v>
      </c>
      <c r="G1074" s="20">
        <v>1.34</v>
      </c>
      <c r="H1074" s="20">
        <v>108.66</v>
      </c>
      <c r="I1074">
        <f t="shared" si="128"/>
        <v>1.17</v>
      </c>
      <c r="J1074">
        <f t="shared" si="129"/>
        <v>1.4</v>
      </c>
      <c r="K1074">
        <f t="shared" si="130"/>
        <v>108.6</v>
      </c>
      <c r="L1074">
        <f t="shared" si="131"/>
        <v>108.83</v>
      </c>
      <c r="M1074">
        <f t="shared" si="132"/>
        <v>0.23000000000000398</v>
      </c>
      <c r="N1074">
        <f t="shared" si="133"/>
        <v>108.255</v>
      </c>
      <c r="O1074">
        <f t="shared" si="134"/>
        <v>109.17500000000001</v>
      </c>
      <c r="P1074" t="str">
        <f t="shared" si="135"/>
        <v/>
      </c>
    </row>
    <row r="1075" spans="1:16">
      <c r="A1075" s="20" t="s">
        <v>25</v>
      </c>
      <c r="B1075" s="20" t="s">
        <v>138</v>
      </c>
      <c r="C1075" s="20" t="s">
        <v>100</v>
      </c>
      <c r="D1075" s="21">
        <v>42795</v>
      </c>
      <c r="E1075" s="20">
        <v>110</v>
      </c>
      <c r="F1075" s="20" t="s">
        <v>121</v>
      </c>
      <c r="G1075" s="20">
        <v>1.3</v>
      </c>
      <c r="H1075" s="20">
        <v>108.7</v>
      </c>
      <c r="I1075">
        <f t="shared" si="128"/>
        <v>1.17</v>
      </c>
      <c r="J1075">
        <f t="shared" si="129"/>
        <v>1.4</v>
      </c>
      <c r="K1075">
        <f t="shared" si="130"/>
        <v>108.6</v>
      </c>
      <c r="L1075">
        <f t="shared" si="131"/>
        <v>108.83</v>
      </c>
      <c r="M1075">
        <f t="shared" si="132"/>
        <v>0.23000000000000398</v>
      </c>
      <c r="N1075">
        <f t="shared" si="133"/>
        <v>108.255</v>
      </c>
      <c r="O1075">
        <f t="shared" si="134"/>
        <v>109.17500000000001</v>
      </c>
      <c r="P1075" t="str">
        <f t="shared" si="135"/>
        <v/>
      </c>
    </row>
    <row r="1076" spans="1:16">
      <c r="A1076" s="20" t="s">
        <v>25</v>
      </c>
      <c r="B1076" s="20" t="s">
        <v>138</v>
      </c>
      <c r="C1076" s="20" t="s">
        <v>100</v>
      </c>
      <c r="D1076" s="21">
        <v>42826</v>
      </c>
      <c r="E1076" s="20">
        <v>110</v>
      </c>
      <c r="F1076" s="20" t="s">
        <v>121</v>
      </c>
      <c r="G1076" s="20">
        <v>1.26</v>
      </c>
      <c r="H1076" s="20">
        <v>108.74</v>
      </c>
      <c r="I1076">
        <f t="shared" si="128"/>
        <v>1.17</v>
      </c>
      <c r="J1076">
        <f t="shared" si="129"/>
        <v>1.4</v>
      </c>
      <c r="K1076">
        <f t="shared" si="130"/>
        <v>108.6</v>
      </c>
      <c r="L1076">
        <f t="shared" si="131"/>
        <v>108.83</v>
      </c>
      <c r="M1076">
        <f t="shared" si="132"/>
        <v>0.23000000000000398</v>
      </c>
      <c r="N1076">
        <f t="shared" si="133"/>
        <v>108.255</v>
      </c>
      <c r="O1076">
        <f t="shared" si="134"/>
        <v>109.17500000000001</v>
      </c>
      <c r="P1076" t="str">
        <f t="shared" si="135"/>
        <v/>
      </c>
    </row>
    <row r="1077" spans="1:16">
      <c r="A1077" s="20" t="s">
        <v>25</v>
      </c>
      <c r="B1077" s="20" t="s">
        <v>138</v>
      </c>
      <c r="C1077" s="20" t="s">
        <v>100</v>
      </c>
      <c r="D1077" s="21">
        <v>42856</v>
      </c>
      <c r="E1077" s="20">
        <v>110</v>
      </c>
      <c r="F1077" s="20" t="s">
        <v>121</v>
      </c>
      <c r="G1077" s="20">
        <v>1.24</v>
      </c>
      <c r="H1077" s="20">
        <v>108.76</v>
      </c>
      <c r="I1077">
        <f t="shared" si="128"/>
        <v>1.17</v>
      </c>
      <c r="J1077">
        <f t="shared" si="129"/>
        <v>1.4</v>
      </c>
      <c r="K1077">
        <f t="shared" si="130"/>
        <v>108.6</v>
      </c>
      <c r="L1077">
        <f t="shared" si="131"/>
        <v>108.83</v>
      </c>
      <c r="M1077">
        <f t="shared" si="132"/>
        <v>0.23000000000000398</v>
      </c>
      <c r="N1077">
        <f t="shared" si="133"/>
        <v>108.255</v>
      </c>
      <c r="O1077">
        <f t="shared" si="134"/>
        <v>109.17500000000001</v>
      </c>
      <c r="P1077" t="str">
        <f t="shared" si="135"/>
        <v/>
      </c>
    </row>
    <row r="1078" spans="1:16">
      <c r="A1078" s="20" t="s">
        <v>25</v>
      </c>
      <c r="B1078" s="20" t="s">
        <v>138</v>
      </c>
      <c r="C1078" s="20" t="s">
        <v>100</v>
      </c>
      <c r="D1078" s="21">
        <v>42887</v>
      </c>
      <c r="E1078" s="20">
        <v>110</v>
      </c>
      <c r="F1078" s="20" t="s">
        <v>121</v>
      </c>
      <c r="G1078" s="20">
        <v>0.95</v>
      </c>
      <c r="H1078" s="20">
        <v>109.05</v>
      </c>
      <c r="I1078">
        <f t="shared" si="128"/>
        <v>1.17</v>
      </c>
      <c r="J1078">
        <f t="shared" si="129"/>
        <v>1.4</v>
      </c>
      <c r="K1078">
        <f t="shared" si="130"/>
        <v>108.6</v>
      </c>
      <c r="L1078">
        <f t="shared" si="131"/>
        <v>108.83</v>
      </c>
      <c r="M1078">
        <f t="shared" si="132"/>
        <v>0.23000000000000398</v>
      </c>
      <c r="N1078">
        <f t="shared" si="133"/>
        <v>108.255</v>
      </c>
      <c r="O1078">
        <f t="shared" si="134"/>
        <v>109.17500000000001</v>
      </c>
      <c r="P1078" t="str">
        <f t="shared" si="135"/>
        <v/>
      </c>
    </row>
    <row r="1079" spans="1:16">
      <c r="A1079" s="20" t="s">
        <v>25</v>
      </c>
      <c r="B1079" s="20" t="s">
        <v>138</v>
      </c>
      <c r="C1079" s="20" t="s">
        <v>100</v>
      </c>
      <c r="D1079" s="21">
        <v>42917</v>
      </c>
      <c r="E1079" s="20">
        <v>110</v>
      </c>
      <c r="F1079" s="20" t="s">
        <v>121</v>
      </c>
      <c r="G1079" s="20">
        <v>1.27</v>
      </c>
      <c r="H1079" s="20">
        <v>108.73</v>
      </c>
      <c r="I1079">
        <f t="shared" si="128"/>
        <v>1.17</v>
      </c>
      <c r="J1079">
        <f t="shared" si="129"/>
        <v>1.4</v>
      </c>
      <c r="K1079">
        <f t="shared" si="130"/>
        <v>108.6</v>
      </c>
      <c r="L1079">
        <f t="shared" si="131"/>
        <v>108.83</v>
      </c>
      <c r="M1079">
        <f t="shared" si="132"/>
        <v>0.23000000000000398</v>
      </c>
      <c r="N1079">
        <f t="shared" si="133"/>
        <v>108.255</v>
      </c>
      <c r="O1079">
        <f t="shared" si="134"/>
        <v>109.17500000000001</v>
      </c>
      <c r="P1079" t="str">
        <f t="shared" si="135"/>
        <v/>
      </c>
    </row>
    <row r="1080" spans="1:16">
      <c r="A1080" s="20" t="s">
        <v>25</v>
      </c>
      <c r="B1080" s="20" t="s">
        <v>138</v>
      </c>
      <c r="C1080" s="20" t="s">
        <v>100</v>
      </c>
      <c r="D1080" s="21">
        <v>42948</v>
      </c>
      <c r="E1080" s="20">
        <v>110</v>
      </c>
      <c r="F1080" s="20" t="s">
        <v>121</v>
      </c>
      <c r="G1080" s="20">
        <v>1.3</v>
      </c>
      <c r="H1080" s="20">
        <v>108.7</v>
      </c>
      <c r="I1080">
        <f t="shared" si="128"/>
        <v>1.17</v>
      </c>
      <c r="J1080">
        <f t="shared" si="129"/>
        <v>1.4</v>
      </c>
      <c r="K1080">
        <f t="shared" si="130"/>
        <v>108.6</v>
      </c>
      <c r="L1080">
        <f t="shared" si="131"/>
        <v>108.83</v>
      </c>
      <c r="M1080">
        <f t="shared" si="132"/>
        <v>0.23000000000000398</v>
      </c>
      <c r="N1080">
        <f t="shared" si="133"/>
        <v>108.255</v>
      </c>
      <c r="O1080">
        <f t="shared" si="134"/>
        <v>109.17500000000001</v>
      </c>
      <c r="P1080" t="str">
        <f t="shared" si="135"/>
        <v/>
      </c>
    </row>
    <row r="1081" spans="1:16">
      <c r="A1081" s="20" t="s">
        <v>25</v>
      </c>
      <c r="B1081" s="20" t="s">
        <v>138</v>
      </c>
      <c r="C1081" s="20" t="s">
        <v>100</v>
      </c>
      <c r="D1081" s="21">
        <v>42979</v>
      </c>
      <c r="E1081" s="20">
        <v>110</v>
      </c>
      <c r="F1081" s="20" t="s">
        <v>121</v>
      </c>
      <c r="G1081" s="20">
        <v>1.33</v>
      </c>
      <c r="H1081" s="20">
        <v>108.67</v>
      </c>
      <c r="I1081">
        <f t="shared" si="128"/>
        <v>1.17</v>
      </c>
      <c r="J1081">
        <f t="shared" si="129"/>
        <v>1.4</v>
      </c>
      <c r="K1081">
        <f t="shared" si="130"/>
        <v>108.6</v>
      </c>
      <c r="L1081">
        <f t="shared" si="131"/>
        <v>108.83</v>
      </c>
      <c r="M1081">
        <f t="shared" si="132"/>
        <v>0.23000000000000398</v>
      </c>
      <c r="N1081">
        <f t="shared" si="133"/>
        <v>108.255</v>
      </c>
      <c r="O1081">
        <f t="shared" si="134"/>
        <v>109.17500000000001</v>
      </c>
      <c r="P1081" t="str">
        <f t="shared" si="135"/>
        <v/>
      </c>
    </row>
    <row r="1082" spans="1:16">
      <c r="A1082" s="20" t="s">
        <v>25</v>
      </c>
      <c r="B1082" s="20" t="s">
        <v>138</v>
      </c>
      <c r="C1082" s="20" t="s">
        <v>100</v>
      </c>
      <c r="D1082" s="21">
        <v>43009</v>
      </c>
      <c r="E1082" s="20">
        <v>110</v>
      </c>
      <c r="F1082" s="20" t="s">
        <v>121</v>
      </c>
      <c r="G1082" s="20">
        <v>1.33</v>
      </c>
      <c r="H1082" s="20">
        <v>108.67</v>
      </c>
      <c r="I1082">
        <f t="shared" si="128"/>
        <v>1.17</v>
      </c>
      <c r="J1082">
        <f t="shared" si="129"/>
        <v>1.4</v>
      </c>
      <c r="K1082">
        <f t="shared" si="130"/>
        <v>108.6</v>
      </c>
      <c r="L1082">
        <f t="shared" si="131"/>
        <v>108.83</v>
      </c>
      <c r="M1082">
        <f t="shared" si="132"/>
        <v>0.23000000000000398</v>
      </c>
      <c r="N1082">
        <f t="shared" si="133"/>
        <v>108.255</v>
      </c>
      <c r="O1082">
        <f t="shared" si="134"/>
        <v>109.17500000000001</v>
      </c>
      <c r="P1082" t="str">
        <f t="shared" si="135"/>
        <v/>
      </c>
    </row>
    <row r="1083" spans="1:16">
      <c r="A1083" s="20" t="s">
        <v>25</v>
      </c>
      <c r="B1083" s="20" t="s">
        <v>138</v>
      </c>
      <c r="C1083" s="20" t="s">
        <v>100</v>
      </c>
      <c r="D1083" s="21">
        <v>43040</v>
      </c>
      <c r="E1083" s="20">
        <v>110</v>
      </c>
      <c r="F1083" s="20" t="s">
        <v>121</v>
      </c>
      <c r="G1083" s="20">
        <v>1.38</v>
      </c>
      <c r="H1083" s="20">
        <v>108.62</v>
      </c>
      <c r="I1083">
        <f t="shared" si="128"/>
        <v>1.17</v>
      </c>
      <c r="J1083">
        <f t="shared" si="129"/>
        <v>1.4</v>
      </c>
      <c r="K1083">
        <f t="shared" si="130"/>
        <v>108.6</v>
      </c>
      <c r="L1083">
        <f t="shared" si="131"/>
        <v>108.83</v>
      </c>
      <c r="M1083">
        <f t="shared" si="132"/>
        <v>0.23000000000000398</v>
      </c>
      <c r="N1083">
        <f t="shared" si="133"/>
        <v>108.255</v>
      </c>
      <c r="O1083">
        <f t="shared" si="134"/>
        <v>109.17500000000001</v>
      </c>
      <c r="P1083" t="str">
        <f t="shared" si="135"/>
        <v/>
      </c>
    </row>
    <row r="1084" spans="1:16">
      <c r="A1084" s="20" t="s">
        <v>25</v>
      </c>
      <c r="B1084" s="20" t="s">
        <v>138</v>
      </c>
      <c r="C1084" s="20" t="s">
        <v>100</v>
      </c>
      <c r="D1084" s="21">
        <v>43070</v>
      </c>
      <c r="E1084" s="20">
        <v>110</v>
      </c>
      <c r="F1084" s="20" t="s">
        <v>121</v>
      </c>
      <c r="G1084" s="20">
        <v>1.36</v>
      </c>
      <c r="H1084" s="20">
        <v>108.64</v>
      </c>
      <c r="I1084">
        <f t="shared" si="128"/>
        <v>1.17</v>
      </c>
      <c r="J1084">
        <f t="shared" si="129"/>
        <v>1.4</v>
      </c>
      <c r="K1084">
        <f t="shared" si="130"/>
        <v>108.6</v>
      </c>
      <c r="L1084">
        <f t="shared" si="131"/>
        <v>108.83</v>
      </c>
      <c r="M1084">
        <f t="shared" si="132"/>
        <v>0.23000000000000398</v>
      </c>
      <c r="N1084">
        <f t="shared" si="133"/>
        <v>108.255</v>
      </c>
      <c r="O1084">
        <f t="shared" si="134"/>
        <v>109.17500000000001</v>
      </c>
      <c r="P1084" t="str">
        <f t="shared" si="135"/>
        <v/>
      </c>
    </row>
    <row r="1085" spans="1:16">
      <c r="A1085" s="20" t="s">
        <v>25</v>
      </c>
      <c r="B1085" s="20" t="s">
        <v>138</v>
      </c>
      <c r="C1085" s="20" t="s">
        <v>100</v>
      </c>
      <c r="D1085" s="21">
        <v>43101</v>
      </c>
      <c r="E1085" s="20">
        <v>110</v>
      </c>
      <c r="F1085" s="20" t="s">
        <v>121</v>
      </c>
      <c r="G1085" s="20">
        <v>1.45</v>
      </c>
      <c r="H1085" s="20">
        <v>108.55</v>
      </c>
      <c r="I1085">
        <f t="shared" si="128"/>
        <v>1.17</v>
      </c>
      <c r="J1085">
        <f t="shared" si="129"/>
        <v>1.4</v>
      </c>
      <c r="K1085">
        <f t="shared" si="130"/>
        <v>108.6</v>
      </c>
      <c r="L1085">
        <f t="shared" si="131"/>
        <v>108.83</v>
      </c>
      <c r="M1085">
        <f t="shared" si="132"/>
        <v>0.23000000000000398</v>
      </c>
      <c r="N1085">
        <f t="shared" si="133"/>
        <v>108.255</v>
      </c>
      <c r="O1085">
        <f t="shared" si="134"/>
        <v>109.17500000000001</v>
      </c>
      <c r="P1085" t="str">
        <f t="shared" si="135"/>
        <v/>
      </c>
    </row>
    <row r="1086" spans="1:16">
      <c r="A1086" s="20" t="s">
        <v>25</v>
      </c>
      <c r="B1086" s="20" t="s">
        <v>138</v>
      </c>
      <c r="C1086" s="20" t="s">
        <v>100</v>
      </c>
      <c r="D1086" s="21">
        <v>43132</v>
      </c>
      <c r="E1086" s="20">
        <v>110</v>
      </c>
      <c r="F1086" s="20" t="s">
        <v>121</v>
      </c>
      <c r="G1086" s="20">
        <v>1.27</v>
      </c>
      <c r="H1086" s="20">
        <v>108.73</v>
      </c>
      <c r="I1086">
        <f t="shared" si="128"/>
        <v>1.17</v>
      </c>
      <c r="J1086">
        <f t="shared" si="129"/>
        <v>1.4</v>
      </c>
      <c r="K1086">
        <f t="shared" si="130"/>
        <v>108.6</v>
      </c>
      <c r="L1086">
        <f t="shared" si="131"/>
        <v>108.83</v>
      </c>
      <c r="M1086">
        <f t="shared" si="132"/>
        <v>0.23000000000000398</v>
      </c>
      <c r="N1086">
        <f t="shared" si="133"/>
        <v>108.255</v>
      </c>
      <c r="O1086">
        <f t="shared" si="134"/>
        <v>109.17500000000001</v>
      </c>
      <c r="P1086" t="str">
        <f t="shared" si="135"/>
        <v/>
      </c>
    </row>
    <row r="1087" spans="1:16">
      <c r="A1087" s="20" t="s">
        <v>25</v>
      </c>
      <c r="B1087" s="20" t="s">
        <v>138</v>
      </c>
      <c r="C1087" s="20" t="s">
        <v>100</v>
      </c>
      <c r="D1087" s="21">
        <v>43160</v>
      </c>
      <c r="E1087" s="20">
        <v>110</v>
      </c>
      <c r="F1087" s="20" t="s">
        <v>121</v>
      </c>
      <c r="G1087" s="20">
        <v>1.1499999999999999</v>
      </c>
      <c r="H1087" s="20">
        <v>108.85</v>
      </c>
      <c r="I1087">
        <f t="shared" si="128"/>
        <v>1.17</v>
      </c>
      <c r="J1087">
        <f t="shared" si="129"/>
        <v>1.4</v>
      </c>
      <c r="K1087">
        <f t="shared" si="130"/>
        <v>108.6</v>
      </c>
      <c r="L1087">
        <f t="shared" si="131"/>
        <v>108.83</v>
      </c>
      <c r="M1087">
        <f t="shared" si="132"/>
        <v>0.23000000000000398</v>
      </c>
      <c r="N1087">
        <f t="shared" si="133"/>
        <v>108.255</v>
      </c>
      <c r="O1087">
        <f t="shared" si="134"/>
        <v>109.17500000000001</v>
      </c>
      <c r="P1087" t="str">
        <f t="shared" si="135"/>
        <v/>
      </c>
    </row>
    <row r="1088" spans="1:16">
      <c r="A1088" s="20" t="s">
        <v>25</v>
      </c>
      <c r="B1088" s="20" t="s">
        <v>138</v>
      </c>
      <c r="C1088" s="20" t="s">
        <v>100</v>
      </c>
      <c r="D1088" s="21">
        <v>43191</v>
      </c>
      <c r="E1088" s="20">
        <v>110</v>
      </c>
      <c r="F1088" s="20" t="s">
        <v>121</v>
      </c>
      <c r="G1088" s="20">
        <v>1.04</v>
      </c>
      <c r="H1088" s="20">
        <v>108.96</v>
      </c>
      <c r="I1088">
        <f t="shared" si="128"/>
        <v>1.17</v>
      </c>
      <c r="J1088">
        <f t="shared" si="129"/>
        <v>1.4</v>
      </c>
      <c r="K1088">
        <f t="shared" si="130"/>
        <v>108.6</v>
      </c>
      <c r="L1088">
        <f t="shared" si="131"/>
        <v>108.83</v>
      </c>
      <c r="M1088">
        <f t="shared" si="132"/>
        <v>0.23000000000000398</v>
      </c>
      <c r="N1088">
        <f t="shared" si="133"/>
        <v>108.255</v>
      </c>
      <c r="O1088">
        <f t="shared" si="134"/>
        <v>109.17500000000001</v>
      </c>
      <c r="P1088" t="str">
        <f t="shared" si="135"/>
        <v/>
      </c>
    </row>
    <row r="1089" spans="1:16">
      <c r="A1089" s="20" t="s">
        <v>25</v>
      </c>
      <c r="B1089" s="20" t="s">
        <v>138</v>
      </c>
      <c r="C1089" s="20" t="s">
        <v>100</v>
      </c>
      <c r="D1089" s="21">
        <v>43221</v>
      </c>
      <c r="E1089" s="20">
        <v>110</v>
      </c>
      <c r="F1089" s="20" t="s">
        <v>121</v>
      </c>
      <c r="G1089" s="20">
        <v>1.06</v>
      </c>
      <c r="H1089" s="20">
        <v>108.94</v>
      </c>
      <c r="I1089">
        <f t="shared" si="128"/>
        <v>1.17</v>
      </c>
      <c r="J1089">
        <f t="shared" si="129"/>
        <v>1.4</v>
      </c>
      <c r="K1089">
        <f t="shared" si="130"/>
        <v>108.6</v>
      </c>
      <c r="L1089">
        <f t="shared" si="131"/>
        <v>108.83</v>
      </c>
      <c r="M1089">
        <f t="shared" si="132"/>
        <v>0.23000000000000398</v>
      </c>
      <c r="N1089">
        <f t="shared" si="133"/>
        <v>108.255</v>
      </c>
      <c r="O1089">
        <f t="shared" si="134"/>
        <v>109.17500000000001</v>
      </c>
      <c r="P1089" t="str">
        <f t="shared" si="135"/>
        <v/>
      </c>
    </row>
    <row r="1090" spans="1:16">
      <c r="A1090" s="20" t="s">
        <v>25</v>
      </c>
      <c r="B1090" s="20" t="s">
        <v>138</v>
      </c>
      <c r="C1090" s="20" t="s">
        <v>100</v>
      </c>
      <c r="D1090" s="21">
        <v>43252</v>
      </c>
      <c r="E1090" s="20">
        <v>110</v>
      </c>
      <c r="F1090" s="20" t="s">
        <v>121</v>
      </c>
      <c r="G1090" s="20">
        <v>1.1399999999999999</v>
      </c>
      <c r="H1090" s="20">
        <v>108.86</v>
      </c>
      <c r="I1090">
        <f t="shared" si="128"/>
        <v>1.17</v>
      </c>
      <c r="J1090">
        <f t="shared" si="129"/>
        <v>1.4</v>
      </c>
      <c r="K1090">
        <f t="shared" si="130"/>
        <v>108.6</v>
      </c>
      <c r="L1090">
        <f t="shared" si="131"/>
        <v>108.83</v>
      </c>
      <c r="M1090">
        <f t="shared" si="132"/>
        <v>0.23000000000000398</v>
      </c>
      <c r="N1090">
        <f t="shared" si="133"/>
        <v>108.255</v>
      </c>
      <c r="O1090">
        <f t="shared" si="134"/>
        <v>109.17500000000001</v>
      </c>
      <c r="P1090" t="str">
        <f t="shared" si="135"/>
        <v/>
      </c>
    </row>
    <row r="1091" spans="1:16">
      <c r="A1091" s="20" t="s">
        <v>25</v>
      </c>
      <c r="B1091" s="20" t="s">
        <v>138</v>
      </c>
      <c r="C1091" s="20" t="s">
        <v>100</v>
      </c>
      <c r="D1091" s="21">
        <v>43282</v>
      </c>
      <c r="E1091" s="20">
        <v>110</v>
      </c>
      <c r="F1091" s="20" t="s">
        <v>121</v>
      </c>
      <c r="G1091" s="20">
        <v>1.1399999999999999</v>
      </c>
      <c r="H1091" s="20">
        <v>108.86</v>
      </c>
      <c r="I1091">
        <f t="shared" ref="I1091:I1120" si="136">VLOOKUP($C1091,$T$1:$X$42,2,FALSE)</f>
        <v>1.17</v>
      </c>
      <c r="J1091">
        <f t="shared" ref="J1091:J1120" si="137">VLOOKUP($C1091,$T$1:$X$42,3,FALSE)</f>
        <v>1.4</v>
      </c>
      <c r="K1091">
        <f t="shared" ref="K1091:K1120" si="138">VLOOKUP($C1091,$T$1:$X$42,4,FALSE)</f>
        <v>108.6</v>
      </c>
      <c r="L1091">
        <f t="shared" ref="L1091:L1120" si="139">VLOOKUP($C1091,$T$1:$X$42,5,FALSE)</f>
        <v>108.83</v>
      </c>
      <c r="M1091">
        <f t="shared" ref="M1091:M1120" si="140">L1091-K1091</f>
        <v>0.23000000000000398</v>
      </c>
      <c r="N1091">
        <f t="shared" ref="N1091:N1120" si="141">K1091-M1091*1.5</f>
        <v>108.255</v>
      </c>
      <c r="O1091">
        <f t="shared" ref="O1091:O1120" si="142">L1091+M1091*1.5</f>
        <v>109.17500000000001</v>
      </c>
      <c r="P1091" t="str">
        <f t="shared" ref="P1091:P1120" si="143">IF(OR(H1091&lt;N1091,H1091&gt;O1091), "OUTLIER", "")</f>
        <v/>
      </c>
    </row>
    <row r="1092" spans="1:16">
      <c r="A1092" s="20" t="s">
        <v>25</v>
      </c>
      <c r="B1092" s="20" t="s">
        <v>138</v>
      </c>
      <c r="C1092" s="20" t="s">
        <v>100</v>
      </c>
      <c r="D1092" s="21">
        <v>43313</v>
      </c>
      <c r="E1092" s="20">
        <v>110</v>
      </c>
      <c r="F1092" s="20" t="s">
        <v>121</v>
      </c>
      <c r="G1092" s="20">
        <v>0.96</v>
      </c>
      <c r="H1092" s="20">
        <v>109.04</v>
      </c>
      <c r="I1092">
        <f t="shared" si="136"/>
        <v>1.17</v>
      </c>
      <c r="J1092">
        <f t="shared" si="137"/>
        <v>1.4</v>
      </c>
      <c r="K1092">
        <f t="shared" si="138"/>
        <v>108.6</v>
      </c>
      <c r="L1092">
        <f t="shared" si="139"/>
        <v>108.83</v>
      </c>
      <c r="M1092">
        <f t="shared" si="140"/>
        <v>0.23000000000000398</v>
      </c>
      <c r="N1092">
        <f t="shared" si="141"/>
        <v>108.255</v>
      </c>
      <c r="O1092">
        <f t="shared" si="142"/>
        <v>109.17500000000001</v>
      </c>
      <c r="P1092" t="str">
        <f t="shared" si="143"/>
        <v/>
      </c>
    </row>
    <row r="1093" spans="1:16">
      <c r="A1093" s="20" t="s">
        <v>25</v>
      </c>
      <c r="B1093" s="20" t="s">
        <v>138</v>
      </c>
      <c r="C1093" s="20" t="s">
        <v>100</v>
      </c>
      <c r="D1093" s="21">
        <v>43344</v>
      </c>
      <c r="E1093" s="20">
        <v>110</v>
      </c>
      <c r="F1093" s="20" t="s">
        <v>121</v>
      </c>
      <c r="G1093" s="20">
        <v>1.26</v>
      </c>
      <c r="H1093" s="20">
        <v>108.74</v>
      </c>
      <c r="I1093">
        <f t="shared" si="136"/>
        <v>1.17</v>
      </c>
      <c r="J1093">
        <f t="shared" si="137"/>
        <v>1.4</v>
      </c>
      <c r="K1093">
        <f t="shared" si="138"/>
        <v>108.6</v>
      </c>
      <c r="L1093">
        <f t="shared" si="139"/>
        <v>108.83</v>
      </c>
      <c r="M1093">
        <f t="shared" si="140"/>
        <v>0.23000000000000398</v>
      </c>
      <c r="N1093">
        <f t="shared" si="141"/>
        <v>108.255</v>
      </c>
      <c r="O1093">
        <f t="shared" si="142"/>
        <v>109.17500000000001</v>
      </c>
      <c r="P1093" t="str">
        <f t="shared" si="143"/>
        <v/>
      </c>
    </row>
    <row r="1094" spans="1:16">
      <c r="A1094" s="20" t="s">
        <v>25</v>
      </c>
      <c r="B1094" s="20" t="s">
        <v>138</v>
      </c>
      <c r="C1094" s="20" t="s">
        <v>100</v>
      </c>
      <c r="D1094" s="21">
        <v>43374</v>
      </c>
      <c r="E1094" s="20">
        <v>110</v>
      </c>
      <c r="F1094" s="20" t="s">
        <v>121</v>
      </c>
      <c r="G1094" s="20">
        <v>1.59</v>
      </c>
      <c r="H1094" s="20">
        <v>108.41</v>
      </c>
      <c r="I1094">
        <f t="shared" si="136"/>
        <v>1.17</v>
      </c>
      <c r="J1094">
        <f t="shared" si="137"/>
        <v>1.4</v>
      </c>
      <c r="K1094">
        <f t="shared" si="138"/>
        <v>108.6</v>
      </c>
      <c r="L1094">
        <f t="shared" si="139"/>
        <v>108.83</v>
      </c>
      <c r="M1094">
        <f t="shared" si="140"/>
        <v>0.23000000000000398</v>
      </c>
      <c r="N1094">
        <f t="shared" si="141"/>
        <v>108.255</v>
      </c>
      <c r="O1094">
        <f t="shared" si="142"/>
        <v>109.17500000000001</v>
      </c>
      <c r="P1094" t="str">
        <f t="shared" si="143"/>
        <v/>
      </c>
    </row>
    <row r="1095" spans="1:16">
      <c r="A1095" s="20" t="s">
        <v>25</v>
      </c>
      <c r="B1095" s="20" t="s">
        <v>138</v>
      </c>
      <c r="C1095" s="20" t="s">
        <v>100</v>
      </c>
      <c r="D1095" s="21">
        <v>43405</v>
      </c>
      <c r="E1095" s="20">
        <v>110</v>
      </c>
      <c r="F1095" s="20" t="s">
        <v>121</v>
      </c>
      <c r="G1095" s="20">
        <v>1.29</v>
      </c>
      <c r="H1095" s="20">
        <v>108.71</v>
      </c>
      <c r="I1095">
        <f t="shared" si="136"/>
        <v>1.17</v>
      </c>
      <c r="J1095">
        <f t="shared" si="137"/>
        <v>1.4</v>
      </c>
      <c r="K1095">
        <f t="shared" si="138"/>
        <v>108.6</v>
      </c>
      <c r="L1095">
        <f t="shared" si="139"/>
        <v>108.83</v>
      </c>
      <c r="M1095">
        <f t="shared" si="140"/>
        <v>0.23000000000000398</v>
      </c>
      <c r="N1095">
        <f t="shared" si="141"/>
        <v>108.255</v>
      </c>
      <c r="O1095">
        <f t="shared" si="142"/>
        <v>109.17500000000001</v>
      </c>
      <c r="P1095" t="str">
        <f t="shared" si="143"/>
        <v/>
      </c>
    </row>
    <row r="1096" spans="1:16">
      <c r="A1096" s="20" t="s">
        <v>25</v>
      </c>
      <c r="B1096" s="20" t="s">
        <v>138</v>
      </c>
      <c r="C1096" s="20" t="s">
        <v>100</v>
      </c>
      <c r="D1096" s="21">
        <v>43435</v>
      </c>
      <c r="E1096" s="20">
        <v>110</v>
      </c>
      <c r="F1096" s="20" t="s">
        <v>121</v>
      </c>
      <c r="G1096" s="20">
        <v>1.39</v>
      </c>
      <c r="H1096" s="20">
        <v>108.61</v>
      </c>
      <c r="I1096">
        <f t="shared" si="136"/>
        <v>1.17</v>
      </c>
      <c r="J1096">
        <f t="shared" si="137"/>
        <v>1.4</v>
      </c>
      <c r="K1096">
        <f t="shared" si="138"/>
        <v>108.6</v>
      </c>
      <c r="L1096">
        <f t="shared" si="139"/>
        <v>108.83</v>
      </c>
      <c r="M1096">
        <f t="shared" si="140"/>
        <v>0.23000000000000398</v>
      </c>
      <c r="N1096">
        <f t="shared" si="141"/>
        <v>108.255</v>
      </c>
      <c r="O1096">
        <f t="shared" si="142"/>
        <v>109.17500000000001</v>
      </c>
      <c r="P1096" t="str">
        <f t="shared" si="143"/>
        <v/>
      </c>
    </row>
    <row r="1097" spans="1:16">
      <c r="A1097" s="20" t="s">
        <v>25</v>
      </c>
      <c r="B1097" s="20" t="s">
        <v>138</v>
      </c>
      <c r="C1097" s="20" t="s">
        <v>100</v>
      </c>
      <c r="D1097" s="21">
        <v>43466</v>
      </c>
      <c r="E1097" s="20">
        <v>110</v>
      </c>
      <c r="F1097" s="20" t="s">
        <v>121</v>
      </c>
      <c r="G1097" s="20">
        <v>1.45</v>
      </c>
      <c r="H1097" s="20">
        <v>108.55</v>
      </c>
      <c r="I1097">
        <f t="shared" si="136"/>
        <v>1.17</v>
      </c>
      <c r="J1097">
        <f t="shared" si="137"/>
        <v>1.4</v>
      </c>
      <c r="K1097">
        <f t="shared" si="138"/>
        <v>108.6</v>
      </c>
      <c r="L1097">
        <f t="shared" si="139"/>
        <v>108.83</v>
      </c>
      <c r="M1097">
        <f t="shared" si="140"/>
        <v>0.23000000000000398</v>
      </c>
      <c r="N1097">
        <f t="shared" si="141"/>
        <v>108.255</v>
      </c>
      <c r="O1097">
        <f t="shared" si="142"/>
        <v>109.17500000000001</v>
      </c>
      <c r="P1097" t="str">
        <f t="shared" si="143"/>
        <v/>
      </c>
    </row>
    <row r="1098" spans="1:16">
      <c r="A1098" s="20" t="s">
        <v>25</v>
      </c>
      <c r="B1098" s="20" t="s">
        <v>138</v>
      </c>
      <c r="C1098" s="20" t="s">
        <v>100</v>
      </c>
      <c r="D1098" s="21">
        <v>43497</v>
      </c>
      <c r="E1098" s="20">
        <v>110</v>
      </c>
      <c r="F1098" s="20" t="s">
        <v>121</v>
      </c>
      <c r="G1098" s="20">
        <v>1.79</v>
      </c>
      <c r="H1098" s="20">
        <v>108.21</v>
      </c>
      <c r="I1098">
        <f t="shared" si="136"/>
        <v>1.17</v>
      </c>
      <c r="J1098">
        <f t="shared" si="137"/>
        <v>1.4</v>
      </c>
      <c r="K1098">
        <f t="shared" si="138"/>
        <v>108.6</v>
      </c>
      <c r="L1098">
        <f t="shared" si="139"/>
        <v>108.83</v>
      </c>
      <c r="M1098">
        <f t="shared" si="140"/>
        <v>0.23000000000000398</v>
      </c>
      <c r="N1098">
        <f t="shared" si="141"/>
        <v>108.255</v>
      </c>
      <c r="O1098">
        <f t="shared" si="142"/>
        <v>109.17500000000001</v>
      </c>
      <c r="P1098" t="str">
        <f t="shared" si="143"/>
        <v>OUTLIER</v>
      </c>
    </row>
    <row r="1099" spans="1:16">
      <c r="A1099" s="20" t="s">
        <v>25</v>
      </c>
      <c r="B1099" s="20" t="s">
        <v>138</v>
      </c>
      <c r="C1099" s="20" t="s">
        <v>100</v>
      </c>
      <c r="D1099" s="21">
        <v>43525</v>
      </c>
      <c r="E1099" s="20">
        <v>110</v>
      </c>
      <c r="F1099" s="20" t="s">
        <v>121</v>
      </c>
      <c r="G1099" s="20">
        <v>1.69</v>
      </c>
      <c r="H1099" s="20">
        <v>108.31</v>
      </c>
      <c r="I1099">
        <f t="shared" si="136"/>
        <v>1.17</v>
      </c>
      <c r="J1099">
        <f t="shared" si="137"/>
        <v>1.4</v>
      </c>
      <c r="K1099">
        <f t="shared" si="138"/>
        <v>108.6</v>
      </c>
      <c r="L1099">
        <f t="shared" si="139"/>
        <v>108.83</v>
      </c>
      <c r="M1099">
        <f t="shared" si="140"/>
        <v>0.23000000000000398</v>
      </c>
      <c r="N1099">
        <f t="shared" si="141"/>
        <v>108.255</v>
      </c>
      <c r="O1099">
        <f t="shared" si="142"/>
        <v>109.17500000000001</v>
      </c>
      <c r="P1099" t="str">
        <f t="shared" si="143"/>
        <v/>
      </c>
    </row>
    <row r="1100" spans="1:16">
      <c r="A1100" s="20" t="s">
        <v>25</v>
      </c>
      <c r="B1100" s="20" t="s">
        <v>138</v>
      </c>
      <c r="C1100" s="20" t="s">
        <v>100</v>
      </c>
      <c r="D1100" s="21">
        <v>43556</v>
      </c>
      <c r="E1100" s="20">
        <v>110</v>
      </c>
      <c r="F1100" s="20" t="s">
        <v>121</v>
      </c>
      <c r="G1100" s="20">
        <v>1.55</v>
      </c>
      <c r="H1100" s="20">
        <v>108.45</v>
      </c>
      <c r="I1100">
        <f t="shared" si="136"/>
        <v>1.17</v>
      </c>
      <c r="J1100">
        <f t="shared" si="137"/>
        <v>1.4</v>
      </c>
      <c r="K1100">
        <f t="shared" si="138"/>
        <v>108.6</v>
      </c>
      <c r="L1100">
        <f t="shared" si="139"/>
        <v>108.83</v>
      </c>
      <c r="M1100">
        <f t="shared" si="140"/>
        <v>0.23000000000000398</v>
      </c>
      <c r="N1100">
        <f t="shared" si="141"/>
        <v>108.255</v>
      </c>
      <c r="O1100">
        <f t="shared" si="142"/>
        <v>109.17500000000001</v>
      </c>
      <c r="P1100" t="str">
        <f t="shared" si="143"/>
        <v/>
      </c>
    </row>
    <row r="1101" spans="1:16">
      <c r="A1101" s="20" t="s">
        <v>25</v>
      </c>
      <c r="B1101" s="20" t="s">
        <v>138</v>
      </c>
      <c r="C1101" s="20" t="s">
        <v>100</v>
      </c>
      <c r="D1101" s="21">
        <v>43586</v>
      </c>
      <c r="E1101" s="20">
        <v>110</v>
      </c>
      <c r="F1101" s="20" t="s">
        <v>121</v>
      </c>
      <c r="G1101" s="20">
        <v>1.45</v>
      </c>
      <c r="H1101" s="20">
        <v>108.55</v>
      </c>
      <c r="I1101">
        <f t="shared" si="136"/>
        <v>1.17</v>
      </c>
      <c r="J1101">
        <f t="shared" si="137"/>
        <v>1.4</v>
      </c>
      <c r="K1101">
        <f t="shared" si="138"/>
        <v>108.6</v>
      </c>
      <c r="L1101">
        <f t="shared" si="139"/>
        <v>108.83</v>
      </c>
      <c r="M1101">
        <f t="shared" si="140"/>
        <v>0.23000000000000398</v>
      </c>
      <c r="N1101">
        <f t="shared" si="141"/>
        <v>108.255</v>
      </c>
      <c r="O1101">
        <f t="shared" si="142"/>
        <v>109.17500000000001</v>
      </c>
      <c r="P1101" t="str">
        <f t="shared" si="143"/>
        <v/>
      </c>
    </row>
    <row r="1102" spans="1:16">
      <c r="A1102" s="20" t="s">
        <v>25</v>
      </c>
      <c r="B1102" s="20" t="s">
        <v>138</v>
      </c>
      <c r="C1102" s="20" t="s">
        <v>100</v>
      </c>
      <c r="D1102" s="21">
        <v>43617</v>
      </c>
      <c r="E1102" s="20">
        <v>110</v>
      </c>
      <c r="F1102" s="20" t="s">
        <v>121</v>
      </c>
      <c r="G1102" s="20">
        <v>1.26</v>
      </c>
      <c r="H1102" s="20">
        <v>108.74</v>
      </c>
      <c r="I1102">
        <f t="shared" si="136"/>
        <v>1.17</v>
      </c>
      <c r="J1102">
        <f t="shared" si="137"/>
        <v>1.4</v>
      </c>
      <c r="K1102">
        <f t="shared" si="138"/>
        <v>108.6</v>
      </c>
      <c r="L1102">
        <f t="shared" si="139"/>
        <v>108.83</v>
      </c>
      <c r="M1102">
        <f t="shared" si="140"/>
        <v>0.23000000000000398</v>
      </c>
      <c r="N1102">
        <f t="shared" si="141"/>
        <v>108.255</v>
      </c>
      <c r="O1102">
        <f t="shared" si="142"/>
        <v>109.17500000000001</v>
      </c>
      <c r="P1102" t="str">
        <f t="shared" si="143"/>
        <v/>
      </c>
    </row>
    <row r="1103" spans="1:16">
      <c r="A1103" s="20" t="s">
        <v>25</v>
      </c>
      <c r="B1103" s="20" t="s">
        <v>138</v>
      </c>
      <c r="C1103" s="20" t="s">
        <v>100</v>
      </c>
      <c r="D1103" s="21">
        <v>43647</v>
      </c>
      <c r="E1103" s="20">
        <v>110</v>
      </c>
      <c r="F1103" s="20" t="s">
        <v>121</v>
      </c>
      <c r="G1103" s="20">
        <v>1.18</v>
      </c>
      <c r="H1103" s="20">
        <v>108.82</v>
      </c>
      <c r="I1103">
        <f t="shared" si="136"/>
        <v>1.17</v>
      </c>
      <c r="J1103">
        <f t="shared" si="137"/>
        <v>1.4</v>
      </c>
      <c r="K1103">
        <f t="shared" si="138"/>
        <v>108.6</v>
      </c>
      <c r="L1103">
        <f t="shared" si="139"/>
        <v>108.83</v>
      </c>
      <c r="M1103">
        <f t="shared" si="140"/>
        <v>0.23000000000000398</v>
      </c>
      <c r="N1103">
        <f t="shared" si="141"/>
        <v>108.255</v>
      </c>
      <c r="O1103">
        <f t="shared" si="142"/>
        <v>109.17500000000001</v>
      </c>
      <c r="P1103" t="str">
        <f t="shared" si="143"/>
        <v/>
      </c>
    </row>
    <row r="1104" spans="1:16">
      <c r="A1104" s="20" t="s">
        <v>25</v>
      </c>
      <c r="B1104" s="20" t="s">
        <v>138</v>
      </c>
      <c r="C1104" s="20" t="s">
        <v>100</v>
      </c>
      <c r="D1104" s="21">
        <v>43678</v>
      </c>
      <c r="E1104" s="20">
        <v>110</v>
      </c>
      <c r="F1104" s="20" t="s">
        <v>121</v>
      </c>
      <c r="G1104" s="20">
        <v>1.47</v>
      </c>
      <c r="H1104" s="20">
        <v>108.53</v>
      </c>
      <c r="I1104">
        <f t="shared" si="136"/>
        <v>1.17</v>
      </c>
      <c r="J1104">
        <f t="shared" si="137"/>
        <v>1.4</v>
      </c>
      <c r="K1104">
        <f t="shared" si="138"/>
        <v>108.6</v>
      </c>
      <c r="L1104">
        <f t="shared" si="139"/>
        <v>108.83</v>
      </c>
      <c r="M1104">
        <f t="shared" si="140"/>
        <v>0.23000000000000398</v>
      </c>
      <c r="N1104">
        <f t="shared" si="141"/>
        <v>108.255</v>
      </c>
      <c r="O1104">
        <f t="shared" si="142"/>
        <v>109.17500000000001</v>
      </c>
      <c r="P1104" t="str">
        <f t="shared" si="143"/>
        <v/>
      </c>
    </row>
    <row r="1105" spans="1:16">
      <c r="A1105" s="20" t="s">
        <v>25</v>
      </c>
      <c r="B1105" s="20" t="s">
        <v>138</v>
      </c>
      <c r="C1105" s="20" t="s">
        <v>100</v>
      </c>
      <c r="D1105" s="21">
        <v>43709</v>
      </c>
      <c r="E1105" s="20">
        <v>110</v>
      </c>
      <c r="F1105" s="20" t="s">
        <v>121</v>
      </c>
      <c r="G1105" s="20">
        <v>1.71</v>
      </c>
      <c r="H1105" s="20">
        <v>108.29</v>
      </c>
      <c r="I1105">
        <f t="shared" si="136"/>
        <v>1.17</v>
      </c>
      <c r="J1105">
        <f t="shared" si="137"/>
        <v>1.4</v>
      </c>
      <c r="K1105">
        <f t="shared" si="138"/>
        <v>108.6</v>
      </c>
      <c r="L1105">
        <f t="shared" si="139"/>
        <v>108.83</v>
      </c>
      <c r="M1105">
        <f t="shared" si="140"/>
        <v>0.23000000000000398</v>
      </c>
      <c r="N1105">
        <f t="shared" si="141"/>
        <v>108.255</v>
      </c>
      <c r="O1105">
        <f t="shared" si="142"/>
        <v>109.17500000000001</v>
      </c>
      <c r="P1105" t="str">
        <f t="shared" si="143"/>
        <v/>
      </c>
    </row>
    <row r="1106" spans="1:16">
      <c r="A1106" s="20" t="s">
        <v>25</v>
      </c>
      <c r="B1106" s="20" t="s">
        <v>138</v>
      </c>
      <c r="C1106" s="20" t="s">
        <v>100</v>
      </c>
      <c r="D1106" s="21">
        <v>43739</v>
      </c>
      <c r="E1106" s="20">
        <v>110</v>
      </c>
      <c r="F1106" s="20" t="s">
        <v>121</v>
      </c>
      <c r="G1106" s="20">
        <v>1.57</v>
      </c>
      <c r="H1106" s="20">
        <v>108.43</v>
      </c>
      <c r="I1106">
        <f t="shared" si="136"/>
        <v>1.17</v>
      </c>
      <c r="J1106">
        <f t="shared" si="137"/>
        <v>1.4</v>
      </c>
      <c r="K1106">
        <f t="shared" si="138"/>
        <v>108.6</v>
      </c>
      <c r="L1106">
        <f t="shared" si="139"/>
        <v>108.83</v>
      </c>
      <c r="M1106">
        <f t="shared" si="140"/>
        <v>0.23000000000000398</v>
      </c>
      <c r="N1106">
        <f t="shared" si="141"/>
        <v>108.255</v>
      </c>
      <c r="O1106">
        <f t="shared" si="142"/>
        <v>109.17500000000001</v>
      </c>
      <c r="P1106" t="str">
        <f t="shared" si="143"/>
        <v/>
      </c>
    </row>
    <row r="1107" spans="1:16">
      <c r="A1107" s="20" t="s">
        <v>25</v>
      </c>
      <c r="B1107" s="20" t="s">
        <v>138</v>
      </c>
      <c r="C1107" s="20" t="s">
        <v>100</v>
      </c>
      <c r="D1107" s="21">
        <v>43770</v>
      </c>
      <c r="E1107" s="20">
        <v>110</v>
      </c>
      <c r="F1107" s="20" t="s">
        <v>121</v>
      </c>
      <c r="G1107" s="20">
        <v>1.1499999999999999</v>
      </c>
      <c r="H1107" s="20">
        <v>108.85</v>
      </c>
      <c r="I1107">
        <f t="shared" si="136"/>
        <v>1.17</v>
      </c>
      <c r="J1107">
        <f t="shared" si="137"/>
        <v>1.4</v>
      </c>
      <c r="K1107">
        <f t="shared" si="138"/>
        <v>108.6</v>
      </c>
      <c r="L1107">
        <f t="shared" si="139"/>
        <v>108.83</v>
      </c>
      <c r="M1107">
        <f t="shared" si="140"/>
        <v>0.23000000000000398</v>
      </c>
      <c r="N1107">
        <f t="shared" si="141"/>
        <v>108.255</v>
      </c>
      <c r="O1107">
        <f t="shared" si="142"/>
        <v>109.17500000000001</v>
      </c>
      <c r="P1107" t="str">
        <f t="shared" si="143"/>
        <v/>
      </c>
    </row>
    <row r="1108" spans="1:16">
      <c r="A1108" s="20" t="s">
        <v>25</v>
      </c>
      <c r="B1108" s="20" t="s">
        <v>138</v>
      </c>
      <c r="C1108" s="20" t="s">
        <v>100</v>
      </c>
      <c r="D1108" s="21">
        <v>43800</v>
      </c>
      <c r="E1108" s="20">
        <v>110</v>
      </c>
      <c r="F1108" s="20" t="s">
        <v>121</v>
      </c>
      <c r="G1108" s="20">
        <v>1.27</v>
      </c>
      <c r="H1108" s="20">
        <v>108.73</v>
      </c>
      <c r="I1108">
        <f t="shared" si="136"/>
        <v>1.17</v>
      </c>
      <c r="J1108">
        <f t="shared" si="137"/>
        <v>1.4</v>
      </c>
      <c r="K1108">
        <f t="shared" si="138"/>
        <v>108.6</v>
      </c>
      <c r="L1108">
        <f t="shared" si="139"/>
        <v>108.83</v>
      </c>
      <c r="M1108">
        <f t="shared" si="140"/>
        <v>0.23000000000000398</v>
      </c>
      <c r="N1108">
        <f t="shared" si="141"/>
        <v>108.255</v>
      </c>
      <c r="O1108">
        <f t="shared" si="142"/>
        <v>109.17500000000001</v>
      </c>
      <c r="P1108" t="str">
        <f t="shared" si="143"/>
        <v/>
      </c>
    </row>
    <row r="1109" spans="1:16">
      <c r="A1109" s="20" t="s">
        <v>25</v>
      </c>
      <c r="B1109" s="20" t="s">
        <v>138</v>
      </c>
      <c r="C1109" s="20" t="s">
        <v>100</v>
      </c>
      <c r="D1109" s="21">
        <v>43831</v>
      </c>
      <c r="E1109" s="20">
        <v>110</v>
      </c>
      <c r="F1109" s="20" t="s">
        <v>121</v>
      </c>
      <c r="G1109" s="20">
        <v>1.6</v>
      </c>
      <c r="H1109" s="20">
        <v>108.4</v>
      </c>
      <c r="I1109">
        <f t="shared" si="136"/>
        <v>1.17</v>
      </c>
      <c r="J1109">
        <f t="shared" si="137"/>
        <v>1.4</v>
      </c>
      <c r="K1109">
        <f t="shared" si="138"/>
        <v>108.6</v>
      </c>
      <c r="L1109">
        <f t="shared" si="139"/>
        <v>108.83</v>
      </c>
      <c r="M1109">
        <f t="shared" si="140"/>
        <v>0.23000000000000398</v>
      </c>
      <c r="N1109">
        <f t="shared" si="141"/>
        <v>108.255</v>
      </c>
      <c r="O1109">
        <f t="shared" si="142"/>
        <v>109.17500000000001</v>
      </c>
      <c r="P1109" t="str">
        <f t="shared" si="143"/>
        <v/>
      </c>
    </row>
    <row r="1110" spans="1:16">
      <c r="A1110" s="20" t="s">
        <v>25</v>
      </c>
      <c r="B1110" s="20" t="s">
        <v>138</v>
      </c>
      <c r="C1110" s="20" t="s">
        <v>100</v>
      </c>
      <c r="D1110" s="21">
        <v>43862</v>
      </c>
      <c r="E1110" s="20">
        <v>110</v>
      </c>
      <c r="F1110" s="20" t="s">
        <v>121</v>
      </c>
      <c r="G1110" s="20">
        <v>1.4</v>
      </c>
      <c r="H1110" s="20">
        <v>108.6</v>
      </c>
      <c r="I1110">
        <f t="shared" si="136"/>
        <v>1.17</v>
      </c>
      <c r="J1110">
        <f t="shared" si="137"/>
        <v>1.4</v>
      </c>
      <c r="K1110">
        <f t="shared" si="138"/>
        <v>108.6</v>
      </c>
      <c r="L1110">
        <f t="shared" si="139"/>
        <v>108.83</v>
      </c>
      <c r="M1110">
        <f t="shared" si="140"/>
        <v>0.23000000000000398</v>
      </c>
      <c r="N1110">
        <f t="shared" si="141"/>
        <v>108.255</v>
      </c>
      <c r="O1110">
        <f t="shared" si="142"/>
        <v>109.17500000000001</v>
      </c>
      <c r="P1110" t="str">
        <f t="shared" si="143"/>
        <v/>
      </c>
    </row>
    <row r="1111" spans="1:16">
      <c r="A1111" s="20" t="s">
        <v>25</v>
      </c>
      <c r="B1111" s="20" t="s">
        <v>138</v>
      </c>
      <c r="C1111" s="20" t="s">
        <v>100</v>
      </c>
      <c r="D1111" s="21">
        <v>43891</v>
      </c>
      <c r="E1111" s="20">
        <v>110</v>
      </c>
      <c r="F1111" s="20" t="s">
        <v>121</v>
      </c>
      <c r="G1111" s="20">
        <v>1.45</v>
      </c>
      <c r="H1111" s="20">
        <v>108.55</v>
      </c>
      <c r="I1111">
        <f t="shared" si="136"/>
        <v>1.17</v>
      </c>
      <c r="J1111">
        <f t="shared" si="137"/>
        <v>1.4</v>
      </c>
      <c r="K1111">
        <f t="shared" si="138"/>
        <v>108.6</v>
      </c>
      <c r="L1111">
        <f t="shared" si="139"/>
        <v>108.83</v>
      </c>
      <c r="M1111">
        <f t="shared" si="140"/>
        <v>0.23000000000000398</v>
      </c>
      <c r="N1111">
        <f t="shared" si="141"/>
        <v>108.255</v>
      </c>
      <c r="O1111">
        <f t="shared" si="142"/>
        <v>109.17500000000001</v>
      </c>
      <c r="P1111" t="str">
        <f t="shared" si="143"/>
        <v/>
      </c>
    </row>
    <row r="1112" spans="1:16">
      <c r="A1112" s="20" t="s">
        <v>25</v>
      </c>
      <c r="B1112" s="20" t="s">
        <v>138</v>
      </c>
      <c r="C1112" s="20" t="s">
        <v>100</v>
      </c>
      <c r="D1112" s="21">
        <v>43922</v>
      </c>
      <c r="E1112" s="20">
        <v>110</v>
      </c>
      <c r="F1112" s="20" t="s">
        <v>121</v>
      </c>
      <c r="G1112" s="20">
        <v>1.49</v>
      </c>
      <c r="H1112" s="20">
        <v>108.51</v>
      </c>
      <c r="I1112">
        <f t="shared" si="136"/>
        <v>1.17</v>
      </c>
      <c r="J1112">
        <f t="shared" si="137"/>
        <v>1.4</v>
      </c>
      <c r="K1112">
        <f t="shared" si="138"/>
        <v>108.6</v>
      </c>
      <c r="L1112">
        <f t="shared" si="139"/>
        <v>108.83</v>
      </c>
      <c r="M1112">
        <f t="shared" si="140"/>
        <v>0.23000000000000398</v>
      </c>
      <c r="N1112">
        <f t="shared" si="141"/>
        <v>108.255</v>
      </c>
      <c r="O1112">
        <f t="shared" si="142"/>
        <v>109.17500000000001</v>
      </c>
      <c r="P1112" t="str">
        <f t="shared" si="143"/>
        <v/>
      </c>
    </row>
    <row r="1113" spans="1:16">
      <c r="A1113" s="20" t="s">
        <v>25</v>
      </c>
      <c r="B1113" s="20" t="s">
        <v>138</v>
      </c>
      <c r="C1113" s="20" t="s">
        <v>100</v>
      </c>
      <c r="D1113" s="21">
        <v>43952</v>
      </c>
      <c r="E1113" s="20">
        <v>110</v>
      </c>
      <c r="F1113" s="20" t="s">
        <v>121</v>
      </c>
      <c r="G1113" s="20">
        <v>1.37</v>
      </c>
      <c r="H1113" s="20">
        <v>108.63</v>
      </c>
      <c r="I1113">
        <f t="shared" si="136"/>
        <v>1.17</v>
      </c>
      <c r="J1113">
        <f t="shared" si="137"/>
        <v>1.4</v>
      </c>
      <c r="K1113">
        <f t="shared" si="138"/>
        <v>108.6</v>
      </c>
      <c r="L1113">
        <f t="shared" si="139"/>
        <v>108.83</v>
      </c>
      <c r="M1113">
        <f t="shared" si="140"/>
        <v>0.23000000000000398</v>
      </c>
      <c r="N1113">
        <f t="shared" si="141"/>
        <v>108.255</v>
      </c>
      <c r="O1113">
        <f t="shared" si="142"/>
        <v>109.17500000000001</v>
      </c>
      <c r="P1113" t="str">
        <f t="shared" si="143"/>
        <v/>
      </c>
    </row>
    <row r="1114" spans="1:16">
      <c r="A1114" s="20" t="s">
        <v>25</v>
      </c>
      <c r="B1114" s="20" t="s">
        <v>138</v>
      </c>
      <c r="C1114" s="20" t="s">
        <v>100</v>
      </c>
      <c r="D1114" s="21">
        <v>43983</v>
      </c>
      <c r="E1114" s="20">
        <v>110</v>
      </c>
      <c r="F1114" s="20" t="s">
        <v>121</v>
      </c>
      <c r="G1114" s="20">
        <v>1.0900000000000001</v>
      </c>
      <c r="H1114" s="20">
        <v>108.91</v>
      </c>
      <c r="I1114">
        <f t="shared" si="136"/>
        <v>1.17</v>
      </c>
      <c r="J1114">
        <f t="shared" si="137"/>
        <v>1.4</v>
      </c>
      <c r="K1114">
        <f t="shared" si="138"/>
        <v>108.6</v>
      </c>
      <c r="L1114">
        <f t="shared" si="139"/>
        <v>108.83</v>
      </c>
      <c r="M1114">
        <f t="shared" si="140"/>
        <v>0.23000000000000398</v>
      </c>
      <c r="N1114">
        <f t="shared" si="141"/>
        <v>108.255</v>
      </c>
      <c r="O1114">
        <f t="shared" si="142"/>
        <v>109.17500000000001</v>
      </c>
      <c r="P1114" t="str">
        <f t="shared" si="143"/>
        <v/>
      </c>
    </row>
    <row r="1115" spans="1:16">
      <c r="A1115" s="20" t="s">
        <v>25</v>
      </c>
      <c r="B1115" s="20" t="s">
        <v>138</v>
      </c>
      <c r="C1115" s="20" t="s">
        <v>100</v>
      </c>
      <c r="D1115" s="21">
        <v>44013</v>
      </c>
      <c r="E1115" s="20">
        <v>110</v>
      </c>
      <c r="F1115" s="20" t="s">
        <v>121</v>
      </c>
      <c r="G1115" s="20">
        <v>1.07</v>
      </c>
      <c r="H1115" s="20">
        <v>108.93</v>
      </c>
      <c r="I1115">
        <f t="shared" si="136"/>
        <v>1.17</v>
      </c>
      <c r="J1115">
        <f t="shared" si="137"/>
        <v>1.4</v>
      </c>
      <c r="K1115">
        <f t="shared" si="138"/>
        <v>108.6</v>
      </c>
      <c r="L1115">
        <f t="shared" si="139"/>
        <v>108.83</v>
      </c>
      <c r="M1115">
        <f t="shared" si="140"/>
        <v>0.23000000000000398</v>
      </c>
      <c r="N1115">
        <f t="shared" si="141"/>
        <v>108.255</v>
      </c>
      <c r="O1115">
        <f t="shared" si="142"/>
        <v>109.17500000000001</v>
      </c>
      <c r="P1115" t="str">
        <f t="shared" si="143"/>
        <v/>
      </c>
    </row>
    <row r="1116" spans="1:16">
      <c r="A1116" s="20" t="s">
        <v>25</v>
      </c>
      <c r="B1116" s="20" t="s">
        <v>138</v>
      </c>
      <c r="C1116" s="20" t="s">
        <v>100</v>
      </c>
      <c r="D1116" s="21">
        <v>44044</v>
      </c>
      <c r="E1116" s="20">
        <v>110</v>
      </c>
      <c r="F1116" s="20" t="s">
        <v>121</v>
      </c>
      <c r="G1116" s="20">
        <v>1.1599999999999999</v>
      </c>
      <c r="H1116" s="20">
        <v>108.84</v>
      </c>
      <c r="I1116">
        <f t="shared" si="136"/>
        <v>1.17</v>
      </c>
      <c r="J1116">
        <f t="shared" si="137"/>
        <v>1.4</v>
      </c>
      <c r="K1116">
        <f t="shared" si="138"/>
        <v>108.6</v>
      </c>
      <c r="L1116">
        <f t="shared" si="139"/>
        <v>108.83</v>
      </c>
      <c r="M1116">
        <f t="shared" si="140"/>
        <v>0.23000000000000398</v>
      </c>
      <c r="N1116">
        <f t="shared" si="141"/>
        <v>108.255</v>
      </c>
      <c r="O1116">
        <f t="shared" si="142"/>
        <v>109.17500000000001</v>
      </c>
      <c r="P1116" t="str">
        <f t="shared" si="143"/>
        <v/>
      </c>
    </row>
    <row r="1117" spans="1:16">
      <c r="A1117" s="20" t="s">
        <v>25</v>
      </c>
      <c r="B1117" s="20" t="s">
        <v>138</v>
      </c>
      <c r="C1117" s="20" t="s">
        <v>100</v>
      </c>
      <c r="D1117" s="21">
        <v>44075</v>
      </c>
      <c r="E1117" s="20">
        <v>110</v>
      </c>
      <c r="F1117" s="20" t="s">
        <v>121</v>
      </c>
      <c r="G1117" s="20">
        <v>1.27</v>
      </c>
      <c r="H1117" s="20">
        <v>108.73</v>
      </c>
      <c r="I1117">
        <f t="shared" si="136"/>
        <v>1.17</v>
      </c>
      <c r="J1117">
        <f t="shared" si="137"/>
        <v>1.4</v>
      </c>
      <c r="K1117">
        <f t="shared" si="138"/>
        <v>108.6</v>
      </c>
      <c r="L1117">
        <f t="shared" si="139"/>
        <v>108.83</v>
      </c>
      <c r="M1117">
        <f t="shared" si="140"/>
        <v>0.23000000000000398</v>
      </c>
      <c r="N1117">
        <f t="shared" si="141"/>
        <v>108.255</v>
      </c>
      <c r="O1117">
        <f t="shared" si="142"/>
        <v>109.17500000000001</v>
      </c>
      <c r="P1117" t="str">
        <f t="shared" si="143"/>
        <v/>
      </c>
    </row>
    <row r="1118" spans="1:16">
      <c r="A1118" s="20" t="s">
        <v>25</v>
      </c>
      <c r="B1118" s="20" t="s">
        <v>138</v>
      </c>
      <c r="C1118" s="20" t="s">
        <v>100</v>
      </c>
      <c r="D1118" s="21">
        <v>44105</v>
      </c>
      <c r="E1118" s="20">
        <v>110</v>
      </c>
      <c r="F1118" s="20" t="s">
        <v>121</v>
      </c>
      <c r="G1118" s="20">
        <v>1.24</v>
      </c>
      <c r="H1118" s="20">
        <v>108.76</v>
      </c>
      <c r="I1118">
        <f t="shared" si="136"/>
        <v>1.17</v>
      </c>
      <c r="J1118">
        <f t="shared" si="137"/>
        <v>1.4</v>
      </c>
      <c r="K1118">
        <f t="shared" si="138"/>
        <v>108.6</v>
      </c>
      <c r="L1118">
        <f t="shared" si="139"/>
        <v>108.83</v>
      </c>
      <c r="M1118">
        <f t="shared" si="140"/>
        <v>0.23000000000000398</v>
      </c>
      <c r="N1118">
        <f t="shared" si="141"/>
        <v>108.255</v>
      </c>
      <c r="O1118">
        <f t="shared" si="142"/>
        <v>109.17500000000001</v>
      </c>
      <c r="P1118" t="str">
        <f t="shared" si="143"/>
        <v/>
      </c>
    </row>
    <row r="1119" spans="1:16">
      <c r="A1119" s="20" t="s">
        <v>25</v>
      </c>
      <c r="B1119" s="20" t="s">
        <v>138</v>
      </c>
      <c r="C1119" s="20" t="s">
        <v>100</v>
      </c>
      <c r="D1119" s="21">
        <v>44136</v>
      </c>
      <c r="E1119" s="20">
        <v>110</v>
      </c>
      <c r="F1119" s="20" t="s">
        <v>121</v>
      </c>
      <c r="G1119" s="20">
        <v>1.1499999999999999</v>
      </c>
      <c r="H1119" s="20">
        <v>108.85</v>
      </c>
      <c r="I1119">
        <f t="shared" si="136"/>
        <v>1.17</v>
      </c>
      <c r="J1119">
        <f t="shared" si="137"/>
        <v>1.4</v>
      </c>
      <c r="K1119">
        <f t="shared" si="138"/>
        <v>108.6</v>
      </c>
      <c r="L1119">
        <f t="shared" si="139"/>
        <v>108.83</v>
      </c>
      <c r="M1119">
        <f t="shared" si="140"/>
        <v>0.23000000000000398</v>
      </c>
      <c r="N1119">
        <f t="shared" si="141"/>
        <v>108.255</v>
      </c>
      <c r="O1119">
        <f t="shared" si="142"/>
        <v>109.17500000000001</v>
      </c>
      <c r="P1119" t="str">
        <f t="shared" si="143"/>
        <v/>
      </c>
    </row>
    <row r="1120" spans="1:16">
      <c r="A1120" s="20" t="s">
        <v>25</v>
      </c>
      <c r="B1120" s="20" t="s">
        <v>138</v>
      </c>
      <c r="C1120" s="20" t="s">
        <v>100</v>
      </c>
      <c r="D1120" s="21">
        <v>44166</v>
      </c>
      <c r="E1120" s="20">
        <v>110</v>
      </c>
      <c r="F1120" s="20" t="s">
        <v>121</v>
      </c>
      <c r="G1120" s="20">
        <v>1.1200000000000001</v>
      </c>
      <c r="H1120" s="20">
        <v>108.88</v>
      </c>
      <c r="I1120">
        <f t="shared" si="136"/>
        <v>1.17</v>
      </c>
      <c r="J1120">
        <f t="shared" si="137"/>
        <v>1.4</v>
      </c>
      <c r="K1120">
        <f t="shared" si="138"/>
        <v>108.6</v>
      </c>
      <c r="L1120">
        <f t="shared" si="139"/>
        <v>108.83</v>
      </c>
      <c r="M1120">
        <f t="shared" si="140"/>
        <v>0.23000000000000398</v>
      </c>
      <c r="N1120">
        <f t="shared" si="141"/>
        <v>108.255</v>
      </c>
      <c r="O1120">
        <f t="shared" si="142"/>
        <v>109.17500000000001</v>
      </c>
      <c r="P1120" t="str">
        <f t="shared" si="143"/>
        <v/>
      </c>
    </row>
  </sheetData>
  <autoFilter ref="A1:P1120" xr:uid="{ED9E1509-00C3-43AA-BCD0-AC15BFC8C56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7226A-2B96-4E54-8ED4-740C5ED752E5}">
  <dimension ref="A1:C58"/>
  <sheetViews>
    <sheetView workbookViewId="0">
      <selection activeCell="A59" sqref="A59:C71"/>
    </sheetView>
  </sheetViews>
  <sheetFormatPr defaultRowHeight="14.45"/>
  <cols>
    <col min="1" max="1" width="15.7109375" bestFit="1" customWidth="1"/>
    <col min="2" max="2" width="10.42578125" style="36" bestFit="1" customWidth="1"/>
    <col min="3" max="3" width="20.7109375" bestFit="1" customWidth="1"/>
  </cols>
  <sheetData>
    <row r="1" spans="1:3">
      <c r="A1" t="s">
        <v>107</v>
      </c>
      <c r="B1" s="36" t="s">
        <v>108</v>
      </c>
      <c r="C1" t="s">
        <v>112</v>
      </c>
    </row>
    <row r="2" spans="1:3">
      <c r="A2" t="s">
        <v>57</v>
      </c>
      <c r="B2" s="36">
        <v>42082</v>
      </c>
      <c r="C2">
        <v>82.587000000000003</v>
      </c>
    </row>
    <row r="3" spans="1:3">
      <c r="A3" t="s">
        <v>57</v>
      </c>
      <c r="B3" s="36">
        <v>42114</v>
      </c>
      <c r="C3">
        <v>82.706999999999994</v>
      </c>
    </row>
    <row r="4" spans="1:3">
      <c r="A4" t="s">
        <v>57</v>
      </c>
      <c r="B4" s="36">
        <v>42139</v>
      </c>
      <c r="C4">
        <v>82.716999999999999</v>
      </c>
    </row>
    <row r="5" spans="1:3">
      <c r="A5" t="s">
        <v>57</v>
      </c>
      <c r="B5" s="36">
        <v>42170</v>
      </c>
      <c r="C5">
        <v>83.156999999999996</v>
      </c>
    </row>
    <row r="6" spans="1:3">
      <c r="A6" t="s">
        <v>57</v>
      </c>
      <c r="B6" s="36">
        <v>42215</v>
      </c>
      <c r="C6">
        <v>83.427000000000007</v>
      </c>
    </row>
    <row r="7" spans="1:3">
      <c r="A7" t="s">
        <v>57</v>
      </c>
      <c r="B7" s="36">
        <v>42257</v>
      </c>
      <c r="C7">
        <v>82.887</v>
      </c>
    </row>
    <row r="8" spans="1:3">
      <c r="A8" t="s">
        <v>57</v>
      </c>
      <c r="B8" s="36">
        <v>42290</v>
      </c>
      <c r="C8">
        <v>82.486999999999995</v>
      </c>
    </row>
    <row r="9" spans="1:3">
      <c r="A9" t="s">
        <v>57</v>
      </c>
      <c r="B9" s="36">
        <v>42321</v>
      </c>
      <c r="C9">
        <v>82.376999999999995</v>
      </c>
    </row>
    <row r="10" spans="1:3">
      <c r="A10" t="s">
        <v>57</v>
      </c>
      <c r="B10" s="36">
        <v>42354</v>
      </c>
      <c r="C10">
        <v>82.277000000000001</v>
      </c>
    </row>
    <row r="11" spans="1:3">
      <c r="A11" t="s">
        <v>57</v>
      </c>
      <c r="B11" s="36">
        <v>42384</v>
      </c>
      <c r="C11">
        <v>82.277000000000001</v>
      </c>
    </row>
    <row r="12" spans="1:3">
      <c r="A12" t="s">
        <v>57</v>
      </c>
      <c r="B12" s="36">
        <v>42410</v>
      </c>
      <c r="C12">
        <v>82.397000000000006</v>
      </c>
    </row>
    <row r="13" spans="1:3">
      <c r="A13" t="s">
        <v>57</v>
      </c>
      <c r="B13" s="36">
        <v>42438</v>
      </c>
      <c r="C13">
        <v>82.867000000000004</v>
      </c>
    </row>
    <row r="14" spans="1:3">
      <c r="A14" t="s">
        <v>57</v>
      </c>
      <c r="B14" s="36">
        <v>42467</v>
      </c>
      <c r="C14">
        <v>82.686999999999998</v>
      </c>
    </row>
    <row r="15" spans="1:3">
      <c r="A15" t="s">
        <v>57</v>
      </c>
      <c r="B15" s="36">
        <v>42501</v>
      </c>
      <c r="C15">
        <v>82.606999999999999</v>
      </c>
    </row>
    <row r="16" spans="1:3">
      <c r="A16" t="s">
        <v>57</v>
      </c>
      <c r="B16" s="36">
        <v>42531</v>
      </c>
      <c r="C16">
        <v>83.587000000000003</v>
      </c>
    </row>
    <row r="17" spans="1:3">
      <c r="A17" t="s">
        <v>57</v>
      </c>
      <c r="B17" s="36">
        <v>42559</v>
      </c>
      <c r="C17">
        <v>82.787000000000006</v>
      </c>
    </row>
    <row r="18" spans="1:3">
      <c r="A18" t="s">
        <v>57</v>
      </c>
      <c r="B18" s="36">
        <v>42586</v>
      </c>
      <c r="C18">
        <v>82.706999999999994</v>
      </c>
    </row>
    <row r="19" spans="1:3">
      <c r="A19" t="s">
        <v>57</v>
      </c>
      <c r="B19" s="36">
        <v>42621</v>
      </c>
      <c r="C19">
        <v>82.596999999999994</v>
      </c>
    </row>
    <row r="20" spans="1:3">
      <c r="A20" t="s">
        <v>57</v>
      </c>
      <c r="B20" s="36">
        <v>42650</v>
      </c>
      <c r="C20">
        <v>82.537000000000006</v>
      </c>
    </row>
    <row r="21" spans="1:3">
      <c r="A21" t="s">
        <v>57</v>
      </c>
      <c r="B21" s="36">
        <v>42682</v>
      </c>
      <c r="C21">
        <v>82.376999999999995</v>
      </c>
    </row>
    <row r="22" spans="1:3">
      <c r="A22" t="s">
        <v>57</v>
      </c>
      <c r="B22" s="36">
        <v>42716</v>
      </c>
      <c r="C22">
        <v>82.427000000000007</v>
      </c>
    </row>
    <row r="23" spans="1:3">
      <c r="A23" t="s">
        <v>57</v>
      </c>
      <c r="B23" s="36">
        <v>42751</v>
      </c>
      <c r="C23">
        <v>82.236999999999995</v>
      </c>
    </row>
    <row r="24" spans="1:3">
      <c r="A24" t="s">
        <v>57</v>
      </c>
      <c r="B24" s="36">
        <v>42782</v>
      </c>
      <c r="C24">
        <v>82.216999999999999</v>
      </c>
    </row>
    <row r="25" spans="1:3">
      <c r="A25" t="s">
        <v>57</v>
      </c>
      <c r="B25" s="36">
        <v>42811</v>
      </c>
      <c r="C25">
        <v>82.167000000000002</v>
      </c>
    </row>
    <row r="26" spans="1:3">
      <c r="A26" t="s">
        <v>57</v>
      </c>
      <c r="B26" s="36">
        <v>42843</v>
      </c>
      <c r="C26">
        <v>82.106999999999999</v>
      </c>
    </row>
    <row r="27" spans="1:3">
      <c r="A27" t="s">
        <v>57</v>
      </c>
      <c r="B27" s="36">
        <v>42863</v>
      </c>
      <c r="C27">
        <v>82.436999999999998</v>
      </c>
    </row>
    <row r="28" spans="1:3">
      <c r="A28" t="s">
        <v>57</v>
      </c>
      <c r="B28" s="36">
        <v>42902</v>
      </c>
      <c r="C28">
        <v>82.216999999999999</v>
      </c>
    </row>
    <row r="29" spans="1:3">
      <c r="A29" t="s">
        <v>57</v>
      </c>
      <c r="B29" s="36">
        <v>42929</v>
      </c>
      <c r="C29">
        <v>82.796999999999997</v>
      </c>
    </row>
    <row r="30" spans="1:3">
      <c r="A30" t="s">
        <v>57</v>
      </c>
      <c r="B30" s="36">
        <v>42970</v>
      </c>
      <c r="C30">
        <v>81.736999999999995</v>
      </c>
    </row>
    <row r="31" spans="1:3">
      <c r="A31" t="s">
        <v>57</v>
      </c>
      <c r="B31" s="36">
        <v>42997</v>
      </c>
      <c r="C31">
        <v>82.397000000000006</v>
      </c>
    </row>
    <row r="32" spans="1:3">
      <c r="A32" t="s">
        <v>57</v>
      </c>
      <c r="B32" s="36">
        <v>43009</v>
      </c>
      <c r="C32">
        <v>81.701111111111118</v>
      </c>
    </row>
    <row r="33" spans="1:3">
      <c r="A33" t="s">
        <v>57</v>
      </c>
      <c r="B33" s="36">
        <v>43040</v>
      </c>
      <c r="C33">
        <v>81.699866666666637</v>
      </c>
    </row>
    <row r="34" spans="1:3">
      <c r="A34" t="s">
        <v>57</v>
      </c>
      <c r="B34" s="36">
        <v>43070</v>
      </c>
      <c r="C34">
        <v>81.476387096774189</v>
      </c>
    </row>
    <row r="35" spans="1:3">
      <c r="A35" t="s">
        <v>57</v>
      </c>
      <c r="B35" s="36">
        <v>43101</v>
      </c>
      <c r="C35">
        <v>81.515612903225787</v>
      </c>
    </row>
    <row r="36" spans="1:3">
      <c r="A36" t="s">
        <v>57</v>
      </c>
      <c r="B36" s="36">
        <v>43132</v>
      </c>
      <c r="C36">
        <v>81.51124999999999</v>
      </c>
    </row>
    <row r="37" spans="1:3">
      <c r="A37" t="s">
        <v>57</v>
      </c>
      <c r="B37" s="36">
        <v>43160</v>
      </c>
      <c r="C37">
        <v>81.93519354838709</v>
      </c>
    </row>
    <row r="38" spans="1:3">
      <c r="A38" t="s">
        <v>57</v>
      </c>
      <c r="B38" s="36">
        <v>43191</v>
      </c>
      <c r="C38">
        <v>81.979466666666667</v>
      </c>
    </row>
    <row r="39" spans="1:3">
      <c r="A39" t="s">
        <v>57</v>
      </c>
      <c r="B39" s="36">
        <v>43221</v>
      </c>
      <c r="C39">
        <v>82.53406451612905</v>
      </c>
    </row>
    <row r="40" spans="1:3">
      <c r="A40" t="s">
        <v>57</v>
      </c>
      <c r="B40" s="36">
        <v>43252</v>
      </c>
      <c r="C40">
        <v>82.328366666666653</v>
      </c>
    </row>
    <row r="41" spans="1:3">
      <c r="A41" t="s">
        <v>57</v>
      </c>
      <c r="B41" s="36">
        <v>43282</v>
      </c>
      <c r="C41">
        <v>81.836612903225813</v>
      </c>
    </row>
    <row r="42" spans="1:3">
      <c r="A42" t="s">
        <v>57</v>
      </c>
      <c r="B42" s="36">
        <v>43313</v>
      </c>
      <c r="C42">
        <v>81.570806451612924</v>
      </c>
    </row>
    <row r="43" spans="1:3">
      <c r="A43" t="s">
        <v>57</v>
      </c>
      <c r="B43" s="36">
        <v>43344</v>
      </c>
      <c r="C43">
        <v>81.58150000000002</v>
      </c>
    </row>
    <row r="44" spans="1:3">
      <c r="A44" t="s">
        <v>57</v>
      </c>
      <c r="B44" s="36">
        <v>43374</v>
      </c>
      <c r="C44">
        <v>82.146193548387103</v>
      </c>
    </row>
    <row r="45" spans="1:3">
      <c r="A45" t="s">
        <v>57</v>
      </c>
      <c r="B45" s="36">
        <v>43405</v>
      </c>
      <c r="C45">
        <v>82.238166666666672</v>
      </c>
    </row>
    <row r="46" spans="1:3">
      <c r="A46" t="s">
        <v>57</v>
      </c>
      <c r="B46" s="36">
        <v>43435</v>
      </c>
      <c r="C46">
        <v>81.94541935483872</v>
      </c>
    </row>
    <row r="47" spans="1:3">
      <c r="A47" t="s">
        <v>57</v>
      </c>
      <c r="B47" s="36">
        <v>43466</v>
      </c>
      <c r="C47">
        <v>81.809548387096783</v>
      </c>
    </row>
    <row r="48" spans="1:3">
      <c r="A48" t="s">
        <v>57</v>
      </c>
      <c r="B48" s="36">
        <v>43497</v>
      </c>
      <c r="C48">
        <v>81.998821428571432</v>
      </c>
    </row>
    <row r="49" spans="1:3">
      <c r="A49" t="s">
        <v>57</v>
      </c>
      <c r="B49" s="36">
        <v>43525</v>
      </c>
      <c r="C49">
        <v>81.51332258064518</v>
      </c>
    </row>
    <row r="50" spans="1:3">
      <c r="A50" t="s">
        <v>57</v>
      </c>
      <c r="B50" s="36">
        <v>43556</v>
      </c>
      <c r="C50">
        <v>81.285699999999977</v>
      </c>
    </row>
    <row r="51" spans="1:3">
      <c r="A51" t="s">
        <v>57</v>
      </c>
      <c r="B51" s="36">
        <v>43586</v>
      </c>
      <c r="C51">
        <v>81.871967741935478</v>
      </c>
    </row>
    <row r="52" spans="1:3">
      <c r="A52" t="s">
        <v>57</v>
      </c>
      <c r="B52" s="36">
        <v>43617</v>
      </c>
      <c r="C52">
        <v>81.356866666666662</v>
      </c>
    </row>
    <row r="53" spans="1:3">
      <c r="A53" t="s">
        <v>57</v>
      </c>
      <c r="B53" s="36">
        <v>43647</v>
      </c>
      <c r="C53">
        <v>81.806451612903246</v>
      </c>
    </row>
    <row r="54" spans="1:3">
      <c r="A54" t="s">
        <v>57</v>
      </c>
      <c r="B54" s="36">
        <v>43678</v>
      </c>
      <c r="C54">
        <v>81.904580645161289</v>
      </c>
    </row>
    <row r="55" spans="1:3">
      <c r="A55" t="s">
        <v>57</v>
      </c>
      <c r="B55" s="36">
        <v>43709</v>
      </c>
      <c r="C55">
        <v>81.807266666666678</v>
      </c>
    </row>
    <row r="56" spans="1:3">
      <c r="A56" t="s">
        <v>57</v>
      </c>
      <c r="B56" s="36">
        <v>43739</v>
      </c>
      <c r="C56">
        <v>81.827935483870959</v>
      </c>
    </row>
    <row r="57" spans="1:3">
      <c r="A57" t="s">
        <v>57</v>
      </c>
      <c r="B57" s="36">
        <v>43770</v>
      </c>
      <c r="C57">
        <v>82.204233333333335</v>
      </c>
    </row>
    <row r="58" spans="1:3">
      <c r="A58" t="s">
        <v>57</v>
      </c>
      <c r="B58" s="36">
        <v>43800</v>
      </c>
      <c r="C58">
        <v>82.519516129032283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5167D-C2B1-44FE-A954-05A60C605ADB}">
  <dimension ref="A3:D172"/>
  <sheetViews>
    <sheetView topLeftCell="A43" workbookViewId="0">
      <selection activeCell="E125" sqref="E125"/>
    </sheetView>
  </sheetViews>
  <sheetFormatPr defaultRowHeight="14.45"/>
  <cols>
    <col min="1" max="1" width="17.7109375" bestFit="1" customWidth="1"/>
    <col min="2" max="3" width="11.7109375" bestFit="1" customWidth="1"/>
    <col min="4" max="4" width="12" bestFit="1" customWidth="1"/>
    <col min="5" max="5" width="16.28515625" bestFit="1" customWidth="1"/>
    <col min="6" max="1042" width="12" bestFit="1" customWidth="1"/>
  </cols>
  <sheetData>
    <row r="3" spans="1:4">
      <c r="A3" s="30" t="s">
        <v>104</v>
      </c>
      <c r="D3" s="49" t="s">
        <v>139</v>
      </c>
    </row>
    <row r="4" spans="1:4">
      <c r="A4" s="31" t="s">
        <v>27</v>
      </c>
      <c r="D4" s="51"/>
    </row>
    <row r="5" spans="1:4">
      <c r="A5" s="50" t="s">
        <v>122</v>
      </c>
      <c r="D5">
        <v>8.2799999999999994</v>
      </c>
    </row>
    <row r="6" spans="1:4">
      <c r="A6" s="50" t="s">
        <v>123</v>
      </c>
      <c r="D6">
        <v>8.5500000000000007</v>
      </c>
    </row>
    <row r="7" spans="1:4">
      <c r="A7" s="50" t="s">
        <v>124</v>
      </c>
      <c r="D7">
        <v>8.4700000000000006</v>
      </c>
    </row>
    <row r="8" spans="1:4">
      <c r="A8" s="50" t="s">
        <v>125</v>
      </c>
      <c r="D8">
        <v>8.59</v>
      </c>
    </row>
    <row r="9" spans="1:4">
      <c r="A9" s="50" t="s">
        <v>126</v>
      </c>
      <c r="D9">
        <v>8.69</v>
      </c>
    </row>
    <row r="10" spans="1:4">
      <c r="A10" s="50" t="s">
        <v>127</v>
      </c>
    </row>
    <row r="11" spans="1:4">
      <c r="A11" s="50" t="s">
        <v>128</v>
      </c>
    </row>
    <row r="12" spans="1:4">
      <c r="A12" s="50" t="s">
        <v>129</v>
      </c>
    </row>
    <row r="13" spans="1:4">
      <c r="A13" s="50" t="s">
        <v>130</v>
      </c>
    </row>
    <row r="14" spans="1:4">
      <c r="A14" s="50" t="s">
        <v>131</v>
      </c>
    </row>
    <row r="15" spans="1:4">
      <c r="A15" s="50" t="s">
        <v>132</v>
      </c>
    </row>
    <row r="16" spans="1:4">
      <c r="A16" s="50" t="s">
        <v>133</v>
      </c>
    </row>
    <row r="17" spans="1:4">
      <c r="A17" s="31" t="s">
        <v>48</v>
      </c>
      <c r="D17" s="51"/>
    </row>
    <row r="18" spans="1:4">
      <c r="A18" s="50" t="s">
        <v>122</v>
      </c>
      <c r="D18">
        <v>3.95</v>
      </c>
    </row>
    <row r="19" spans="1:4">
      <c r="A19" s="50" t="s">
        <v>123</v>
      </c>
      <c r="D19">
        <v>4.0599999999999996</v>
      </c>
    </row>
    <row r="20" spans="1:4">
      <c r="A20" s="50" t="s">
        <v>124</v>
      </c>
      <c r="D20">
        <v>4.28</v>
      </c>
    </row>
    <row r="21" spans="1:4">
      <c r="A21" s="50" t="s">
        <v>125</v>
      </c>
      <c r="D21">
        <v>4.0999999999999996</v>
      </c>
    </row>
    <row r="22" spans="1:4">
      <c r="A22" s="50" t="s">
        <v>126</v>
      </c>
      <c r="D22">
        <v>4.1399999999999997</v>
      </c>
    </row>
    <row r="23" spans="1:4">
      <c r="A23" s="50" t="s">
        <v>127</v>
      </c>
      <c r="D23">
        <v>3.95</v>
      </c>
    </row>
    <row r="24" spans="1:4">
      <c r="A24" s="50" t="s">
        <v>128</v>
      </c>
      <c r="D24">
        <v>3.9</v>
      </c>
    </row>
    <row r="25" spans="1:4">
      <c r="A25" s="50" t="s">
        <v>129</v>
      </c>
      <c r="D25">
        <v>3.97</v>
      </c>
    </row>
    <row r="26" spans="1:4">
      <c r="A26" s="50" t="s">
        <v>130</v>
      </c>
      <c r="D26">
        <v>3.93</v>
      </c>
    </row>
    <row r="27" spans="1:4">
      <c r="A27" s="50" t="s">
        <v>131</v>
      </c>
      <c r="D27">
        <v>4.0999999999999996</v>
      </c>
    </row>
    <row r="28" spans="1:4">
      <c r="A28" s="50" t="s">
        <v>132</v>
      </c>
      <c r="D28">
        <v>4.4800000000000004</v>
      </c>
    </row>
    <row r="29" spans="1:4">
      <c r="A29" s="50" t="s">
        <v>133</v>
      </c>
      <c r="D29">
        <v>4.59</v>
      </c>
    </row>
    <row r="30" spans="1:4">
      <c r="A30" s="31" t="s">
        <v>51</v>
      </c>
      <c r="D30" s="51"/>
    </row>
    <row r="31" spans="1:4">
      <c r="A31" s="50" t="s">
        <v>122</v>
      </c>
      <c r="D31">
        <v>6.25</v>
      </c>
    </row>
    <row r="32" spans="1:4">
      <c r="A32" s="50" t="s">
        <v>123</v>
      </c>
      <c r="D32">
        <v>6.53</v>
      </c>
    </row>
    <row r="33" spans="1:4">
      <c r="A33" s="50" t="s">
        <v>124</v>
      </c>
      <c r="D33">
        <v>6.46</v>
      </c>
    </row>
    <row r="34" spans="1:4">
      <c r="A34" s="50" t="s">
        <v>125</v>
      </c>
      <c r="D34">
        <v>6.13</v>
      </c>
    </row>
    <row r="35" spans="1:4">
      <c r="A35" s="50" t="s">
        <v>126</v>
      </c>
      <c r="D35">
        <v>6.05</v>
      </c>
    </row>
    <row r="36" spans="1:4">
      <c r="A36" s="50" t="s">
        <v>127</v>
      </c>
      <c r="D36">
        <v>6.65</v>
      </c>
    </row>
    <row r="37" spans="1:4">
      <c r="A37" s="50" t="s">
        <v>128</v>
      </c>
      <c r="D37">
        <v>6.49</v>
      </c>
    </row>
    <row r="38" spans="1:4">
      <c r="A38" s="50" t="s">
        <v>129</v>
      </c>
      <c r="D38">
        <v>6.72</v>
      </c>
    </row>
    <row r="39" spans="1:4">
      <c r="A39" s="50" t="s">
        <v>130</v>
      </c>
      <c r="D39">
        <v>6.98</v>
      </c>
    </row>
    <row r="40" spans="1:4">
      <c r="A40" s="50" t="s">
        <v>131</v>
      </c>
      <c r="D40">
        <v>6.56</v>
      </c>
    </row>
    <row r="41" spans="1:4">
      <c r="A41" s="50" t="s">
        <v>132</v>
      </c>
      <c r="D41">
        <v>6.49</v>
      </c>
    </row>
    <row r="42" spans="1:4">
      <c r="A42" s="50" t="s">
        <v>133</v>
      </c>
      <c r="D42">
        <v>6.78</v>
      </c>
    </row>
    <row r="43" spans="1:4">
      <c r="A43" s="31" t="s">
        <v>57</v>
      </c>
      <c r="D43" s="51"/>
    </row>
    <row r="44" spans="1:4">
      <c r="A44" s="50" t="s">
        <v>122</v>
      </c>
      <c r="D44">
        <v>8.8243870967741955</v>
      </c>
    </row>
    <row r="45" spans="1:4">
      <c r="A45" s="50" t="s">
        <v>123</v>
      </c>
      <c r="D45">
        <v>8.8287500000000012</v>
      </c>
    </row>
    <row r="46" spans="1:4">
      <c r="A46" s="50" t="s">
        <v>124</v>
      </c>
      <c r="D46">
        <v>8.4048064516129024</v>
      </c>
    </row>
    <row r="47" spans="1:4">
      <c r="A47" s="50" t="s">
        <v>125</v>
      </c>
      <c r="D47">
        <v>8.3605333333333327</v>
      </c>
    </row>
    <row r="48" spans="1:4">
      <c r="A48" s="50" t="s">
        <v>126</v>
      </c>
      <c r="D48">
        <v>7.8059354838709671</v>
      </c>
    </row>
    <row r="49" spans="1:4">
      <c r="A49" s="50" t="s">
        <v>127</v>
      </c>
      <c r="D49">
        <v>8.0116333333333323</v>
      </c>
    </row>
    <row r="50" spans="1:4">
      <c r="A50" s="50" t="s">
        <v>128</v>
      </c>
      <c r="D50">
        <v>8.5033870967741922</v>
      </c>
    </row>
    <row r="51" spans="1:4">
      <c r="A51" s="50" t="s">
        <v>129</v>
      </c>
      <c r="D51">
        <v>8.7691935483870971</v>
      </c>
    </row>
    <row r="52" spans="1:4">
      <c r="A52" s="50" t="s">
        <v>130</v>
      </c>
      <c r="D52">
        <v>8.7584999999999997</v>
      </c>
    </row>
    <row r="53" spans="1:4">
      <c r="A53" s="50" t="s">
        <v>131</v>
      </c>
      <c r="D53">
        <v>8.1938064516129039</v>
      </c>
    </row>
    <row r="54" spans="1:4">
      <c r="A54" s="50" t="s">
        <v>132</v>
      </c>
      <c r="D54">
        <v>8.1018333333333334</v>
      </c>
    </row>
    <row r="55" spans="1:4">
      <c r="A55" s="50" t="s">
        <v>133</v>
      </c>
      <c r="D55">
        <v>8.394580645161291</v>
      </c>
    </row>
    <row r="56" spans="1:4">
      <c r="A56" s="31" t="s">
        <v>63</v>
      </c>
      <c r="D56" s="51"/>
    </row>
    <row r="57" spans="1:4">
      <c r="A57" s="50" t="s">
        <v>122</v>
      </c>
      <c r="D57">
        <v>9.25</v>
      </c>
    </row>
    <row r="58" spans="1:4">
      <c r="A58" s="50" t="s">
        <v>123</v>
      </c>
      <c r="D58">
        <v>9.3800000000000008</v>
      </c>
    </row>
    <row r="59" spans="1:4">
      <c r="A59" s="50" t="s">
        <v>124</v>
      </c>
      <c r="D59">
        <v>9.36</v>
      </c>
    </row>
    <row r="60" spans="1:4">
      <c r="A60" s="50" t="s">
        <v>125</v>
      </c>
      <c r="D60">
        <v>9.3000000000000007</v>
      </c>
    </row>
    <row r="61" spans="1:4">
      <c r="A61" s="50" t="s">
        <v>126</v>
      </c>
      <c r="D61">
        <v>9.24</v>
      </c>
    </row>
    <row r="62" spans="1:4">
      <c r="A62" s="50" t="s">
        <v>127</v>
      </c>
      <c r="D62">
        <v>9.18</v>
      </c>
    </row>
    <row r="63" spans="1:4">
      <c r="A63" s="50" t="s">
        <v>128</v>
      </c>
    </row>
    <row r="64" spans="1:4">
      <c r="A64" s="50" t="s">
        <v>129</v>
      </c>
    </row>
    <row r="65" spans="1:4">
      <c r="A65" s="50" t="s">
        <v>130</v>
      </c>
      <c r="D65">
        <v>9.08</v>
      </c>
    </row>
    <row r="66" spans="1:4">
      <c r="A66" s="50" t="s">
        <v>131</v>
      </c>
      <c r="D66">
        <v>9.35</v>
      </c>
    </row>
    <row r="67" spans="1:4">
      <c r="A67" s="50" t="s">
        <v>132</v>
      </c>
    </row>
    <row r="68" spans="1:4">
      <c r="A68" s="50" t="s">
        <v>133</v>
      </c>
    </row>
    <row r="69" spans="1:4">
      <c r="A69" s="31" t="s">
        <v>65</v>
      </c>
      <c r="D69" s="51"/>
    </row>
    <row r="70" spans="1:4">
      <c r="A70" s="50" t="s">
        <v>122</v>
      </c>
      <c r="D70">
        <v>3.98</v>
      </c>
    </row>
    <row r="71" spans="1:4">
      <c r="A71" s="50" t="s">
        <v>123</v>
      </c>
      <c r="D71">
        <v>3.88</v>
      </c>
    </row>
    <row r="72" spans="1:4">
      <c r="A72" s="50" t="s">
        <v>124</v>
      </c>
      <c r="D72">
        <v>3.94</v>
      </c>
    </row>
    <row r="73" spans="1:4">
      <c r="A73" s="50" t="s">
        <v>125</v>
      </c>
      <c r="D73">
        <v>3.72</v>
      </c>
    </row>
    <row r="74" spans="1:4">
      <c r="A74" s="50" t="s">
        <v>126</v>
      </c>
      <c r="D74">
        <v>3.84</v>
      </c>
    </row>
    <row r="75" spans="1:4">
      <c r="A75" s="50" t="s">
        <v>127</v>
      </c>
    </row>
    <row r="76" spans="1:4">
      <c r="A76" s="50" t="s">
        <v>128</v>
      </c>
    </row>
    <row r="77" spans="1:4">
      <c r="A77" s="50" t="s">
        <v>129</v>
      </c>
    </row>
    <row r="78" spans="1:4">
      <c r="A78" s="50" t="s">
        <v>130</v>
      </c>
      <c r="D78">
        <v>3.42</v>
      </c>
    </row>
    <row r="79" spans="1:4">
      <c r="A79" s="50" t="s">
        <v>131</v>
      </c>
      <c r="D79">
        <v>3.94</v>
      </c>
    </row>
    <row r="80" spans="1:4">
      <c r="A80" s="50" t="s">
        <v>132</v>
      </c>
    </row>
    <row r="81" spans="1:4">
      <c r="A81" s="50" t="s">
        <v>133</v>
      </c>
    </row>
    <row r="82" spans="1:4">
      <c r="A82" s="31" t="s">
        <v>67</v>
      </c>
      <c r="D82" s="51"/>
    </row>
    <row r="83" spans="1:4">
      <c r="A83" s="50" t="s">
        <v>122</v>
      </c>
      <c r="D83">
        <v>6.8</v>
      </c>
    </row>
    <row r="84" spans="1:4">
      <c r="A84" s="50" t="s">
        <v>123</v>
      </c>
      <c r="D84">
        <v>6.92</v>
      </c>
    </row>
    <row r="85" spans="1:4">
      <c r="A85" s="50" t="s">
        <v>124</v>
      </c>
      <c r="D85">
        <v>6.94</v>
      </c>
    </row>
    <row r="86" spans="1:4">
      <c r="A86" s="50" t="s">
        <v>125</v>
      </c>
      <c r="D86">
        <v>6.6</v>
      </c>
    </row>
    <row r="87" spans="1:4">
      <c r="A87" s="50" t="s">
        <v>126</v>
      </c>
      <c r="D87">
        <v>6.86</v>
      </c>
    </row>
    <row r="88" spans="1:4">
      <c r="A88" s="50" t="s">
        <v>127</v>
      </c>
      <c r="D88">
        <v>6.78</v>
      </c>
    </row>
    <row r="89" spans="1:4">
      <c r="A89" s="50" t="s">
        <v>128</v>
      </c>
    </row>
    <row r="90" spans="1:4">
      <c r="A90" s="50" t="s">
        <v>129</v>
      </c>
    </row>
    <row r="91" spans="1:4">
      <c r="A91" s="50" t="s">
        <v>130</v>
      </c>
      <c r="D91">
        <v>6.68</v>
      </c>
    </row>
    <row r="92" spans="1:4">
      <c r="A92" s="50" t="s">
        <v>131</v>
      </c>
      <c r="D92">
        <v>6.94</v>
      </c>
    </row>
    <row r="93" spans="1:4">
      <c r="A93" s="50" t="s">
        <v>132</v>
      </c>
    </row>
    <row r="94" spans="1:4">
      <c r="A94" s="50" t="s">
        <v>133</v>
      </c>
    </row>
    <row r="95" spans="1:4">
      <c r="A95" s="31" t="s">
        <v>69</v>
      </c>
      <c r="D95" s="51"/>
    </row>
    <row r="96" spans="1:4">
      <c r="A96" s="50" t="s">
        <v>122</v>
      </c>
      <c r="D96">
        <v>3.9</v>
      </c>
    </row>
    <row r="97" spans="1:4">
      <c r="A97" s="50" t="s">
        <v>123</v>
      </c>
      <c r="D97">
        <v>4.0199999999999996</v>
      </c>
    </row>
    <row r="98" spans="1:4">
      <c r="A98" s="50" t="s">
        <v>124</v>
      </c>
      <c r="D98">
        <v>4</v>
      </c>
    </row>
    <row r="99" spans="1:4">
      <c r="A99" s="50" t="s">
        <v>125</v>
      </c>
      <c r="D99">
        <v>3.5</v>
      </c>
    </row>
    <row r="100" spans="1:4">
      <c r="A100" s="50" t="s">
        <v>126</v>
      </c>
      <c r="D100">
        <v>3.94</v>
      </c>
    </row>
    <row r="101" spans="1:4">
      <c r="A101" s="50" t="s">
        <v>127</v>
      </c>
      <c r="D101">
        <v>3.86</v>
      </c>
    </row>
    <row r="102" spans="1:4">
      <c r="A102" s="50" t="s">
        <v>128</v>
      </c>
    </row>
    <row r="103" spans="1:4">
      <c r="A103" s="50" t="s">
        <v>129</v>
      </c>
    </row>
    <row r="104" spans="1:4">
      <c r="A104" s="50" t="s">
        <v>130</v>
      </c>
      <c r="D104">
        <v>3.52</v>
      </c>
    </row>
    <row r="105" spans="1:4">
      <c r="A105" s="50" t="s">
        <v>131</v>
      </c>
    </row>
    <row r="106" spans="1:4">
      <c r="A106" s="50" t="s">
        <v>132</v>
      </c>
    </row>
    <row r="107" spans="1:4">
      <c r="A107" s="50" t="s">
        <v>133</v>
      </c>
    </row>
    <row r="108" spans="1:4">
      <c r="A108" s="31" t="s">
        <v>71</v>
      </c>
      <c r="D108" s="51"/>
    </row>
    <row r="109" spans="1:4">
      <c r="A109" s="50" t="s">
        <v>122</v>
      </c>
      <c r="D109">
        <v>6</v>
      </c>
    </row>
    <row r="110" spans="1:4">
      <c r="A110" s="50" t="s">
        <v>123</v>
      </c>
      <c r="D110">
        <v>6.76</v>
      </c>
    </row>
    <row r="111" spans="1:4">
      <c r="A111" s="50" t="s">
        <v>124</v>
      </c>
      <c r="D111">
        <v>6.74</v>
      </c>
    </row>
    <row r="112" spans="1:4">
      <c r="A112" s="50" t="s">
        <v>125</v>
      </c>
      <c r="D112">
        <v>6</v>
      </c>
    </row>
    <row r="113" spans="1:4">
      <c r="A113" s="50" t="s">
        <v>126</v>
      </c>
      <c r="D113">
        <v>6.52</v>
      </c>
    </row>
    <row r="114" spans="1:4">
      <c r="A114" s="50" t="s">
        <v>127</v>
      </c>
      <c r="D114">
        <v>5.6</v>
      </c>
    </row>
    <row r="115" spans="1:4">
      <c r="A115" s="50" t="s">
        <v>128</v>
      </c>
    </row>
    <row r="116" spans="1:4">
      <c r="A116" s="50" t="s">
        <v>129</v>
      </c>
    </row>
    <row r="117" spans="1:4">
      <c r="A117" s="50" t="s">
        <v>130</v>
      </c>
      <c r="D117">
        <v>4.5599999999999996</v>
      </c>
    </row>
    <row r="118" spans="1:4">
      <c r="A118" s="50" t="s">
        <v>131</v>
      </c>
      <c r="D118">
        <v>4.8499999999999996</v>
      </c>
    </row>
    <row r="119" spans="1:4">
      <c r="A119" s="50" t="s">
        <v>132</v>
      </c>
    </row>
    <row r="120" spans="1:4">
      <c r="A120" s="50" t="s">
        <v>133</v>
      </c>
    </row>
    <row r="121" spans="1:4">
      <c r="A121" s="31" t="s">
        <v>84</v>
      </c>
      <c r="D121" s="51"/>
    </row>
    <row r="122" spans="1:4">
      <c r="A122" s="50" t="s">
        <v>123</v>
      </c>
    </row>
    <row r="123" spans="1:4">
      <c r="A123" s="50" t="s">
        <v>124</v>
      </c>
    </row>
    <row r="124" spans="1:4">
      <c r="A124" s="50" t="s">
        <v>125</v>
      </c>
    </row>
    <row r="125" spans="1:4">
      <c r="A125" s="50" t="s">
        <v>126</v>
      </c>
    </row>
    <row r="126" spans="1:4">
      <c r="A126" s="50" t="s">
        <v>127</v>
      </c>
    </row>
    <row r="127" spans="1:4">
      <c r="A127" s="50" t="s">
        <v>128</v>
      </c>
      <c r="D127">
        <v>2.94</v>
      </c>
    </row>
    <row r="128" spans="1:4">
      <c r="A128" s="50" t="s">
        <v>129</v>
      </c>
      <c r="D128">
        <v>2.97</v>
      </c>
    </row>
    <row r="129" spans="1:4">
      <c r="A129" s="50" t="s">
        <v>130</v>
      </c>
      <c r="D129">
        <v>3.23</v>
      </c>
    </row>
    <row r="130" spans="1:4">
      <c r="A130" s="50" t="s">
        <v>131</v>
      </c>
      <c r="D130">
        <v>3.3</v>
      </c>
    </row>
    <row r="131" spans="1:4">
      <c r="A131" s="50" t="s">
        <v>132</v>
      </c>
      <c r="D131">
        <v>3.03</v>
      </c>
    </row>
    <row r="132" spans="1:4">
      <c r="A132" s="50" t="s">
        <v>133</v>
      </c>
      <c r="D132">
        <v>3.1</v>
      </c>
    </row>
    <row r="133" spans="1:4">
      <c r="A133" s="31" t="s">
        <v>93</v>
      </c>
      <c r="D133" s="51"/>
    </row>
    <row r="134" spans="1:4">
      <c r="A134" s="50" t="s">
        <v>122</v>
      </c>
      <c r="D134">
        <v>6.9</v>
      </c>
    </row>
    <row r="135" spans="1:4">
      <c r="A135" s="50" t="s">
        <v>123</v>
      </c>
      <c r="D135">
        <v>6.84</v>
      </c>
    </row>
    <row r="136" spans="1:4">
      <c r="A136" s="50" t="s">
        <v>124</v>
      </c>
      <c r="D136">
        <v>6.75</v>
      </c>
    </row>
    <row r="137" spans="1:4">
      <c r="A137" s="50" t="s">
        <v>125</v>
      </c>
      <c r="D137">
        <v>6.57</v>
      </c>
    </row>
    <row r="138" spans="1:4">
      <c r="A138" s="50" t="s">
        <v>126</v>
      </c>
      <c r="D138">
        <v>6.62</v>
      </c>
    </row>
    <row r="139" spans="1:4">
      <c r="A139" s="50" t="s">
        <v>127</v>
      </c>
      <c r="D139">
        <v>6.84</v>
      </c>
    </row>
    <row r="140" spans="1:4">
      <c r="A140" s="50" t="s">
        <v>128</v>
      </c>
      <c r="D140">
        <v>6.73</v>
      </c>
    </row>
    <row r="141" spans="1:4">
      <c r="A141" s="50" t="s">
        <v>129</v>
      </c>
      <c r="D141">
        <v>6.8</v>
      </c>
    </row>
    <row r="142" spans="1:4">
      <c r="A142" s="50" t="s">
        <v>130</v>
      </c>
      <c r="D142">
        <v>6.88</v>
      </c>
    </row>
    <row r="143" spans="1:4">
      <c r="A143" s="50" t="s">
        <v>131</v>
      </c>
      <c r="D143">
        <v>6.78</v>
      </c>
    </row>
    <row r="144" spans="1:4">
      <c r="A144" s="50" t="s">
        <v>132</v>
      </c>
      <c r="D144">
        <v>6.81</v>
      </c>
    </row>
    <row r="145" spans="1:4">
      <c r="A145" s="50" t="s">
        <v>133</v>
      </c>
      <c r="D145">
        <v>6.83</v>
      </c>
    </row>
    <row r="146" spans="1:4">
      <c r="A146" s="31" t="s">
        <v>97</v>
      </c>
      <c r="D146" s="51"/>
    </row>
    <row r="147" spans="1:4">
      <c r="A147" s="50" t="s">
        <v>122</v>
      </c>
    </row>
    <row r="148" spans="1:4">
      <c r="A148" s="50" t="s">
        <v>123</v>
      </c>
      <c r="D148">
        <v>3.56</v>
      </c>
    </row>
    <row r="149" spans="1:4">
      <c r="A149" s="50" t="s">
        <v>124</v>
      </c>
    </row>
    <row r="150" spans="1:4">
      <c r="A150" s="50" t="s">
        <v>125</v>
      </c>
    </row>
    <row r="151" spans="1:4">
      <c r="A151" s="50" t="s">
        <v>126</v>
      </c>
      <c r="D151">
        <v>3.98</v>
      </c>
    </row>
    <row r="152" spans="1:4">
      <c r="A152" s="50" t="s">
        <v>127</v>
      </c>
      <c r="D152">
        <v>2.09</v>
      </c>
    </row>
    <row r="153" spans="1:4">
      <c r="A153" s="50" t="s">
        <v>128</v>
      </c>
      <c r="D153">
        <v>2.1800000000000002</v>
      </c>
    </row>
    <row r="154" spans="1:4">
      <c r="A154" s="50" t="s">
        <v>129</v>
      </c>
      <c r="D154">
        <v>2.15</v>
      </c>
    </row>
    <row r="155" spans="1:4">
      <c r="A155" s="50" t="s">
        <v>130</v>
      </c>
      <c r="D155">
        <v>2.21</v>
      </c>
    </row>
    <row r="156" spans="1:4">
      <c r="A156" s="50" t="s">
        <v>131</v>
      </c>
      <c r="D156">
        <v>2.11</v>
      </c>
    </row>
    <row r="157" spans="1:4">
      <c r="A157" s="50" t="s">
        <v>132</v>
      </c>
      <c r="D157">
        <v>2.15</v>
      </c>
    </row>
    <row r="158" spans="1:4">
      <c r="A158" s="50" t="s">
        <v>133</v>
      </c>
      <c r="D158">
        <v>2.13</v>
      </c>
    </row>
    <row r="159" spans="1:4">
      <c r="A159" s="31" t="s">
        <v>100</v>
      </c>
      <c r="D159" s="51"/>
    </row>
    <row r="160" spans="1:4">
      <c r="A160" s="50" t="s">
        <v>122</v>
      </c>
      <c r="D160">
        <v>1.45</v>
      </c>
    </row>
    <row r="161" spans="1:4">
      <c r="A161" s="50" t="s">
        <v>123</v>
      </c>
      <c r="D161">
        <v>1.27</v>
      </c>
    </row>
    <row r="162" spans="1:4">
      <c r="A162" s="50" t="s">
        <v>124</v>
      </c>
      <c r="D162">
        <v>1.1499999999999999</v>
      </c>
    </row>
    <row r="163" spans="1:4">
      <c r="A163" s="50" t="s">
        <v>125</v>
      </c>
      <c r="D163">
        <v>1.04</v>
      </c>
    </row>
    <row r="164" spans="1:4">
      <c r="A164" s="50" t="s">
        <v>126</v>
      </c>
      <c r="D164">
        <v>1.06</v>
      </c>
    </row>
    <row r="165" spans="1:4">
      <c r="A165" s="50" t="s">
        <v>127</v>
      </c>
      <c r="D165">
        <v>1.1399999999999999</v>
      </c>
    </row>
    <row r="166" spans="1:4">
      <c r="A166" s="50" t="s">
        <v>128</v>
      </c>
      <c r="D166">
        <v>1.1399999999999999</v>
      </c>
    </row>
    <row r="167" spans="1:4">
      <c r="A167" s="50" t="s">
        <v>129</v>
      </c>
      <c r="D167">
        <v>0.96</v>
      </c>
    </row>
    <row r="168" spans="1:4">
      <c r="A168" s="50" t="s">
        <v>130</v>
      </c>
      <c r="D168">
        <v>1.26</v>
      </c>
    </row>
    <row r="169" spans="1:4">
      <c r="A169" s="50" t="s">
        <v>131</v>
      </c>
      <c r="D169">
        <v>1.59</v>
      </c>
    </row>
    <row r="170" spans="1:4">
      <c r="A170" s="50" t="s">
        <v>132</v>
      </c>
      <c r="D170">
        <v>1.29</v>
      </c>
    </row>
    <row r="171" spans="1:4">
      <c r="A171" s="50" t="s">
        <v>133</v>
      </c>
      <c r="D171">
        <v>1.39</v>
      </c>
    </row>
    <row r="172" spans="1:4">
      <c r="A172" s="31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B833-638A-4356-A314-602B00C6FA07}">
  <dimension ref="A1:B15"/>
  <sheetViews>
    <sheetView workbookViewId="0">
      <selection activeCell="B4" sqref="B4:B14"/>
    </sheetView>
  </sheetViews>
  <sheetFormatPr defaultRowHeight="14.45"/>
  <cols>
    <col min="1" max="1" width="17.28515625" bestFit="1" customWidth="1"/>
    <col min="2" max="2" width="23.28515625" bestFit="1" customWidth="1"/>
  </cols>
  <sheetData>
    <row r="1" spans="1:2">
      <c r="A1" s="30" t="s">
        <v>140</v>
      </c>
      <c r="B1" t="s">
        <v>141</v>
      </c>
    </row>
    <row r="3" spans="1:2">
      <c r="A3" s="30" t="s">
        <v>104</v>
      </c>
      <c r="B3" t="s">
        <v>142</v>
      </c>
    </row>
    <row r="4" spans="1:2">
      <c r="A4" s="31" t="s">
        <v>123</v>
      </c>
      <c r="B4">
        <v>1</v>
      </c>
    </row>
    <row r="5" spans="1:2">
      <c r="A5" s="31" t="s">
        <v>124</v>
      </c>
      <c r="B5">
        <v>1</v>
      </c>
    </row>
    <row r="6" spans="1:2">
      <c r="A6" s="31" t="s">
        <v>125</v>
      </c>
      <c r="B6">
        <v>1</v>
      </c>
    </row>
    <row r="7" spans="1:2">
      <c r="A7" s="31" t="s">
        <v>126</v>
      </c>
      <c r="B7">
        <v>1</v>
      </c>
    </row>
    <row r="8" spans="1:2">
      <c r="A8" s="31" t="s">
        <v>127</v>
      </c>
      <c r="B8">
        <v>3</v>
      </c>
    </row>
    <row r="9" spans="1:2">
      <c r="A9" s="31" t="s">
        <v>128</v>
      </c>
      <c r="B9">
        <v>2</v>
      </c>
    </row>
    <row r="10" spans="1:2">
      <c r="A10" s="31" t="s">
        <v>129</v>
      </c>
      <c r="B10">
        <v>2</v>
      </c>
    </row>
    <row r="11" spans="1:2">
      <c r="A11" s="31" t="s">
        <v>130</v>
      </c>
      <c r="B11">
        <v>2</v>
      </c>
    </row>
    <row r="12" spans="1:2">
      <c r="A12" s="31" t="s">
        <v>131</v>
      </c>
      <c r="B12">
        <v>2</v>
      </c>
    </row>
    <row r="13" spans="1:2">
      <c r="A13" s="31" t="s">
        <v>132</v>
      </c>
      <c r="B13">
        <v>1</v>
      </c>
    </row>
    <row r="14" spans="1:2">
      <c r="A14" s="31" t="s">
        <v>133</v>
      </c>
      <c r="B14">
        <v>2</v>
      </c>
    </row>
    <row r="15" spans="1:2">
      <c r="A15" s="31" t="s">
        <v>106</v>
      </c>
      <c r="B15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6C071-D520-4B82-9A93-09B123F883AD}">
  <dimension ref="A1:B85"/>
  <sheetViews>
    <sheetView topLeftCell="A46" workbookViewId="0">
      <selection activeCell="B74" sqref="B74:B84"/>
    </sheetView>
  </sheetViews>
  <sheetFormatPr defaultRowHeight="14.45"/>
  <cols>
    <col min="1" max="1" width="18.28515625" bestFit="1" customWidth="1"/>
    <col min="2" max="2" width="30.42578125" bestFit="1" customWidth="1"/>
  </cols>
  <sheetData>
    <row r="1" spans="1:2">
      <c r="A1" s="30" t="s">
        <v>143</v>
      </c>
      <c r="B1" t="s">
        <v>144</v>
      </c>
    </row>
    <row r="3" spans="1:2">
      <c r="A3" s="30" t="s">
        <v>104</v>
      </c>
      <c r="B3" t="s">
        <v>145</v>
      </c>
    </row>
    <row r="4" spans="1:2">
      <c r="A4" s="31" t="s">
        <v>57</v>
      </c>
      <c r="B4">
        <v>7.8204838709677418</v>
      </c>
    </row>
    <row r="5" spans="1:2">
      <c r="A5" s="50" t="s">
        <v>122</v>
      </c>
      <c r="B5">
        <v>8.5304516129032262</v>
      </c>
    </row>
    <row r="6" spans="1:2">
      <c r="A6" s="50" t="s">
        <v>123</v>
      </c>
      <c r="B6">
        <v>8.3411785714285696</v>
      </c>
    </row>
    <row r="7" spans="1:2">
      <c r="A7" s="50" t="s">
        <v>124</v>
      </c>
      <c r="B7">
        <v>8.826677419354839</v>
      </c>
    </row>
    <row r="8" spans="1:2">
      <c r="A8" s="50" t="s">
        <v>125</v>
      </c>
      <c r="B8">
        <v>9.0543000000000013</v>
      </c>
    </row>
    <row r="9" spans="1:2">
      <c r="A9" s="50" t="s">
        <v>126</v>
      </c>
      <c r="B9">
        <v>8.4680322580645147</v>
      </c>
    </row>
    <row r="10" spans="1:2">
      <c r="A10" s="50" t="s">
        <v>127</v>
      </c>
      <c r="B10">
        <v>8.983133333333333</v>
      </c>
    </row>
    <row r="11" spans="1:2">
      <c r="A11" s="50" t="s">
        <v>128</v>
      </c>
      <c r="B11">
        <v>8.5335483870967757</v>
      </c>
    </row>
    <row r="12" spans="1:2">
      <c r="A12" s="50" t="s">
        <v>129</v>
      </c>
      <c r="B12">
        <v>8.4354193548387109</v>
      </c>
    </row>
    <row r="13" spans="1:2">
      <c r="A13" s="50" t="s">
        <v>130</v>
      </c>
      <c r="B13">
        <v>8.5327333333333346</v>
      </c>
    </row>
    <row r="14" spans="1:2">
      <c r="A14" s="50" t="s">
        <v>131</v>
      </c>
      <c r="B14">
        <v>8.5120645161290334</v>
      </c>
    </row>
    <row r="15" spans="1:2">
      <c r="A15" s="50" t="s">
        <v>132</v>
      </c>
      <c r="B15">
        <v>8.1357666666666653</v>
      </c>
    </row>
    <row r="16" spans="1:2">
      <c r="A16" s="50" t="s">
        <v>133</v>
      </c>
      <c r="B16">
        <v>7.8204838709677418</v>
      </c>
    </row>
    <row r="17" spans="1:2">
      <c r="A17" s="31" t="s">
        <v>63</v>
      </c>
      <c r="B17">
        <v>8.8000000000000007</v>
      </c>
    </row>
    <row r="18" spans="1:2">
      <c r="A18" s="50" t="s">
        <v>122</v>
      </c>
      <c r="B18">
        <v>9.1</v>
      </c>
    </row>
    <row r="19" spans="1:2">
      <c r="A19" s="50" t="s">
        <v>123</v>
      </c>
      <c r="B19">
        <v>9.3000000000000007</v>
      </c>
    </row>
    <row r="20" spans="1:2">
      <c r="A20" s="50" t="s">
        <v>124</v>
      </c>
      <c r="B20">
        <v>9.8699999999999992</v>
      </c>
    </row>
    <row r="21" spans="1:2">
      <c r="A21" s="50" t="s">
        <v>125</v>
      </c>
      <c r="B21">
        <v>9.6999999999999993</v>
      </c>
    </row>
    <row r="22" spans="1:2">
      <c r="A22" s="50" t="s">
        <v>126</v>
      </c>
      <c r="B22">
        <v>9.6999999999999993</v>
      </c>
    </row>
    <row r="23" spans="1:2">
      <c r="A23" s="50" t="s">
        <v>127</v>
      </c>
      <c r="B23">
        <v>9.6999999999999993</v>
      </c>
    </row>
    <row r="24" spans="1:2">
      <c r="A24" s="50" t="s">
        <v>130</v>
      </c>
      <c r="B24">
        <v>9.6199999999999992</v>
      </c>
    </row>
    <row r="25" spans="1:2">
      <c r="A25" s="50" t="s">
        <v>131</v>
      </c>
      <c r="B25">
        <v>9.8000000000000007</v>
      </c>
    </row>
    <row r="26" spans="1:2">
      <c r="A26" s="50" t="s">
        <v>133</v>
      </c>
      <c r="B26">
        <v>8.8000000000000007</v>
      </c>
    </row>
    <row r="27" spans="1:2">
      <c r="A27" s="31" t="s">
        <v>65</v>
      </c>
      <c r="B27">
        <v>2.94</v>
      </c>
    </row>
    <row r="28" spans="1:2">
      <c r="A28" s="50" t="s">
        <v>124</v>
      </c>
      <c r="B28">
        <v>4.03</v>
      </c>
    </row>
    <row r="29" spans="1:2">
      <c r="A29" s="50" t="s">
        <v>125</v>
      </c>
      <c r="B29">
        <v>4.12</v>
      </c>
    </row>
    <row r="30" spans="1:2">
      <c r="A30" s="50" t="s">
        <v>126</v>
      </c>
      <c r="B30">
        <v>4.0999999999999996</v>
      </c>
    </row>
    <row r="31" spans="1:2">
      <c r="A31" s="50" t="s">
        <v>127</v>
      </c>
      <c r="B31">
        <v>4.0999999999999996</v>
      </c>
    </row>
    <row r="32" spans="1:2">
      <c r="A32" s="50" t="s">
        <v>130</v>
      </c>
      <c r="B32">
        <v>3.34</v>
      </c>
    </row>
    <row r="33" spans="1:2">
      <c r="A33" s="50" t="s">
        <v>131</v>
      </c>
      <c r="B33">
        <v>3.57</v>
      </c>
    </row>
    <row r="34" spans="1:2">
      <c r="A34" s="50" t="s">
        <v>132</v>
      </c>
      <c r="B34">
        <v>3.3</v>
      </c>
    </row>
    <row r="35" spans="1:2">
      <c r="A35" s="50" t="s">
        <v>133</v>
      </c>
      <c r="B35">
        <v>2.94</v>
      </c>
    </row>
    <row r="36" spans="1:2">
      <c r="A36" s="31" t="s">
        <v>67</v>
      </c>
      <c r="B36">
        <v>5.54</v>
      </c>
    </row>
    <row r="37" spans="1:2">
      <c r="A37" s="50" t="s">
        <v>122</v>
      </c>
      <c r="B37">
        <v>6.92</v>
      </c>
    </row>
    <row r="38" spans="1:2">
      <c r="A38" s="50" t="s">
        <v>123</v>
      </c>
      <c r="B38">
        <v>6.98</v>
      </c>
    </row>
    <row r="39" spans="1:2">
      <c r="A39" s="50" t="s">
        <v>124</v>
      </c>
      <c r="B39">
        <v>7.45</v>
      </c>
    </row>
    <row r="40" spans="1:2">
      <c r="A40" s="50" t="s">
        <v>125</v>
      </c>
      <c r="B40">
        <v>7.3</v>
      </c>
    </row>
    <row r="41" spans="1:2">
      <c r="A41" s="50" t="s">
        <v>126</v>
      </c>
      <c r="B41">
        <v>6.78</v>
      </c>
    </row>
    <row r="42" spans="1:2">
      <c r="A42" s="50" t="s">
        <v>127</v>
      </c>
      <c r="B42">
        <v>6.78</v>
      </c>
    </row>
    <row r="43" spans="1:2">
      <c r="A43" s="50" t="s">
        <v>128</v>
      </c>
      <c r="B43">
        <v>6.5</v>
      </c>
    </row>
    <row r="44" spans="1:2">
      <c r="A44" s="50" t="s">
        <v>130</v>
      </c>
      <c r="B44">
        <v>6.42</v>
      </c>
    </row>
    <row r="45" spans="1:2">
      <c r="A45" s="50" t="s">
        <v>131</v>
      </c>
      <c r="B45">
        <v>6.53</v>
      </c>
    </row>
    <row r="46" spans="1:2">
      <c r="A46" s="50" t="s">
        <v>132</v>
      </c>
      <c r="B46">
        <v>5.54</v>
      </c>
    </row>
    <row r="47" spans="1:2">
      <c r="A47" s="50" t="s">
        <v>133</v>
      </c>
      <c r="B47">
        <v>6.6</v>
      </c>
    </row>
    <row r="48" spans="1:2">
      <c r="A48" s="31" t="s">
        <v>71</v>
      </c>
      <c r="B48">
        <v>3.65</v>
      </c>
    </row>
    <row r="49" spans="1:2">
      <c r="A49" s="50" t="s">
        <v>122</v>
      </c>
      <c r="B49">
        <v>5.95</v>
      </c>
    </row>
    <row r="50" spans="1:2">
      <c r="A50" s="50" t="s">
        <v>124</v>
      </c>
      <c r="B50">
        <v>6.56</v>
      </c>
    </row>
    <row r="51" spans="1:2">
      <c r="A51" s="50" t="s">
        <v>125</v>
      </c>
      <c r="B51">
        <v>6.6</v>
      </c>
    </row>
    <row r="52" spans="1:2">
      <c r="A52" s="50" t="s">
        <v>126</v>
      </c>
      <c r="B52">
        <v>6.11</v>
      </c>
    </row>
    <row r="53" spans="1:2">
      <c r="A53" s="50" t="s">
        <v>127</v>
      </c>
      <c r="B53">
        <v>6.11</v>
      </c>
    </row>
    <row r="54" spans="1:2">
      <c r="A54" s="50" t="s">
        <v>128</v>
      </c>
      <c r="B54">
        <v>5.15</v>
      </c>
    </row>
    <row r="55" spans="1:2">
      <c r="A55" s="50" t="s">
        <v>130</v>
      </c>
      <c r="B55">
        <v>7.6</v>
      </c>
    </row>
    <row r="56" spans="1:2">
      <c r="A56" s="50" t="s">
        <v>131</v>
      </c>
      <c r="B56">
        <v>3.65</v>
      </c>
    </row>
    <row r="57" spans="1:2">
      <c r="A57" s="50" t="s">
        <v>132</v>
      </c>
      <c r="B57">
        <v>5.2</v>
      </c>
    </row>
    <row r="58" spans="1:2">
      <c r="A58" s="50" t="s">
        <v>133</v>
      </c>
      <c r="B58">
        <v>4.7</v>
      </c>
    </row>
    <row r="59" spans="1:2">
      <c r="A59" s="31" t="s">
        <v>84</v>
      </c>
      <c r="B59">
        <v>2.82</v>
      </c>
    </row>
    <row r="60" spans="1:2">
      <c r="A60" s="50" t="s">
        <v>123</v>
      </c>
      <c r="B60">
        <v>3.22</v>
      </c>
    </row>
    <row r="61" spans="1:2">
      <c r="A61" s="50" t="s">
        <v>124</v>
      </c>
      <c r="B61">
        <v>3.36</v>
      </c>
    </row>
    <row r="62" spans="1:2">
      <c r="A62" s="50" t="s">
        <v>125</v>
      </c>
      <c r="B62">
        <v>3.11</v>
      </c>
    </row>
    <row r="63" spans="1:2">
      <c r="A63" s="50" t="s">
        <v>126</v>
      </c>
      <c r="B63">
        <v>2.95</v>
      </c>
    </row>
    <row r="64" spans="1:2">
      <c r="A64" s="50" t="s">
        <v>127</v>
      </c>
      <c r="B64">
        <v>2.91</v>
      </c>
    </row>
    <row r="65" spans="1:2">
      <c r="A65" s="50" t="s">
        <v>128</v>
      </c>
      <c r="B65">
        <v>3.34</v>
      </c>
    </row>
    <row r="66" spans="1:2">
      <c r="A66" s="50" t="s">
        <v>129</v>
      </c>
      <c r="B66">
        <v>3.49</v>
      </c>
    </row>
    <row r="67" spans="1:2">
      <c r="A67" s="50" t="s">
        <v>130</v>
      </c>
      <c r="B67">
        <v>3.32</v>
      </c>
    </row>
    <row r="68" spans="1:2">
      <c r="A68" s="50" t="s">
        <v>131</v>
      </c>
      <c r="B68">
        <v>3.26</v>
      </c>
    </row>
    <row r="69" spans="1:2">
      <c r="A69" s="50" t="s">
        <v>132</v>
      </c>
      <c r="B69">
        <v>2.82</v>
      </c>
    </row>
    <row r="70" spans="1:2">
      <c r="A70" s="50" t="s">
        <v>133</v>
      </c>
      <c r="B70">
        <v>3.17</v>
      </c>
    </row>
    <row r="71" spans="1:2">
      <c r="A71" s="31" t="s">
        <v>93</v>
      </c>
      <c r="B71">
        <v>7.28</v>
      </c>
    </row>
    <row r="72" spans="1:2">
      <c r="A72" s="50" t="s">
        <v>125</v>
      </c>
      <c r="B72">
        <v>7.28</v>
      </c>
    </row>
    <row r="73" spans="1:2">
      <c r="A73" s="31" t="s">
        <v>100</v>
      </c>
      <c r="B73">
        <v>1.1499999999999999</v>
      </c>
    </row>
    <row r="74" spans="1:2">
      <c r="A74" s="50" t="s">
        <v>122</v>
      </c>
      <c r="B74">
        <v>1.45</v>
      </c>
    </row>
    <row r="75" spans="1:2">
      <c r="A75" s="50" t="s">
        <v>124</v>
      </c>
      <c r="B75">
        <v>1.69</v>
      </c>
    </row>
    <row r="76" spans="1:2">
      <c r="A76" s="50" t="s">
        <v>125</v>
      </c>
      <c r="B76">
        <v>1.55</v>
      </c>
    </row>
    <row r="77" spans="1:2">
      <c r="A77" s="50" t="s">
        <v>126</v>
      </c>
      <c r="B77">
        <v>1.45</v>
      </c>
    </row>
    <row r="78" spans="1:2">
      <c r="A78" s="50" t="s">
        <v>127</v>
      </c>
      <c r="B78">
        <v>1.26</v>
      </c>
    </row>
    <row r="79" spans="1:2">
      <c r="A79" s="50" t="s">
        <v>128</v>
      </c>
      <c r="B79">
        <v>1.18</v>
      </c>
    </row>
    <row r="80" spans="1:2">
      <c r="A80" s="50" t="s">
        <v>129</v>
      </c>
      <c r="B80">
        <v>1.47</v>
      </c>
    </row>
    <row r="81" spans="1:2">
      <c r="A81" s="50" t="s">
        <v>130</v>
      </c>
      <c r="B81">
        <v>1.71</v>
      </c>
    </row>
    <row r="82" spans="1:2">
      <c r="A82" s="50" t="s">
        <v>131</v>
      </c>
      <c r="B82">
        <v>1.57</v>
      </c>
    </row>
    <row r="83" spans="1:2">
      <c r="A83" s="50" t="s">
        <v>132</v>
      </c>
      <c r="B83">
        <v>1.1499999999999999</v>
      </c>
    </row>
    <row r="84" spans="1:2">
      <c r="A84" s="50" t="s">
        <v>133</v>
      </c>
      <c r="B84">
        <v>1.27</v>
      </c>
    </row>
    <row r="85" spans="1:2">
      <c r="A85" s="31" t="s">
        <v>106</v>
      </c>
      <c r="B85">
        <v>1.1499999999999999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9D05-9204-458D-A4F1-BFFA07BDD437}">
  <dimension ref="A1:AJ1039"/>
  <sheetViews>
    <sheetView topLeftCell="H100" zoomScale="70" zoomScaleNormal="70" workbookViewId="0">
      <selection activeCell="M4" sqref="M4:M172"/>
    </sheetView>
  </sheetViews>
  <sheetFormatPr defaultRowHeight="14.45"/>
  <cols>
    <col min="1" max="1" width="16.28515625" bestFit="1" customWidth="1"/>
    <col min="2" max="2" width="10.5703125" bestFit="1" customWidth="1"/>
    <col min="4" max="4" width="23.5703125" bestFit="1" customWidth="1"/>
    <col min="9" max="9" width="16.7109375" bestFit="1" customWidth="1"/>
    <col min="12" max="12" width="19.7109375" bestFit="1" customWidth="1"/>
    <col min="13" max="13" width="12" bestFit="1" customWidth="1"/>
    <col min="15" max="15" width="12.7109375" customWidth="1"/>
    <col min="16" max="16" width="13.5703125" bestFit="1" customWidth="1"/>
    <col min="17" max="17" width="11.7109375" bestFit="1" customWidth="1"/>
    <col min="23" max="23" width="13.28515625" bestFit="1" customWidth="1"/>
    <col min="24" max="24" width="17.42578125" bestFit="1" customWidth="1"/>
    <col min="27" max="27" width="15.28515625" bestFit="1" customWidth="1"/>
  </cols>
  <sheetData>
    <row r="1" spans="1:36">
      <c r="A1" t="s">
        <v>107</v>
      </c>
      <c r="B1" s="36" t="s">
        <v>108</v>
      </c>
      <c r="C1" t="s">
        <v>109</v>
      </c>
      <c r="D1" t="s">
        <v>111</v>
      </c>
    </row>
    <row r="2" spans="1:36">
      <c r="A2" t="s">
        <v>27</v>
      </c>
      <c r="B2" s="36">
        <v>40909</v>
      </c>
      <c r="C2">
        <v>120.75</v>
      </c>
      <c r="D2">
        <v>7.6</v>
      </c>
      <c r="H2" s="23"/>
      <c r="I2" s="45" t="s">
        <v>2</v>
      </c>
      <c r="J2" s="45" t="s">
        <v>146</v>
      </c>
      <c r="K2" s="45" t="s">
        <v>147</v>
      </c>
      <c r="L2" s="49" t="s">
        <v>148</v>
      </c>
      <c r="M2" s="49" t="s">
        <v>139</v>
      </c>
      <c r="N2" s="52" t="s">
        <v>149</v>
      </c>
      <c r="O2" s="52" t="s">
        <v>150</v>
      </c>
      <c r="P2" s="53" t="s">
        <v>151</v>
      </c>
      <c r="Q2" s="53" t="s">
        <v>140</v>
      </c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</row>
    <row r="3" spans="1:36">
      <c r="A3" t="s">
        <v>27</v>
      </c>
      <c r="B3" s="36">
        <v>40940</v>
      </c>
      <c r="C3">
        <v>120.75</v>
      </c>
      <c r="D3">
        <v>7.9</v>
      </c>
      <c r="H3" s="23"/>
      <c r="I3" s="31" t="s">
        <v>27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</row>
    <row r="4" spans="1:36">
      <c r="A4" t="s">
        <v>27</v>
      </c>
      <c r="B4" s="36">
        <v>40969</v>
      </c>
      <c r="C4">
        <v>120.75</v>
      </c>
      <c r="D4">
        <v>8.3800000000000008</v>
      </c>
      <c r="H4" s="31"/>
      <c r="I4" s="50" t="s">
        <v>122</v>
      </c>
      <c r="J4">
        <v>7.7050000000000001</v>
      </c>
      <c r="K4">
        <v>8.1425000000000001</v>
      </c>
      <c r="L4">
        <f>K4-J4</f>
        <v>0.4375</v>
      </c>
      <c r="M4">
        <v>8.2799999999999994</v>
      </c>
      <c r="N4">
        <f t="shared" ref="N4:N35" si="0">L4*15/100</f>
        <v>6.5625000000000003E-2</v>
      </c>
      <c r="O4">
        <f>K4+N4</f>
        <v>8.2081250000000008</v>
      </c>
      <c r="P4" t="str">
        <f>IF(M4&gt;K4,"ATTENZIONE",IF(M4&lt;J4,"SOPRA","NORMA"))</f>
        <v>ATTENZIONE</v>
      </c>
      <c r="Q4" t="str">
        <f>IF(AND(P4="ATTENZIONE",M4&gt;O4),"CRITICA",P4)</f>
        <v>CRITICA</v>
      </c>
    </row>
    <row r="5" spans="1:36">
      <c r="A5" t="s">
        <v>27</v>
      </c>
      <c r="B5" s="36">
        <v>41000</v>
      </c>
      <c r="C5">
        <v>120.75</v>
      </c>
      <c r="D5">
        <v>9.0500000000000007</v>
      </c>
      <c r="H5" s="31"/>
      <c r="I5" s="50" t="s">
        <v>123</v>
      </c>
      <c r="J5">
        <v>8.0850000000000009</v>
      </c>
      <c r="K5">
        <v>8.3550000000000004</v>
      </c>
      <c r="L5">
        <f t="shared" ref="L5:L68" si="1">K5-J5</f>
        <v>0.26999999999999957</v>
      </c>
      <c r="M5">
        <v>8.5500000000000007</v>
      </c>
      <c r="N5">
        <f t="shared" si="0"/>
        <v>4.0499999999999939E-2</v>
      </c>
      <c r="O5">
        <f t="shared" ref="O5:O68" si="2">K5+N5</f>
        <v>8.3955000000000002</v>
      </c>
      <c r="P5" t="str">
        <f t="shared" ref="P5:P65" si="3">IF(M5&gt;K5,"ATTENZIONE",IF(M5&lt;J5,"SOPRA","NORMA"))</f>
        <v>ATTENZIONE</v>
      </c>
      <c r="Q5" t="str">
        <f>IF(AND(P5="ATTENZIONE",M5&gt;O5),"CRITICA",P5)</f>
        <v>CRITICA</v>
      </c>
    </row>
    <row r="6" spans="1:36">
      <c r="A6" t="s">
        <v>27</v>
      </c>
      <c r="B6" s="36">
        <v>41030</v>
      </c>
      <c r="C6">
        <v>120.75</v>
      </c>
      <c r="D6">
        <v>8.8000000000000007</v>
      </c>
      <c r="H6" s="31"/>
      <c r="I6" s="50" t="s">
        <v>124</v>
      </c>
      <c r="J6">
        <v>8.254999999999999</v>
      </c>
      <c r="K6">
        <v>8.4250000000000007</v>
      </c>
      <c r="L6">
        <f t="shared" si="1"/>
        <v>0.17000000000000171</v>
      </c>
      <c r="M6">
        <v>8.4700000000000006</v>
      </c>
      <c r="N6">
        <f t="shared" si="0"/>
        <v>2.5500000000000255E-2</v>
      </c>
      <c r="O6">
        <f t="shared" si="2"/>
        <v>8.4505000000000017</v>
      </c>
      <c r="P6" t="str">
        <f t="shared" si="3"/>
        <v>ATTENZIONE</v>
      </c>
      <c r="Q6" t="str">
        <f>IF(AND(P6="ATTENZIONE",M6&gt;O6),"CRITICA",P6)</f>
        <v>CRITICA</v>
      </c>
      <c r="W6" t="s">
        <v>152</v>
      </c>
      <c r="X6" t="s">
        <v>153</v>
      </c>
      <c r="Y6" t="s">
        <v>154</v>
      </c>
      <c r="Z6" t="s">
        <v>141</v>
      </c>
      <c r="AA6" t="s">
        <v>155</v>
      </c>
      <c r="AB6" s="54" t="s">
        <v>152</v>
      </c>
      <c r="AC6" s="54" t="s">
        <v>153</v>
      </c>
      <c r="AD6" s="54" t="s">
        <v>154</v>
      </c>
      <c r="AE6" s="54" t="s">
        <v>141</v>
      </c>
      <c r="AF6" s="54" t="s">
        <v>155</v>
      </c>
    </row>
    <row r="7" spans="1:36">
      <c r="A7" t="s">
        <v>27</v>
      </c>
      <c r="B7" s="36">
        <v>41061</v>
      </c>
      <c r="C7">
        <v>120.75</v>
      </c>
      <c r="D7">
        <v>7.7</v>
      </c>
      <c r="H7" s="31"/>
      <c r="I7" s="50" t="s">
        <v>125</v>
      </c>
      <c r="J7">
        <v>8.25</v>
      </c>
      <c r="K7">
        <v>8.4649999999999999</v>
      </c>
      <c r="L7">
        <f t="shared" si="1"/>
        <v>0.21499999999999986</v>
      </c>
      <c r="M7">
        <v>8.59</v>
      </c>
      <c r="N7">
        <f t="shared" si="0"/>
        <v>3.224999999999998E-2</v>
      </c>
      <c r="O7">
        <f t="shared" si="2"/>
        <v>8.4972499999999993</v>
      </c>
      <c r="P7" t="str">
        <f t="shared" si="3"/>
        <v>ATTENZIONE</v>
      </c>
      <c r="Q7" t="str">
        <f>IF(AND(P7="ATTENZIONE",M7&gt;O7),"CRITICA",P7)</f>
        <v>CRITICA</v>
      </c>
      <c r="V7" s="55" t="s">
        <v>122</v>
      </c>
      <c r="W7">
        <v>7</v>
      </c>
      <c r="Y7">
        <v>4</v>
      </c>
      <c r="AA7">
        <f>13-(W7+X7+Y7+Z7)</f>
        <v>2</v>
      </c>
      <c r="AB7" s="56">
        <f>W7/13</f>
        <v>0.53846153846153844</v>
      </c>
      <c r="AC7" s="56">
        <f>X7/13</f>
        <v>0</v>
      </c>
      <c r="AD7" s="56">
        <f>Y7/13</f>
        <v>0.30769230769230771</v>
      </c>
      <c r="AE7" s="56">
        <f>Z7/13</f>
        <v>0</v>
      </c>
      <c r="AF7" s="56">
        <f>AA7/13</f>
        <v>0.15384615384615385</v>
      </c>
    </row>
    <row r="8" spans="1:36">
      <c r="A8" t="s">
        <v>27</v>
      </c>
      <c r="B8" s="36">
        <v>41091</v>
      </c>
      <c r="C8">
        <v>120.75</v>
      </c>
      <c r="D8">
        <v>6.8</v>
      </c>
      <c r="H8" s="31"/>
      <c r="I8" s="50" t="s">
        <v>126</v>
      </c>
      <c r="J8">
        <v>7.4399999999999995</v>
      </c>
      <c r="K8">
        <v>8.5449999999999999</v>
      </c>
      <c r="L8">
        <f t="shared" si="1"/>
        <v>1.1050000000000004</v>
      </c>
      <c r="M8">
        <v>8.69</v>
      </c>
      <c r="N8">
        <f t="shared" si="0"/>
        <v>0.16575000000000006</v>
      </c>
      <c r="O8">
        <f t="shared" si="2"/>
        <v>8.7107500000000009</v>
      </c>
      <c r="P8" t="str">
        <f t="shared" si="3"/>
        <v>ATTENZIONE</v>
      </c>
      <c r="Q8" t="str">
        <f>IF(AND(P8="ATTENZIONE",M8&gt;O8),"CRITICA",P8)</f>
        <v>ATTENZIONE</v>
      </c>
      <c r="V8" s="55" t="s">
        <v>123</v>
      </c>
      <c r="W8">
        <v>6</v>
      </c>
      <c r="X8">
        <v>1</v>
      </c>
      <c r="Y8">
        <v>4</v>
      </c>
      <c r="Z8">
        <v>1</v>
      </c>
      <c r="AA8">
        <f t="shared" ref="AA8:AA18" si="4">13-(W8+X8+Y8+Z8)</f>
        <v>1</v>
      </c>
      <c r="AB8" s="56">
        <f t="shared" ref="AB8:AB18" si="5">W8/13</f>
        <v>0.46153846153846156</v>
      </c>
      <c r="AC8" s="56">
        <f t="shared" ref="AC8:AC18" si="6">X8/13</f>
        <v>7.6923076923076927E-2</v>
      </c>
      <c r="AD8" s="56">
        <f t="shared" ref="AD8:AD18" si="7">Y8/13</f>
        <v>0.30769230769230771</v>
      </c>
      <c r="AE8" s="56">
        <f t="shared" ref="AE8:AE18" si="8">Z8/13</f>
        <v>7.6923076923076927E-2</v>
      </c>
      <c r="AF8" s="56">
        <f t="shared" ref="AF8:AF18" si="9">AA8/13</f>
        <v>7.6923076923076927E-2</v>
      </c>
    </row>
    <row r="9" spans="1:36">
      <c r="A9" t="s">
        <v>27</v>
      </c>
      <c r="B9" s="36">
        <v>41132</v>
      </c>
      <c r="C9">
        <v>120.75</v>
      </c>
      <c r="D9">
        <v>6.4</v>
      </c>
      <c r="H9" s="31"/>
      <c r="I9" s="50" t="s">
        <v>127</v>
      </c>
      <c r="J9">
        <v>6.3375000000000004</v>
      </c>
      <c r="K9">
        <v>7.65</v>
      </c>
      <c r="L9">
        <f t="shared" si="1"/>
        <v>1.3125</v>
      </c>
      <c r="N9">
        <f t="shared" si="0"/>
        <v>0.19687499999999999</v>
      </c>
      <c r="O9">
        <f t="shared" si="2"/>
        <v>7.8468750000000007</v>
      </c>
      <c r="V9" s="55" t="s">
        <v>124</v>
      </c>
      <c r="W9">
        <v>4</v>
      </c>
      <c r="X9">
        <v>1</v>
      </c>
      <c r="Y9">
        <v>5</v>
      </c>
      <c r="Z9">
        <v>1</v>
      </c>
      <c r="AA9">
        <f t="shared" si="4"/>
        <v>2</v>
      </c>
      <c r="AB9" s="56">
        <f t="shared" si="5"/>
        <v>0.30769230769230771</v>
      </c>
      <c r="AC9" s="56">
        <f t="shared" si="6"/>
        <v>7.6923076923076927E-2</v>
      </c>
      <c r="AD9" s="56">
        <f t="shared" si="7"/>
        <v>0.38461538461538464</v>
      </c>
      <c r="AE9" s="56">
        <f t="shared" si="8"/>
        <v>7.6923076923076927E-2</v>
      </c>
      <c r="AF9" s="56">
        <f t="shared" si="9"/>
        <v>0.15384615384615385</v>
      </c>
    </row>
    <row r="10" spans="1:36">
      <c r="A10" t="s">
        <v>27</v>
      </c>
      <c r="B10" s="36">
        <v>41163</v>
      </c>
      <c r="C10">
        <v>120.75</v>
      </c>
      <c r="D10">
        <v>6</v>
      </c>
      <c r="H10" s="31"/>
      <c r="I10" s="50" t="s">
        <v>128</v>
      </c>
      <c r="J10">
        <v>7.0049999999999999</v>
      </c>
      <c r="K10">
        <v>7.92</v>
      </c>
      <c r="L10">
        <f t="shared" si="1"/>
        <v>0.91500000000000004</v>
      </c>
      <c r="N10">
        <f t="shared" si="0"/>
        <v>0.13725000000000001</v>
      </c>
      <c r="O10">
        <f t="shared" si="2"/>
        <v>8.0572499999999998</v>
      </c>
      <c r="V10" s="55" t="s">
        <v>125</v>
      </c>
      <c r="W10">
        <v>1</v>
      </c>
      <c r="X10">
        <v>1</v>
      </c>
      <c r="Y10">
        <v>8</v>
      </c>
      <c r="Z10">
        <v>1</v>
      </c>
      <c r="AA10">
        <f t="shared" si="4"/>
        <v>2</v>
      </c>
      <c r="AB10" s="56">
        <f t="shared" si="5"/>
        <v>7.6923076923076927E-2</v>
      </c>
      <c r="AC10" s="56">
        <f t="shared" si="6"/>
        <v>7.6923076923076927E-2</v>
      </c>
      <c r="AD10" s="56">
        <f t="shared" si="7"/>
        <v>0.61538461538461542</v>
      </c>
      <c r="AE10" s="56">
        <f t="shared" si="8"/>
        <v>7.6923076923076927E-2</v>
      </c>
      <c r="AF10" s="56">
        <f t="shared" si="9"/>
        <v>0.15384615384615385</v>
      </c>
    </row>
    <row r="11" spans="1:36">
      <c r="A11" t="s">
        <v>27</v>
      </c>
      <c r="B11" s="36">
        <v>41183</v>
      </c>
      <c r="C11">
        <v>120.75</v>
      </c>
      <c r="D11">
        <v>7.1</v>
      </c>
      <c r="H11" s="31"/>
      <c r="I11" s="50" t="s">
        <v>129</v>
      </c>
      <c r="J11">
        <v>6.2050000000000001</v>
      </c>
      <c r="K11">
        <v>6.33</v>
      </c>
      <c r="L11">
        <f t="shared" si="1"/>
        <v>0.125</v>
      </c>
      <c r="N11">
        <f t="shared" si="0"/>
        <v>1.8749999999999999E-2</v>
      </c>
      <c r="O11">
        <f t="shared" si="2"/>
        <v>6.3487499999999999</v>
      </c>
      <c r="V11" s="55" t="s">
        <v>126</v>
      </c>
      <c r="W11">
        <v>3</v>
      </c>
      <c r="X11">
        <v>3</v>
      </c>
      <c r="Y11">
        <v>5</v>
      </c>
      <c r="Z11">
        <v>1</v>
      </c>
      <c r="AA11">
        <f t="shared" si="4"/>
        <v>1</v>
      </c>
      <c r="AB11" s="56">
        <f t="shared" si="5"/>
        <v>0.23076923076923078</v>
      </c>
      <c r="AC11" s="56">
        <f t="shared" si="6"/>
        <v>0.23076923076923078</v>
      </c>
      <c r="AD11" s="56">
        <f t="shared" si="7"/>
        <v>0.38461538461538464</v>
      </c>
      <c r="AE11" s="56">
        <f t="shared" si="8"/>
        <v>7.6923076923076927E-2</v>
      </c>
      <c r="AF11" s="56">
        <f t="shared" si="9"/>
        <v>7.6923076923076927E-2</v>
      </c>
    </row>
    <row r="12" spans="1:36">
      <c r="A12" t="s">
        <v>27</v>
      </c>
      <c r="B12" s="36">
        <v>41214</v>
      </c>
      <c r="C12">
        <v>120.75</v>
      </c>
      <c r="D12">
        <v>7.13</v>
      </c>
      <c r="H12" s="31"/>
      <c r="I12" s="50" t="s">
        <v>130</v>
      </c>
      <c r="J12">
        <v>6.12</v>
      </c>
      <c r="K12">
        <v>6.4</v>
      </c>
      <c r="L12">
        <f t="shared" si="1"/>
        <v>0.28000000000000025</v>
      </c>
      <c r="N12">
        <f t="shared" si="0"/>
        <v>4.2000000000000037E-2</v>
      </c>
      <c r="O12">
        <f t="shared" si="2"/>
        <v>6.4420000000000002</v>
      </c>
      <c r="V12" s="55" t="s">
        <v>127</v>
      </c>
      <c r="W12">
        <v>3</v>
      </c>
      <c r="Y12">
        <v>4</v>
      </c>
      <c r="Z12">
        <v>3</v>
      </c>
      <c r="AA12">
        <f t="shared" si="4"/>
        <v>3</v>
      </c>
      <c r="AB12" s="56">
        <f t="shared" si="5"/>
        <v>0.23076923076923078</v>
      </c>
      <c r="AC12" s="56">
        <f t="shared" si="6"/>
        <v>0</v>
      </c>
      <c r="AD12" s="56">
        <f t="shared" si="7"/>
        <v>0.30769230769230771</v>
      </c>
      <c r="AE12" s="56">
        <f t="shared" si="8"/>
        <v>0.23076923076923078</v>
      </c>
      <c r="AF12" s="56">
        <f t="shared" si="9"/>
        <v>0.23076923076923078</v>
      </c>
    </row>
    <row r="13" spans="1:36">
      <c r="A13" t="s">
        <v>27</v>
      </c>
      <c r="B13" s="36">
        <v>41244</v>
      </c>
      <c r="C13">
        <v>120.75</v>
      </c>
      <c r="D13">
        <v>7.84</v>
      </c>
      <c r="H13" s="31"/>
      <c r="I13" s="50" t="s">
        <v>131</v>
      </c>
      <c r="J13">
        <v>7.06</v>
      </c>
      <c r="K13">
        <v>7.1</v>
      </c>
      <c r="L13">
        <f t="shared" si="1"/>
        <v>4.0000000000000036E-2</v>
      </c>
      <c r="N13">
        <f t="shared" si="0"/>
        <v>6.0000000000000053E-3</v>
      </c>
      <c r="O13">
        <f t="shared" si="2"/>
        <v>7.1059999999999999</v>
      </c>
      <c r="V13" s="55" t="s">
        <v>128</v>
      </c>
      <c r="W13">
        <v>2</v>
      </c>
      <c r="Y13">
        <v>3</v>
      </c>
      <c r="Z13">
        <v>2</v>
      </c>
      <c r="AA13">
        <f t="shared" si="4"/>
        <v>6</v>
      </c>
      <c r="AB13" s="56">
        <f t="shared" si="5"/>
        <v>0.15384615384615385</v>
      </c>
      <c r="AC13" s="56">
        <f t="shared" si="6"/>
        <v>0</v>
      </c>
      <c r="AD13" s="56">
        <f t="shared" si="7"/>
        <v>0.23076923076923078</v>
      </c>
      <c r="AE13" s="56">
        <f t="shared" si="8"/>
        <v>0.15384615384615385</v>
      </c>
      <c r="AF13" s="56">
        <f t="shared" si="9"/>
        <v>0.46153846153846156</v>
      </c>
    </row>
    <row r="14" spans="1:36">
      <c r="A14" t="s">
        <v>27</v>
      </c>
      <c r="B14" s="36">
        <v>41275</v>
      </c>
      <c r="C14">
        <v>120.75</v>
      </c>
      <c r="D14">
        <v>8.02</v>
      </c>
      <c r="H14" s="31"/>
      <c r="I14" s="50" t="s">
        <v>132</v>
      </c>
      <c r="J14">
        <v>6.9725000000000001</v>
      </c>
      <c r="K14">
        <v>7.3049999999999997</v>
      </c>
      <c r="L14">
        <f t="shared" si="1"/>
        <v>0.33249999999999957</v>
      </c>
      <c r="N14">
        <f t="shared" si="0"/>
        <v>4.9874999999999933E-2</v>
      </c>
      <c r="O14">
        <f t="shared" si="2"/>
        <v>7.3548749999999998</v>
      </c>
      <c r="V14" s="55" t="s">
        <v>129</v>
      </c>
      <c r="W14">
        <v>3</v>
      </c>
      <c r="Y14">
        <v>2</v>
      </c>
      <c r="Z14">
        <v>2</v>
      </c>
      <c r="AA14">
        <f t="shared" si="4"/>
        <v>6</v>
      </c>
      <c r="AB14" s="56">
        <f t="shared" si="5"/>
        <v>0.23076923076923078</v>
      </c>
      <c r="AC14" s="56">
        <f t="shared" si="6"/>
        <v>0</v>
      </c>
      <c r="AD14" s="56">
        <f t="shared" si="7"/>
        <v>0.15384615384615385</v>
      </c>
      <c r="AE14" s="56">
        <f t="shared" si="8"/>
        <v>0.15384615384615385</v>
      </c>
      <c r="AF14" s="56">
        <f t="shared" si="9"/>
        <v>0.46153846153846156</v>
      </c>
    </row>
    <row r="15" spans="1:36">
      <c r="A15" t="s">
        <v>27</v>
      </c>
      <c r="B15" s="36">
        <v>41334</v>
      </c>
      <c r="C15">
        <v>120.75</v>
      </c>
      <c r="D15">
        <v>8.1999999999999993</v>
      </c>
      <c r="H15" s="31"/>
      <c r="I15" s="50" t="s">
        <v>133</v>
      </c>
      <c r="J15">
        <v>7.6174999999999997</v>
      </c>
      <c r="K15">
        <v>7.9375</v>
      </c>
      <c r="L15">
        <f t="shared" si="1"/>
        <v>0.32000000000000028</v>
      </c>
      <c r="N15">
        <f t="shared" si="0"/>
        <v>4.8000000000000043E-2</v>
      </c>
      <c r="O15">
        <f t="shared" si="2"/>
        <v>7.9855</v>
      </c>
      <c r="V15" s="55" t="s">
        <v>130</v>
      </c>
      <c r="W15">
        <v>5</v>
      </c>
      <c r="Y15">
        <v>5</v>
      </c>
      <c r="Z15">
        <v>2</v>
      </c>
      <c r="AA15">
        <f t="shared" si="4"/>
        <v>1</v>
      </c>
      <c r="AB15" s="56">
        <f t="shared" si="5"/>
        <v>0.38461538461538464</v>
      </c>
      <c r="AC15" s="56">
        <f t="shared" si="6"/>
        <v>0</v>
      </c>
      <c r="AD15" s="56">
        <f t="shared" si="7"/>
        <v>0.38461538461538464</v>
      </c>
      <c r="AE15" s="56">
        <f t="shared" si="8"/>
        <v>0.15384615384615385</v>
      </c>
      <c r="AF15" s="56">
        <f t="shared" si="9"/>
        <v>7.6923076923076927E-2</v>
      </c>
    </row>
    <row r="16" spans="1:36">
      <c r="A16" t="s">
        <v>27</v>
      </c>
      <c r="B16" s="36">
        <v>41365</v>
      </c>
      <c r="C16">
        <v>120.75</v>
      </c>
      <c r="D16">
        <v>8.2200000000000006</v>
      </c>
      <c r="I16" s="31" t="s">
        <v>48</v>
      </c>
      <c r="L16">
        <f t="shared" si="1"/>
        <v>0</v>
      </c>
      <c r="M16" s="51"/>
      <c r="N16">
        <f t="shared" si="0"/>
        <v>0</v>
      </c>
      <c r="O16">
        <f t="shared" si="2"/>
        <v>0</v>
      </c>
      <c r="V16" s="55" t="s">
        <v>131</v>
      </c>
      <c r="W16">
        <v>5</v>
      </c>
      <c r="X16">
        <v>1</v>
      </c>
      <c r="Y16">
        <v>3</v>
      </c>
      <c r="Z16">
        <v>2</v>
      </c>
      <c r="AA16">
        <f t="shared" si="4"/>
        <v>2</v>
      </c>
      <c r="AB16" s="56">
        <f t="shared" si="5"/>
        <v>0.38461538461538464</v>
      </c>
      <c r="AC16" s="56">
        <f t="shared" si="6"/>
        <v>7.6923076923076927E-2</v>
      </c>
      <c r="AD16" s="56">
        <f t="shared" si="7"/>
        <v>0.23076923076923078</v>
      </c>
      <c r="AE16" s="56">
        <f t="shared" si="8"/>
        <v>0.15384615384615385</v>
      </c>
      <c r="AF16" s="56">
        <f t="shared" si="9"/>
        <v>0.15384615384615385</v>
      </c>
    </row>
    <row r="17" spans="1:32">
      <c r="A17" t="s">
        <v>27</v>
      </c>
      <c r="B17" s="36">
        <v>41395</v>
      </c>
      <c r="C17">
        <v>120.75</v>
      </c>
      <c r="D17">
        <v>7.38</v>
      </c>
      <c r="I17" s="50" t="s">
        <v>122</v>
      </c>
      <c r="J17">
        <v>3.875</v>
      </c>
      <c r="K17">
        <v>4.3375000000000004</v>
      </c>
      <c r="L17">
        <f t="shared" si="1"/>
        <v>0.46250000000000036</v>
      </c>
      <c r="M17">
        <v>3.95</v>
      </c>
      <c r="N17">
        <f t="shared" si="0"/>
        <v>6.9375000000000048E-2</v>
      </c>
      <c r="O17">
        <f t="shared" si="2"/>
        <v>4.4068750000000003</v>
      </c>
      <c r="P17" t="str">
        <f t="shared" si="3"/>
        <v>NORMA</v>
      </c>
      <c r="Q17" t="str">
        <f t="shared" ref="Q17:Q28" si="10">IF(AND(P17="ATTENZIONE",M17&gt;O17),"CRITICA",P17)</f>
        <v>NORMA</v>
      </c>
      <c r="V17" s="55" t="s">
        <v>132</v>
      </c>
      <c r="W17">
        <v>3</v>
      </c>
      <c r="X17">
        <v>1</v>
      </c>
      <c r="Y17">
        <v>2</v>
      </c>
      <c r="Z17">
        <v>1</v>
      </c>
      <c r="AA17">
        <f t="shared" si="4"/>
        <v>6</v>
      </c>
      <c r="AB17" s="56">
        <f t="shared" si="5"/>
        <v>0.23076923076923078</v>
      </c>
      <c r="AC17" s="56">
        <f t="shared" si="6"/>
        <v>7.6923076923076927E-2</v>
      </c>
      <c r="AD17" s="56">
        <f t="shared" si="7"/>
        <v>0.15384615384615385</v>
      </c>
      <c r="AE17" s="56">
        <f t="shared" si="8"/>
        <v>7.6923076923076927E-2</v>
      </c>
      <c r="AF17" s="56">
        <f t="shared" si="9"/>
        <v>0.46153846153846156</v>
      </c>
    </row>
    <row r="18" spans="1:32">
      <c r="A18" t="s">
        <v>27</v>
      </c>
      <c r="B18" s="36">
        <v>41426</v>
      </c>
      <c r="C18">
        <v>120.75</v>
      </c>
      <c r="D18">
        <v>7.5</v>
      </c>
      <c r="I18" s="50" t="s">
        <v>123</v>
      </c>
      <c r="J18">
        <v>4.0199999999999996</v>
      </c>
      <c r="K18">
        <v>4.4249999999999998</v>
      </c>
      <c r="L18">
        <f t="shared" si="1"/>
        <v>0.40500000000000025</v>
      </c>
      <c r="M18">
        <v>4.0599999999999996</v>
      </c>
      <c r="N18">
        <f t="shared" si="0"/>
        <v>6.075000000000004E-2</v>
      </c>
      <c r="O18">
        <f t="shared" si="2"/>
        <v>4.4857499999999995</v>
      </c>
      <c r="P18" t="str">
        <f t="shared" si="3"/>
        <v>NORMA</v>
      </c>
      <c r="Q18" t="str">
        <f t="shared" si="10"/>
        <v>NORMA</v>
      </c>
      <c r="V18" s="55" t="s">
        <v>133</v>
      </c>
      <c r="W18">
        <v>2</v>
      </c>
      <c r="X18">
        <v>1</v>
      </c>
      <c r="Y18">
        <v>2</v>
      </c>
      <c r="Z18">
        <v>2</v>
      </c>
      <c r="AA18">
        <f t="shared" si="4"/>
        <v>6</v>
      </c>
      <c r="AB18" s="56">
        <f t="shared" si="5"/>
        <v>0.15384615384615385</v>
      </c>
      <c r="AC18" s="56">
        <f t="shared" si="6"/>
        <v>7.6923076923076927E-2</v>
      </c>
      <c r="AD18" s="56">
        <f t="shared" si="7"/>
        <v>0.15384615384615385</v>
      </c>
      <c r="AE18" s="56">
        <f t="shared" si="8"/>
        <v>0.15384615384615385</v>
      </c>
      <c r="AF18" s="56">
        <f t="shared" si="9"/>
        <v>0.46153846153846156</v>
      </c>
    </row>
    <row r="19" spans="1:32">
      <c r="A19" t="s">
        <v>27</v>
      </c>
      <c r="B19" s="36">
        <v>41631</v>
      </c>
      <c r="C19">
        <v>120.75</v>
      </c>
      <c r="D19">
        <v>8.16</v>
      </c>
      <c r="I19" s="50" t="s">
        <v>124</v>
      </c>
      <c r="J19">
        <v>3.91</v>
      </c>
      <c r="K19">
        <v>4.5599999999999996</v>
      </c>
      <c r="L19">
        <f t="shared" si="1"/>
        <v>0.64999999999999947</v>
      </c>
      <c r="M19">
        <v>4.28</v>
      </c>
      <c r="N19">
        <f t="shared" si="0"/>
        <v>9.7499999999999934E-2</v>
      </c>
      <c r="O19">
        <f t="shared" si="2"/>
        <v>4.6574999999999998</v>
      </c>
      <c r="P19" t="str">
        <f t="shared" si="3"/>
        <v>NORMA</v>
      </c>
      <c r="Q19" t="str">
        <f t="shared" si="10"/>
        <v>NORMA</v>
      </c>
    </row>
    <row r="20" spans="1:32">
      <c r="A20" t="s">
        <v>27</v>
      </c>
      <c r="B20" s="36">
        <v>41685</v>
      </c>
      <c r="C20">
        <v>120.75</v>
      </c>
      <c r="D20">
        <v>8.0500000000000007</v>
      </c>
      <c r="I20" s="50" t="s">
        <v>125</v>
      </c>
      <c r="J20">
        <v>3.72</v>
      </c>
      <c r="K20">
        <v>4.18</v>
      </c>
      <c r="L20">
        <f t="shared" si="1"/>
        <v>0.45999999999999952</v>
      </c>
      <c r="M20">
        <v>4.0999999999999996</v>
      </c>
      <c r="N20">
        <f t="shared" si="0"/>
        <v>6.8999999999999936E-2</v>
      </c>
      <c r="O20">
        <f t="shared" si="2"/>
        <v>4.2489999999999997</v>
      </c>
      <c r="P20" t="str">
        <f t="shared" si="3"/>
        <v>NORMA</v>
      </c>
      <c r="Q20" t="str">
        <f t="shared" si="10"/>
        <v>NORMA</v>
      </c>
    </row>
    <row r="21" spans="1:32">
      <c r="A21" t="s">
        <v>27</v>
      </c>
      <c r="B21" s="36">
        <v>41713</v>
      </c>
      <c r="C21">
        <v>120.75</v>
      </c>
      <c r="D21">
        <v>8.01</v>
      </c>
      <c r="I21" s="50" t="s">
        <v>126</v>
      </c>
      <c r="J21">
        <v>3.9450000000000003</v>
      </c>
      <c r="K21">
        <v>4.125</v>
      </c>
      <c r="L21">
        <f t="shared" si="1"/>
        <v>0.17999999999999972</v>
      </c>
      <c r="M21">
        <v>4.1399999999999997</v>
      </c>
      <c r="N21">
        <f t="shared" si="0"/>
        <v>2.6999999999999958E-2</v>
      </c>
      <c r="O21">
        <f t="shared" si="2"/>
        <v>4.1520000000000001</v>
      </c>
      <c r="P21" t="str">
        <f t="shared" si="3"/>
        <v>ATTENZIONE</v>
      </c>
      <c r="Q21" t="str">
        <f t="shared" si="10"/>
        <v>ATTENZIONE</v>
      </c>
    </row>
    <row r="22" spans="1:32">
      <c r="A22" t="s">
        <v>27</v>
      </c>
      <c r="B22" s="36">
        <v>41744</v>
      </c>
      <c r="C22">
        <v>120.75</v>
      </c>
      <c r="D22">
        <v>7.89</v>
      </c>
      <c r="I22" s="50" t="s">
        <v>127</v>
      </c>
      <c r="J22">
        <v>3.9525000000000001</v>
      </c>
      <c r="K22">
        <v>4.2949999999999999</v>
      </c>
      <c r="L22">
        <f t="shared" si="1"/>
        <v>0.3424999999999998</v>
      </c>
      <c r="M22">
        <v>3.95</v>
      </c>
      <c r="N22">
        <f t="shared" si="0"/>
        <v>5.1374999999999976E-2</v>
      </c>
      <c r="O22">
        <f t="shared" si="2"/>
        <v>4.3463750000000001</v>
      </c>
      <c r="P22" t="str">
        <f t="shared" si="3"/>
        <v>SOPRA</v>
      </c>
      <c r="Q22" t="str">
        <f t="shared" si="10"/>
        <v>SOPRA</v>
      </c>
      <c r="V22" s="31"/>
    </row>
    <row r="23" spans="1:32">
      <c r="A23" t="s">
        <v>27</v>
      </c>
      <c r="B23" s="36">
        <v>41774</v>
      </c>
      <c r="C23">
        <v>120.75</v>
      </c>
      <c r="D23">
        <v>7.17</v>
      </c>
      <c r="I23" s="50" t="s">
        <v>128</v>
      </c>
      <c r="J23">
        <v>3.99</v>
      </c>
      <c r="K23">
        <v>4.5599999999999996</v>
      </c>
      <c r="L23">
        <f t="shared" si="1"/>
        <v>0.5699999999999994</v>
      </c>
      <c r="M23">
        <v>3.9</v>
      </c>
      <c r="N23">
        <f t="shared" si="0"/>
        <v>8.5499999999999896E-2</v>
      </c>
      <c r="O23">
        <f t="shared" si="2"/>
        <v>4.6454999999999993</v>
      </c>
      <c r="P23" t="str">
        <f t="shared" si="3"/>
        <v>SOPRA</v>
      </c>
      <c r="Q23" t="str">
        <f t="shared" si="10"/>
        <v>SOPRA</v>
      </c>
      <c r="V23" s="31"/>
    </row>
    <row r="24" spans="1:32">
      <c r="A24" t="s">
        <v>27</v>
      </c>
      <c r="B24" s="36">
        <v>41805</v>
      </c>
      <c r="C24">
        <v>120.75</v>
      </c>
      <c r="D24">
        <v>6.2</v>
      </c>
      <c r="I24" s="50" t="s">
        <v>129</v>
      </c>
      <c r="J24">
        <v>3.94</v>
      </c>
      <c r="K24">
        <v>4.2</v>
      </c>
      <c r="L24">
        <f t="shared" si="1"/>
        <v>0.26000000000000023</v>
      </c>
      <c r="M24">
        <v>3.97</v>
      </c>
      <c r="N24">
        <f t="shared" si="0"/>
        <v>3.9000000000000035E-2</v>
      </c>
      <c r="O24">
        <f t="shared" si="2"/>
        <v>4.2389999999999999</v>
      </c>
      <c r="P24" t="str">
        <f t="shared" si="3"/>
        <v>NORMA</v>
      </c>
      <c r="Q24" t="str">
        <f t="shared" si="10"/>
        <v>NORMA</v>
      </c>
      <c r="V24" s="31"/>
    </row>
    <row r="25" spans="1:32">
      <c r="A25" t="s">
        <v>27</v>
      </c>
      <c r="B25" s="36">
        <v>41821</v>
      </c>
      <c r="C25">
        <v>120.75</v>
      </c>
      <c r="D25">
        <v>8.6300000000000008</v>
      </c>
      <c r="I25" s="50" t="s">
        <v>130</v>
      </c>
      <c r="J25">
        <v>3.7874999999999996</v>
      </c>
      <c r="K25">
        <v>4.0999999999999996</v>
      </c>
      <c r="L25">
        <f t="shared" si="1"/>
        <v>0.3125</v>
      </c>
      <c r="M25">
        <v>3.93</v>
      </c>
      <c r="N25">
        <f t="shared" si="0"/>
        <v>4.6875E-2</v>
      </c>
      <c r="O25">
        <f t="shared" si="2"/>
        <v>4.1468749999999996</v>
      </c>
      <c r="P25" t="str">
        <f t="shared" si="3"/>
        <v>NORMA</v>
      </c>
      <c r="Q25" t="str">
        <f t="shared" si="10"/>
        <v>NORMA</v>
      </c>
      <c r="V25" s="31"/>
    </row>
    <row r="26" spans="1:32">
      <c r="A26" t="s">
        <v>27</v>
      </c>
      <c r="B26" s="36">
        <v>41883</v>
      </c>
      <c r="C26">
        <v>120.75</v>
      </c>
      <c r="D26">
        <v>6.32</v>
      </c>
      <c r="I26" s="50" t="s">
        <v>131</v>
      </c>
      <c r="J26">
        <v>3.55</v>
      </c>
      <c r="K26">
        <v>4.3774999999999995</v>
      </c>
      <c r="L26">
        <f t="shared" si="1"/>
        <v>0.82749999999999968</v>
      </c>
      <c r="M26">
        <v>4.0999999999999996</v>
      </c>
      <c r="N26">
        <f t="shared" si="0"/>
        <v>0.12412499999999994</v>
      </c>
      <c r="O26">
        <f t="shared" si="2"/>
        <v>4.5016249999999998</v>
      </c>
      <c r="P26" t="str">
        <f t="shared" si="3"/>
        <v>NORMA</v>
      </c>
      <c r="Q26" t="str">
        <f t="shared" si="10"/>
        <v>NORMA</v>
      </c>
      <c r="V26" s="31"/>
    </row>
    <row r="27" spans="1:32">
      <c r="A27" t="s">
        <v>27</v>
      </c>
      <c r="B27" s="36">
        <v>41913</v>
      </c>
      <c r="C27">
        <v>120.75</v>
      </c>
      <c r="D27">
        <v>7.06</v>
      </c>
      <c r="I27" s="50" t="s">
        <v>132</v>
      </c>
      <c r="J27">
        <v>4.0474999999999994</v>
      </c>
      <c r="K27">
        <v>4.4700000000000006</v>
      </c>
      <c r="L27">
        <f t="shared" si="1"/>
        <v>0.42250000000000121</v>
      </c>
      <c r="M27">
        <v>4.4800000000000004</v>
      </c>
      <c r="N27">
        <f t="shared" si="0"/>
        <v>6.3375000000000181E-2</v>
      </c>
      <c r="O27">
        <f t="shared" si="2"/>
        <v>4.5333750000000013</v>
      </c>
      <c r="P27" t="str">
        <f t="shared" si="3"/>
        <v>ATTENZIONE</v>
      </c>
      <c r="Q27" t="str">
        <f t="shared" si="10"/>
        <v>ATTENZIONE</v>
      </c>
      <c r="V27" s="31"/>
    </row>
    <row r="28" spans="1:32">
      <c r="A28" t="s">
        <v>27</v>
      </c>
      <c r="B28" s="36">
        <v>41944</v>
      </c>
      <c r="C28">
        <v>120.75</v>
      </c>
      <c r="D28">
        <v>7.25</v>
      </c>
      <c r="I28" s="50" t="s">
        <v>133</v>
      </c>
      <c r="J28">
        <v>3.8200000000000003</v>
      </c>
      <c r="K28">
        <v>4.5199999999999996</v>
      </c>
      <c r="L28">
        <f t="shared" si="1"/>
        <v>0.69999999999999929</v>
      </c>
      <c r="M28">
        <v>4.59</v>
      </c>
      <c r="N28">
        <f t="shared" si="0"/>
        <v>0.1049999999999999</v>
      </c>
      <c r="O28">
        <f t="shared" si="2"/>
        <v>4.6249999999999991</v>
      </c>
      <c r="P28" t="str">
        <f t="shared" si="3"/>
        <v>ATTENZIONE</v>
      </c>
      <c r="Q28" t="str">
        <f t="shared" si="10"/>
        <v>ATTENZIONE</v>
      </c>
      <c r="V28" s="31"/>
    </row>
    <row r="29" spans="1:32">
      <c r="A29" t="s">
        <v>27</v>
      </c>
      <c r="B29" s="36">
        <v>41974</v>
      </c>
      <c r="C29">
        <v>120.75</v>
      </c>
      <c r="D29">
        <v>7.39</v>
      </c>
      <c r="I29" s="31" t="s">
        <v>51</v>
      </c>
      <c r="L29">
        <f t="shared" si="1"/>
        <v>0</v>
      </c>
      <c r="M29" s="51"/>
      <c r="N29">
        <f t="shared" si="0"/>
        <v>0</v>
      </c>
      <c r="O29">
        <f t="shared" si="2"/>
        <v>0</v>
      </c>
    </row>
    <row r="30" spans="1:32">
      <c r="A30" t="s">
        <v>27</v>
      </c>
      <c r="B30" s="36">
        <v>42005</v>
      </c>
      <c r="C30">
        <v>120.75</v>
      </c>
      <c r="D30">
        <v>8.06</v>
      </c>
      <c r="I30" s="50" t="s">
        <v>122</v>
      </c>
      <c r="J30">
        <v>5.13</v>
      </c>
      <c r="K30">
        <v>5.99</v>
      </c>
      <c r="L30">
        <f t="shared" si="1"/>
        <v>0.86000000000000032</v>
      </c>
      <c r="M30">
        <v>6.25</v>
      </c>
      <c r="N30">
        <f t="shared" si="0"/>
        <v>0.12900000000000006</v>
      </c>
      <c r="O30">
        <f t="shared" si="2"/>
        <v>6.1190000000000007</v>
      </c>
      <c r="P30" t="str">
        <f t="shared" si="3"/>
        <v>ATTENZIONE</v>
      </c>
      <c r="Q30" t="str">
        <f t="shared" ref="Q30:Q41" si="11">IF(AND(P30="ATTENZIONE",M30&gt;O30),"CRITICA",P30)</f>
        <v>CRITICA</v>
      </c>
    </row>
    <row r="31" spans="1:32">
      <c r="A31" t="s">
        <v>27</v>
      </c>
      <c r="B31" s="36">
        <v>42036</v>
      </c>
      <c r="C31">
        <v>120.75</v>
      </c>
      <c r="D31">
        <v>8.19</v>
      </c>
      <c r="I31" s="50" t="s">
        <v>123</v>
      </c>
      <c r="J31">
        <v>4.9800000000000004</v>
      </c>
      <c r="K31">
        <v>5.99</v>
      </c>
      <c r="L31">
        <f t="shared" si="1"/>
        <v>1.0099999999999998</v>
      </c>
      <c r="M31">
        <v>6.53</v>
      </c>
      <c r="N31">
        <f t="shared" si="0"/>
        <v>0.15149999999999997</v>
      </c>
      <c r="O31">
        <f t="shared" si="2"/>
        <v>6.1415000000000006</v>
      </c>
      <c r="P31" t="str">
        <f t="shared" si="3"/>
        <v>ATTENZIONE</v>
      </c>
      <c r="Q31" t="str">
        <f t="shared" si="11"/>
        <v>CRITICA</v>
      </c>
    </row>
    <row r="32" spans="1:32">
      <c r="A32" t="s">
        <v>27</v>
      </c>
      <c r="B32" s="36">
        <v>42064</v>
      </c>
      <c r="C32">
        <v>120.75</v>
      </c>
      <c r="D32">
        <v>9.32</v>
      </c>
      <c r="I32" s="50" t="s">
        <v>124</v>
      </c>
      <c r="J32">
        <v>5.48</v>
      </c>
      <c r="K32">
        <v>6.25</v>
      </c>
      <c r="L32">
        <f t="shared" si="1"/>
        <v>0.76999999999999957</v>
      </c>
      <c r="M32">
        <v>6.46</v>
      </c>
      <c r="N32">
        <f t="shared" si="0"/>
        <v>0.11549999999999994</v>
      </c>
      <c r="O32">
        <f t="shared" si="2"/>
        <v>6.3654999999999999</v>
      </c>
      <c r="P32" t="str">
        <f t="shared" si="3"/>
        <v>ATTENZIONE</v>
      </c>
      <c r="Q32" t="str">
        <f t="shared" si="11"/>
        <v>CRITICA</v>
      </c>
    </row>
    <row r="33" spans="1:17">
      <c r="A33" t="s">
        <v>27</v>
      </c>
      <c r="B33" s="36">
        <v>42095</v>
      </c>
      <c r="C33">
        <v>120.75</v>
      </c>
      <c r="D33">
        <v>8.2799999999999994</v>
      </c>
      <c r="I33" s="50" t="s">
        <v>125</v>
      </c>
      <c r="J33">
        <v>5.3250000000000002</v>
      </c>
      <c r="K33">
        <v>6.1124999999999998</v>
      </c>
      <c r="L33">
        <f t="shared" si="1"/>
        <v>0.78749999999999964</v>
      </c>
      <c r="M33">
        <v>6.13</v>
      </c>
      <c r="N33">
        <f t="shared" si="0"/>
        <v>0.11812499999999995</v>
      </c>
      <c r="O33">
        <f t="shared" si="2"/>
        <v>6.2306249999999999</v>
      </c>
      <c r="P33" t="str">
        <f t="shared" si="3"/>
        <v>ATTENZIONE</v>
      </c>
      <c r="Q33" t="str">
        <f t="shared" si="11"/>
        <v>ATTENZIONE</v>
      </c>
    </row>
    <row r="34" spans="1:17">
      <c r="A34" t="s">
        <v>27</v>
      </c>
      <c r="B34" s="36">
        <v>42125</v>
      </c>
      <c r="C34">
        <v>120.75</v>
      </c>
      <c r="D34">
        <v>7.5</v>
      </c>
      <c r="I34" s="50" t="s">
        <v>126</v>
      </c>
      <c r="J34">
        <v>5.1425000000000001</v>
      </c>
      <c r="K34">
        <v>5.9950000000000001</v>
      </c>
      <c r="L34">
        <f t="shared" si="1"/>
        <v>0.85250000000000004</v>
      </c>
      <c r="M34">
        <v>6.05</v>
      </c>
      <c r="N34">
        <f t="shared" si="0"/>
        <v>0.12787500000000002</v>
      </c>
      <c r="O34">
        <f t="shared" si="2"/>
        <v>6.1228750000000005</v>
      </c>
      <c r="P34" t="str">
        <f t="shared" si="3"/>
        <v>ATTENZIONE</v>
      </c>
      <c r="Q34" t="str">
        <f t="shared" si="11"/>
        <v>ATTENZIONE</v>
      </c>
    </row>
    <row r="35" spans="1:17">
      <c r="A35" t="s">
        <v>27</v>
      </c>
      <c r="B35" s="36">
        <v>42156</v>
      </c>
      <c r="C35">
        <v>120.75</v>
      </c>
      <c r="D35">
        <v>6.75</v>
      </c>
      <c r="I35" s="50" t="s">
        <v>127</v>
      </c>
      <c r="J35">
        <v>5.1300000000000008</v>
      </c>
      <c r="K35">
        <v>5.8550000000000004</v>
      </c>
      <c r="L35">
        <f t="shared" si="1"/>
        <v>0.72499999999999964</v>
      </c>
      <c r="M35">
        <v>6.65</v>
      </c>
      <c r="N35">
        <f t="shared" si="0"/>
        <v>0.10874999999999994</v>
      </c>
      <c r="O35">
        <f t="shared" si="2"/>
        <v>5.9637500000000001</v>
      </c>
      <c r="P35" t="str">
        <f t="shared" si="3"/>
        <v>ATTENZIONE</v>
      </c>
      <c r="Q35" t="str">
        <f t="shared" si="11"/>
        <v>CRITICA</v>
      </c>
    </row>
    <row r="36" spans="1:17">
      <c r="A36" t="s">
        <v>27</v>
      </c>
      <c r="B36" s="36">
        <v>42248</v>
      </c>
      <c r="C36">
        <v>120.75</v>
      </c>
      <c r="D36">
        <v>6.12</v>
      </c>
      <c r="I36" s="50" t="s">
        <v>128</v>
      </c>
      <c r="J36">
        <v>4.79</v>
      </c>
      <c r="K36">
        <v>5.7475000000000005</v>
      </c>
      <c r="L36">
        <f t="shared" si="1"/>
        <v>0.95750000000000046</v>
      </c>
      <c r="M36">
        <v>6.49</v>
      </c>
      <c r="N36">
        <f t="shared" ref="N36:N68" si="12">L36*15/100</f>
        <v>0.14362500000000009</v>
      </c>
      <c r="O36">
        <f t="shared" si="2"/>
        <v>5.8911250000000006</v>
      </c>
      <c r="P36" t="str">
        <f t="shared" si="3"/>
        <v>ATTENZIONE</v>
      </c>
      <c r="Q36" t="str">
        <f t="shared" si="11"/>
        <v>CRITICA</v>
      </c>
    </row>
    <row r="37" spans="1:17">
      <c r="A37" t="s">
        <v>27</v>
      </c>
      <c r="B37" s="36">
        <v>42287</v>
      </c>
      <c r="C37">
        <v>120.75</v>
      </c>
      <c r="D37">
        <v>7.06</v>
      </c>
      <c r="I37" s="50" t="s">
        <v>129</v>
      </c>
      <c r="J37">
        <v>4.12</v>
      </c>
      <c r="K37">
        <v>5.99</v>
      </c>
      <c r="L37">
        <f t="shared" si="1"/>
        <v>1.87</v>
      </c>
      <c r="M37">
        <v>6.72</v>
      </c>
      <c r="N37">
        <f t="shared" si="12"/>
        <v>0.28050000000000003</v>
      </c>
      <c r="O37">
        <f t="shared" si="2"/>
        <v>6.2705000000000002</v>
      </c>
      <c r="P37" t="str">
        <f t="shared" si="3"/>
        <v>ATTENZIONE</v>
      </c>
      <c r="Q37" t="str">
        <f t="shared" si="11"/>
        <v>CRITICA</v>
      </c>
    </row>
    <row r="38" spans="1:17">
      <c r="A38" t="s">
        <v>27</v>
      </c>
      <c r="B38" s="36">
        <v>42339</v>
      </c>
      <c r="C38">
        <v>120.75</v>
      </c>
      <c r="D38">
        <v>7.55</v>
      </c>
      <c r="I38" s="50" t="s">
        <v>130</v>
      </c>
      <c r="J38">
        <v>4.46</v>
      </c>
      <c r="K38">
        <v>5.18</v>
      </c>
      <c r="L38">
        <f t="shared" si="1"/>
        <v>0.71999999999999975</v>
      </c>
      <c r="M38">
        <v>6.98</v>
      </c>
      <c r="N38">
        <f t="shared" si="12"/>
        <v>0.10799999999999997</v>
      </c>
      <c r="O38">
        <f t="shared" si="2"/>
        <v>5.2879999999999994</v>
      </c>
      <c r="P38" t="str">
        <f t="shared" si="3"/>
        <v>ATTENZIONE</v>
      </c>
      <c r="Q38" t="str">
        <f t="shared" si="11"/>
        <v>CRITICA</v>
      </c>
    </row>
    <row r="39" spans="1:17">
      <c r="A39" t="s">
        <v>27</v>
      </c>
      <c r="B39" s="36">
        <v>42370</v>
      </c>
      <c r="C39">
        <v>120.75</v>
      </c>
      <c r="D39">
        <v>6.03</v>
      </c>
      <c r="I39" s="50" t="s">
        <v>131</v>
      </c>
      <c r="J39">
        <v>4.78</v>
      </c>
      <c r="K39">
        <v>5.33</v>
      </c>
      <c r="L39">
        <f t="shared" si="1"/>
        <v>0.54999999999999982</v>
      </c>
      <c r="M39">
        <v>6.56</v>
      </c>
      <c r="N39">
        <f t="shared" si="12"/>
        <v>8.2499999999999962E-2</v>
      </c>
      <c r="O39">
        <f t="shared" si="2"/>
        <v>5.4124999999999996</v>
      </c>
      <c r="P39" t="str">
        <f t="shared" si="3"/>
        <v>ATTENZIONE</v>
      </c>
      <c r="Q39" t="str">
        <f t="shared" si="11"/>
        <v>CRITICA</v>
      </c>
    </row>
    <row r="40" spans="1:17">
      <c r="A40" t="s">
        <v>27</v>
      </c>
      <c r="B40" s="36">
        <v>42401</v>
      </c>
      <c r="C40">
        <v>120.75</v>
      </c>
      <c r="D40">
        <v>8.31</v>
      </c>
      <c r="I40" s="50" t="s">
        <v>132</v>
      </c>
      <c r="J40">
        <v>5.34</v>
      </c>
      <c r="K40">
        <v>5.79</v>
      </c>
      <c r="L40">
        <f t="shared" si="1"/>
        <v>0.45000000000000018</v>
      </c>
      <c r="M40">
        <v>6.49</v>
      </c>
      <c r="N40">
        <f t="shared" si="12"/>
        <v>6.7500000000000032E-2</v>
      </c>
      <c r="O40">
        <f t="shared" si="2"/>
        <v>5.8574999999999999</v>
      </c>
      <c r="P40" t="str">
        <f t="shared" si="3"/>
        <v>ATTENZIONE</v>
      </c>
      <c r="Q40" t="str">
        <f t="shared" si="11"/>
        <v>CRITICA</v>
      </c>
    </row>
    <row r="41" spans="1:17">
      <c r="A41" t="s">
        <v>27</v>
      </c>
      <c r="B41" s="36">
        <v>42430</v>
      </c>
      <c r="C41">
        <v>120.75</v>
      </c>
      <c r="D41">
        <v>8.3800000000000008</v>
      </c>
      <c r="I41" s="50" t="s">
        <v>133</v>
      </c>
      <c r="J41">
        <v>4.7350000000000003</v>
      </c>
      <c r="K41">
        <v>6.0350000000000001</v>
      </c>
      <c r="L41">
        <f t="shared" si="1"/>
        <v>1.2999999999999998</v>
      </c>
      <c r="M41">
        <v>6.78</v>
      </c>
      <c r="N41">
        <f t="shared" si="12"/>
        <v>0.19499999999999995</v>
      </c>
      <c r="O41">
        <f t="shared" si="2"/>
        <v>6.23</v>
      </c>
      <c r="P41" t="str">
        <f t="shared" si="3"/>
        <v>ATTENZIONE</v>
      </c>
      <c r="Q41" t="str">
        <f t="shared" si="11"/>
        <v>CRITICA</v>
      </c>
    </row>
    <row r="42" spans="1:17">
      <c r="A42" t="s">
        <v>27</v>
      </c>
      <c r="B42" s="36">
        <v>42461</v>
      </c>
      <c r="C42">
        <v>120.75</v>
      </c>
      <c r="D42">
        <v>8.34</v>
      </c>
      <c r="I42" s="31" t="s">
        <v>57</v>
      </c>
      <c r="L42">
        <f t="shared" si="1"/>
        <v>0</v>
      </c>
      <c r="M42" s="51"/>
      <c r="N42">
        <f t="shared" si="12"/>
        <v>0</v>
      </c>
      <c r="O42">
        <f t="shared" si="2"/>
        <v>0</v>
      </c>
    </row>
    <row r="43" spans="1:17">
      <c r="A43" t="s">
        <v>27</v>
      </c>
      <c r="B43" s="36">
        <v>42491</v>
      </c>
      <c r="C43">
        <v>120.75</v>
      </c>
      <c r="D43">
        <v>8.4</v>
      </c>
      <c r="I43" s="50" t="s">
        <v>122</v>
      </c>
      <c r="J43">
        <v>8.1</v>
      </c>
      <c r="K43">
        <v>8.6039354838709681</v>
      </c>
      <c r="L43">
        <f t="shared" si="1"/>
        <v>0.50393548387096843</v>
      </c>
      <c r="M43">
        <v>8.8243870967741955</v>
      </c>
      <c r="N43">
        <f t="shared" si="12"/>
        <v>7.5590322580645269E-2</v>
      </c>
      <c r="O43">
        <f t="shared" si="2"/>
        <v>8.679525806451613</v>
      </c>
      <c r="P43" t="str">
        <f t="shared" si="3"/>
        <v>ATTENZIONE</v>
      </c>
      <c r="Q43" t="str">
        <f t="shared" ref="Q43:Q54" si="13">IF(AND(P43="ATTENZIONE",M43&gt;O43),"CRITICA",P43)</f>
        <v>CRITICA</v>
      </c>
    </row>
    <row r="44" spans="1:17">
      <c r="A44" t="s">
        <v>27</v>
      </c>
      <c r="B44" s="36">
        <v>42522</v>
      </c>
      <c r="C44">
        <v>120.75</v>
      </c>
      <c r="D44">
        <v>6.1</v>
      </c>
      <c r="I44" s="50" t="s">
        <v>123</v>
      </c>
      <c r="J44">
        <v>8.0850000000000009</v>
      </c>
      <c r="K44">
        <v>8.4630714285714284</v>
      </c>
      <c r="L44">
        <f t="shared" si="1"/>
        <v>0.3780714285714275</v>
      </c>
      <c r="M44">
        <v>8.8287500000000012</v>
      </c>
      <c r="N44">
        <f t="shared" si="12"/>
        <v>5.6710714285714128E-2</v>
      </c>
      <c r="O44">
        <f t="shared" si="2"/>
        <v>8.5197821428571423</v>
      </c>
      <c r="P44" t="str">
        <f t="shared" si="3"/>
        <v>ATTENZIONE</v>
      </c>
      <c r="Q44" t="str">
        <f t="shared" si="13"/>
        <v>CRITICA</v>
      </c>
    </row>
    <row r="45" spans="1:17">
      <c r="A45" t="s">
        <v>27</v>
      </c>
      <c r="B45" s="36">
        <v>42583</v>
      </c>
      <c r="C45">
        <v>120.75</v>
      </c>
      <c r="D45">
        <v>6.26</v>
      </c>
      <c r="I45" s="50" t="s">
        <v>124</v>
      </c>
      <c r="J45">
        <v>7.76</v>
      </c>
      <c r="K45">
        <v>8.4048064516129024</v>
      </c>
      <c r="L45">
        <f t="shared" si="1"/>
        <v>0.64480645161290262</v>
      </c>
      <c r="M45">
        <v>8.4048064516129024</v>
      </c>
      <c r="N45">
        <f t="shared" si="12"/>
        <v>9.6720967741935393E-2</v>
      </c>
      <c r="O45">
        <f t="shared" si="2"/>
        <v>8.5015274193548382</v>
      </c>
      <c r="P45" t="str">
        <f t="shared" si="3"/>
        <v>NORMA</v>
      </c>
      <c r="Q45" t="str">
        <f t="shared" si="13"/>
        <v>NORMA</v>
      </c>
    </row>
    <row r="46" spans="1:17">
      <c r="A46" t="s">
        <v>27</v>
      </c>
      <c r="B46" s="36">
        <v>42614</v>
      </c>
      <c r="C46">
        <v>120.75</v>
      </c>
      <c r="D46">
        <v>6.4</v>
      </c>
      <c r="I46" s="50" t="s">
        <v>125</v>
      </c>
      <c r="J46">
        <v>7.66</v>
      </c>
      <c r="K46">
        <v>8.3605333333333327</v>
      </c>
      <c r="L46">
        <f t="shared" si="1"/>
        <v>0.70053333333333256</v>
      </c>
      <c r="M46">
        <v>8.3605333333333327</v>
      </c>
      <c r="N46">
        <f t="shared" si="12"/>
        <v>0.10507999999999988</v>
      </c>
      <c r="O46">
        <f t="shared" si="2"/>
        <v>8.4656133333333319</v>
      </c>
      <c r="P46" t="str">
        <f t="shared" si="3"/>
        <v>NORMA</v>
      </c>
      <c r="Q46" t="str">
        <f t="shared" si="13"/>
        <v>NORMA</v>
      </c>
    </row>
    <row r="47" spans="1:17">
      <c r="A47" t="s">
        <v>27</v>
      </c>
      <c r="B47" s="36">
        <v>42644</v>
      </c>
      <c r="C47">
        <v>120.75</v>
      </c>
      <c r="D47">
        <v>6.6</v>
      </c>
      <c r="I47" s="50" t="s">
        <v>126</v>
      </c>
      <c r="J47">
        <v>7.74</v>
      </c>
      <c r="K47">
        <v>7.91</v>
      </c>
      <c r="L47">
        <f t="shared" si="1"/>
        <v>0.16999999999999993</v>
      </c>
      <c r="M47">
        <v>7.8059354838709671</v>
      </c>
      <c r="N47">
        <f t="shared" si="12"/>
        <v>2.5499999999999988E-2</v>
      </c>
      <c r="O47">
        <f t="shared" si="2"/>
        <v>7.9355000000000002</v>
      </c>
      <c r="P47" t="str">
        <f t="shared" si="3"/>
        <v>NORMA</v>
      </c>
      <c r="Q47" t="str">
        <f t="shared" si="13"/>
        <v>NORMA</v>
      </c>
    </row>
    <row r="48" spans="1:17">
      <c r="A48" t="s">
        <v>27</v>
      </c>
      <c r="B48" s="36">
        <v>42675</v>
      </c>
      <c r="C48">
        <v>120.75</v>
      </c>
      <c r="D48">
        <v>6.5</v>
      </c>
      <c r="I48" s="50" t="s">
        <v>127</v>
      </c>
      <c r="J48">
        <v>7.19</v>
      </c>
      <c r="K48">
        <v>8.1300000000000008</v>
      </c>
      <c r="L48">
        <f t="shared" si="1"/>
        <v>0.94000000000000039</v>
      </c>
      <c r="M48">
        <v>8.0116333333333323</v>
      </c>
      <c r="N48">
        <f t="shared" si="12"/>
        <v>0.14100000000000004</v>
      </c>
      <c r="O48">
        <f t="shared" si="2"/>
        <v>8.2710000000000008</v>
      </c>
      <c r="P48" t="str">
        <f t="shared" si="3"/>
        <v>NORMA</v>
      </c>
      <c r="Q48" t="str">
        <f t="shared" si="13"/>
        <v>NORMA</v>
      </c>
    </row>
    <row r="49" spans="1:17">
      <c r="A49" t="s">
        <v>27</v>
      </c>
      <c r="B49" s="36">
        <v>42705</v>
      </c>
      <c r="C49">
        <v>120.75</v>
      </c>
      <c r="D49">
        <v>7.82</v>
      </c>
      <c r="I49" s="50" t="s">
        <v>128</v>
      </c>
      <c r="J49">
        <v>7.55</v>
      </c>
      <c r="K49">
        <v>8.5033870967741922</v>
      </c>
      <c r="L49">
        <f t="shared" si="1"/>
        <v>0.95338709677419242</v>
      </c>
      <c r="M49">
        <v>8.5033870967741922</v>
      </c>
      <c r="N49">
        <f t="shared" si="12"/>
        <v>0.14300806451612885</v>
      </c>
      <c r="O49">
        <f t="shared" si="2"/>
        <v>8.6463951612903216</v>
      </c>
      <c r="P49" t="str">
        <f t="shared" si="3"/>
        <v>NORMA</v>
      </c>
      <c r="Q49" t="str">
        <f t="shared" si="13"/>
        <v>NORMA</v>
      </c>
    </row>
    <row r="50" spans="1:17">
      <c r="A50" t="s">
        <v>27</v>
      </c>
      <c r="B50" s="36">
        <v>42736</v>
      </c>
      <c r="C50">
        <v>120.75</v>
      </c>
      <c r="D50">
        <v>8.17</v>
      </c>
      <c r="I50" s="50" t="s">
        <v>129</v>
      </c>
      <c r="J50">
        <v>8.2365645161290324</v>
      </c>
      <c r="K50">
        <v>8.649798387096773</v>
      </c>
      <c r="L50">
        <f t="shared" si="1"/>
        <v>0.41323387096774056</v>
      </c>
      <c r="M50">
        <v>8.7691935483870971</v>
      </c>
      <c r="N50">
        <f t="shared" si="12"/>
        <v>6.1985080645161082E-2</v>
      </c>
      <c r="O50">
        <f t="shared" si="2"/>
        <v>8.7117834677419346</v>
      </c>
      <c r="P50" t="str">
        <f t="shared" si="3"/>
        <v>ATTENZIONE</v>
      </c>
      <c r="Q50" t="str">
        <f t="shared" si="13"/>
        <v>CRITICA</v>
      </c>
    </row>
    <row r="51" spans="1:17">
      <c r="A51" t="s">
        <v>27</v>
      </c>
      <c r="B51" s="36">
        <v>42767</v>
      </c>
      <c r="C51">
        <v>120.75</v>
      </c>
      <c r="D51">
        <v>8.3699999999999992</v>
      </c>
      <c r="I51" s="50" t="s">
        <v>130</v>
      </c>
      <c r="J51">
        <v>7.75</v>
      </c>
      <c r="K51">
        <v>8.5327333333333346</v>
      </c>
      <c r="L51">
        <f t="shared" si="1"/>
        <v>0.78273333333333461</v>
      </c>
      <c r="M51">
        <v>8.7584999999999997</v>
      </c>
      <c r="N51">
        <f t="shared" si="12"/>
        <v>0.11741000000000019</v>
      </c>
      <c r="O51">
        <f t="shared" si="2"/>
        <v>8.6501433333333342</v>
      </c>
      <c r="P51" t="str">
        <f t="shared" si="3"/>
        <v>ATTENZIONE</v>
      </c>
      <c r="Q51" t="str">
        <f t="shared" si="13"/>
        <v>CRITICA</v>
      </c>
    </row>
    <row r="52" spans="1:17">
      <c r="A52" t="s">
        <v>27</v>
      </c>
      <c r="B52" s="36">
        <v>42795</v>
      </c>
      <c r="C52">
        <v>120.75</v>
      </c>
      <c r="D52">
        <v>8.31</v>
      </c>
      <c r="I52" s="50" t="s">
        <v>131</v>
      </c>
      <c r="J52">
        <v>7.86</v>
      </c>
      <c r="K52">
        <v>8.5120645161290334</v>
      </c>
      <c r="L52">
        <f t="shared" si="1"/>
        <v>0.65206451612903304</v>
      </c>
      <c r="M52">
        <v>8.1938064516129039</v>
      </c>
      <c r="N52">
        <f t="shared" si="12"/>
        <v>9.7809677419354951E-2</v>
      </c>
      <c r="O52">
        <f t="shared" si="2"/>
        <v>8.6098741935483876</v>
      </c>
      <c r="P52" t="str">
        <f t="shared" si="3"/>
        <v>NORMA</v>
      </c>
      <c r="Q52" t="str">
        <f t="shared" si="13"/>
        <v>NORMA</v>
      </c>
    </row>
    <row r="53" spans="1:17">
      <c r="A53" t="s">
        <v>27</v>
      </c>
      <c r="B53" s="36">
        <v>42826</v>
      </c>
      <c r="C53">
        <v>120.75</v>
      </c>
      <c r="D53">
        <v>8.2799999999999994</v>
      </c>
      <c r="I53" s="50" t="s">
        <v>132</v>
      </c>
      <c r="J53">
        <v>7.97</v>
      </c>
      <c r="K53">
        <v>8.1357666666666653</v>
      </c>
      <c r="L53">
        <f t="shared" si="1"/>
        <v>0.16576666666666551</v>
      </c>
      <c r="M53">
        <v>8.1018333333333334</v>
      </c>
      <c r="N53">
        <f t="shared" si="12"/>
        <v>2.4864999999999825E-2</v>
      </c>
      <c r="O53">
        <f t="shared" si="2"/>
        <v>8.1606316666666654</v>
      </c>
      <c r="P53" t="str">
        <f t="shared" si="3"/>
        <v>NORMA</v>
      </c>
      <c r="Q53" t="str">
        <f t="shared" si="13"/>
        <v>NORMA</v>
      </c>
    </row>
    <row r="54" spans="1:17">
      <c r="A54" t="s">
        <v>27</v>
      </c>
      <c r="B54" s="36">
        <v>42856</v>
      </c>
      <c r="C54">
        <v>120.75</v>
      </c>
      <c r="D54">
        <v>8.35</v>
      </c>
      <c r="I54" s="50" t="s">
        <v>133</v>
      </c>
      <c r="J54">
        <v>7.92</v>
      </c>
      <c r="K54">
        <v>8.394580645161291</v>
      </c>
      <c r="L54">
        <f t="shared" si="1"/>
        <v>0.47458064516129106</v>
      </c>
      <c r="M54">
        <v>8.394580645161291</v>
      </c>
      <c r="N54">
        <f t="shared" si="12"/>
        <v>7.1187096774193659E-2</v>
      </c>
      <c r="O54">
        <f t="shared" si="2"/>
        <v>8.4657677419354851</v>
      </c>
      <c r="P54" t="str">
        <f t="shared" si="3"/>
        <v>NORMA</v>
      </c>
      <c r="Q54" t="str">
        <f t="shared" si="13"/>
        <v>NORMA</v>
      </c>
    </row>
    <row r="55" spans="1:17">
      <c r="A55" t="s">
        <v>27</v>
      </c>
      <c r="B55" s="36">
        <v>42887</v>
      </c>
      <c r="C55">
        <v>120.75</v>
      </c>
      <c r="D55">
        <v>8.34</v>
      </c>
      <c r="I55" s="31" t="s">
        <v>63</v>
      </c>
      <c r="L55">
        <f t="shared" si="1"/>
        <v>0</v>
      </c>
      <c r="M55" s="51"/>
      <c r="N55">
        <f t="shared" si="12"/>
        <v>0</v>
      </c>
      <c r="O55">
        <f t="shared" si="2"/>
        <v>0</v>
      </c>
    </row>
    <row r="56" spans="1:17">
      <c r="A56" t="s">
        <v>27</v>
      </c>
      <c r="B56" s="36">
        <v>42917</v>
      </c>
      <c r="C56">
        <v>120.75</v>
      </c>
      <c r="D56">
        <v>7.21</v>
      </c>
      <c r="I56" s="50" t="s">
        <v>122</v>
      </c>
      <c r="J56">
        <v>8.6</v>
      </c>
      <c r="K56">
        <v>9.1499999999999986</v>
      </c>
      <c r="L56">
        <f t="shared" si="1"/>
        <v>0.54999999999999893</v>
      </c>
      <c r="M56">
        <v>9.25</v>
      </c>
      <c r="N56">
        <f t="shared" si="12"/>
        <v>8.2499999999999837E-2</v>
      </c>
      <c r="O56">
        <f t="shared" si="2"/>
        <v>9.2324999999999982</v>
      </c>
      <c r="P56" t="str">
        <f t="shared" si="3"/>
        <v>ATTENZIONE</v>
      </c>
      <c r="Q56" t="str">
        <f t="shared" ref="Q56:Q61" si="14">IF(AND(P56="ATTENZIONE",M56&gt;O56),"CRITICA",P56)</f>
        <v>CRITICA</v>
      </c>
    </row>
    <row r="57" spans="1:17">
      <c r="A57" t="s">
        <v>27</v>
      </c>
      <c r="B57" s="36">
        <v>42948</v>
      </c>
      <c r="C57">
        <v>120.75</v>
      </c>
      <c r="D57">
        <v>6.15</v>
      </c>
      <c r="I57" s="50" t="s">
        <v>123</v>
      </c>
      <c r="J57">
        <v>8.4499999999999993</v>
      </c>
      <c r="K57">
        <v>9.3000000000000007</v>
      </c>
      <c r="L57">
        <f t="shared" si="1"/>
        <v>0.85000000000000142</v>
      </c>
      <c r="M57">
        <v>9.3800000000000008</v>
      </c>
      <c r="N57">
        <f t="shared" si="12"/>
        <v>0.12750000000000022</v>
      </c>
      <c r="O57">
        <f t="shared" si="2"/>
        <v>9.4275000000000002</v>
      </c>
      <c r="P57" t="str">
        <f t="shared" si="3"/>
        <v>ATTENZIONE</v>
      </c>
      <c r="Q57" t="str">
        <f t="shared" si="14"/>
        <v>ATTENZIONE</v>
      </c>
    </row>
    <row r="58" spans="1:17">
      <c r="A58" t="s">
        <v>27</v>
      </c>
      <c r="B58" s="36">
        <v>42979</v>
      </c>
      <c r="C58">
        <v>120.75</v>
      </c>
      <c r="D58">
        <v>6.51</v>
      </c>
      <c r="I58" s="50" t="s">
        <v>124</v>
      </c>
      <c r="J58">
        <v>8.7249999999999996</v>
      </c>
      <c r="K58">
        <v>9.2550000000000008</v>
      </c>
      <c r="L58">
        <f t="shared" si="1"/>
        <v>0.53000000000000114</v>
      </c>
      <c r="M58">
        <v>9.36</v>
      </c>
      <c r="N58">
        <f t="shared" si="12"/>
        <v>7.9500000000000168E-2</v>
      </c>
      <c r="O58">
        <f t="shared" si="2"/>
        <v>9.3345000000000002</v>
      </c>
      <c r="P58" t="str">
        <f t="shared" si="3"/>
        <v>ATTENZIONE</v>
      </c>
      <c r="Q58" t="str">
        <f t="shared" si="14"/>
        <v>CRITICA</v>
      </c>
    </row>
    <row r="59" spans="1:17">
      <c r="A59" t="s">
        <v>27</v>
      </c>
      <c r="B59" s="36">
        <v>43009</v>
      </c>
      <c r="C59">
        <v>120.75</v>
      </c>
      <c r="D59">
        <v>7.25</v>
      </c>
      <c r="I59" s="50" t="s">
        <v>125</v>
      </c>
      <c r="J59">
        <v>8.6999999999999993</v>
      </c>
      <c r="K59">
        <v>9.4750000000000014</v>
      </c>
      <c r="L59">
        <f t="shared" si="1"/>
        <v>0.77500000000000213</v>
      </c>
      <c r="M59">
        <v>9.3000000000000007</v>
      </c>
      <c r="N59">
        <f t="shared" si="12"/>
        <v>0.11625000000000033</v>
      </c>
      <c r="O59">
        <f t="shared" si="2"/>
        <v>9.5912500000000023</v>
      </c>
      <c r="P59" t="str">
        <f t="shared" si="3"/>
        <v>NORMA</v>
      </c>
      <c r="Q59" t="str">
        <f t="shared" si="14"/>
        <v>NORMA</v>
      </c>
    </row>
    <row r="60" spans="1:17">
      <c r="A60" t="s">
        <v>27</v>
      </c>
      <c r="B60" s="36">
        <v>43040</v>
      </c>
      <c r="C60">
        <v>120.75</v>
      </c>
      <c r="D60">
        <v>7.47</v>
      </c>
      <c r="I60" s="50" t="s">
        <v>126</v>
      </c>
      <c r="J60">
        <v>8.6499999999999986</v>
      </c>
      <c r="K60">
        <v>9.3425000000000011</v>
      </c>
      <c r="L60">
        <f t="shared" si="1"/>
        <v>0.69250000000000256</v>
      </c>
      <c r="M60">
        <v>9.24</v>
      </c>
      <c r="N60">
        <f t="shared" si="12"/>
        <v>0.10387500000000038</v>
      </c>
      <c r="O60">
        <f t="shared" si="2"/>
        <v>9.4463750000000015</v>
      </c>
      <c r="P60" t="str">
        <f t="shared" si="3"/>
        <v>NORMA</v>
      </c>
      <c r="Q60" t="str">
        <f t="shared" si="14"/>
        <v>NORMA</v>
      </c>
    </row>
    <row r="61" spans="1:17">
      <c r="A61" t="s">
        <v>27</v>
      </c>
      <c r="B61" s="36">
        <v>43070</v>
      </c>
      <c r="C61">
        <v>120.75</v>
      </c>
      <c r="D61">
        <v>7.97</v>
      </c>
      <c r="I61" s="50" t="s">
        <v>127</v>
      </c>
      <c r="J61">
        <v>8.3874999999999993</v>
      </c>
      <c r="K61">
        <v>9.2399999999999984</v>
      </c>
      <c r="L61">
        <f t="shared" si="1"/>
        <v>0.85249999999999915</v>
      </c>
      <c r="M61">
        <v>9.18</v>
      </c>
      <c r="N61">
        <f t="shared" si="12"/>
        <v>0.12787499999999988</v>
      </c>
      <c r="O61">
        <f t="shared" si="2"/>
        <v>9.367874999999998</v>
      </c>
      <c r="P61" t="str">
        <f t="shared" si="3"/>
        <v>NORMA</v>
      </c>
      <c r="Q61" t="str">
        <f t="shared" si="14"/>
        <v>NORMA</v>
      </c>
    </row>
    <row r="62" spans="1:17">
      <c r="A62" t="s">
        <v>27</v>
      </c>
      <c r="B62" s="36">
        <v>43101</v>
      </c>
      <c r="C62">
        <v>120.75</v>
      </c>
      <c r="D62">
        <v>8.2799999999999994</v>
      </c>
      <c r="I62" s="50" t="s">
        <v>128</v>
      </c>
      <c r="J62">
        <v>8.4</v>
      </c>
      <c r="K62">
        <v>9</v>
      </c>
      <c r="L62">
        <f t="shared" si="1"/>
        <v>0.59999999999999964</v>
      </c>
      <c r="N62">
        <f t="shared" si="12"/>
        <v>8.9999999999999941E-2</v>
      </c>
      <c r="O62">
        <f t="shared" si="2"/>
        <v>9.09</v>
      </c>
    </row>
    <row r="63" spans="1:17">
      <c r="A63" t="s">
        <v>27</v>
      </c>
      <c r="B63" s="36">
        <v>43132</v>
      </c>
      <c r="C63">
        <v>120.75</v>
      </c>
      <c r="D63">
        <v>8.5500000000000007</v>
      </c>
      <c r="I63" s="50" t="s">
        <v>129</v>
      </c>
      <c r="J63">
        <v>8.0749999999999993</v>
      </c>
      <c r="K63">
        <v>8.2624999999999993</v>
      </c>
      <c r="L63">
        <f t="shared" si="1"/>
        <v>0.1875</v>
      </c>
      <c r="N63">
        <f t="shared" si="12"/>
        <v>2.8125000000000001E-2</v>
      </c>
      <c r="O63">
        <f t="shared" si="2"/>
        <v>8.2906249999999986</v>
      </c>
    </row>
    <row r="64" spans="1:17">
      <c r="A64" t="s">
        <v>27</v>
      </c>
      <c r="B64" s="36">
        <v>43160</v>
      </c>
      <c r="C64">
        <v>120.75</v>
      </c>
      <c r="D64">
        <v>8.4700000000000006</v>
      </c>
      <c r="I64" s="50" t="s">
        <v>130</v>
      </c>
      <c r="J64">
        <v>8.35</v>
      </c>
      <c r="K64">
        <v>9.2749999999999986</v>
      </c>
      <c r="L64">
        <f t="shared" si="1"/>
        <v>0.92499999999999893</v>
      </c>
      <c r="M64">
        <v>9.08</v>
      </c>
      <c r="N64">
        <f t="shared" si="12"/>
        <v>0.13874999999999985</v>
      </c>
      <c r="O64">
        <f t="shared" si="2"/>
        <v>9.4137499999999985</v>
      </c>
      <c r="P64" t="str">
        <f t="shared" si="3"/>
        <v>NORMA</v>
      </c>
      <c r="Q64" t="str">
        <f>IF(AND(P64="ATTENZIONE",M64&gt;O64),"CRITICA",P64)</f>
        <v>NORMA</v>
      </c>
    </row>
    <row r="65" spans="1:17">
      <c r="A65" t="s">
        <v>27</v>
      </c>
      <c r="B65" s="36">
        <v>43191</v>
      </c>
      <c r="C65">
        <v>120.75</v>
      </c>
      <c r="D65">
        <v>8.59</v>
      </c>
      <c r="I65" s="50" t="s">
        <v>131</v>
      </c>
      <c r="J65">
        <v>8.2375000000000007</v>
      </c>
      <c r="K65">
        <v>9.3874999999999993</v>
      </c>
      <c r="L65">
        <f t="shared" si="1"/>
        <v>1.1499999999999986</v>
      </c>
      <c r="M65">
        <v>9.35</v>
      </c>
      <c r="N65">
        <f t="shared" si="12"/>
        <v>0.17249999999999979</v>
      </c>
      <c r="O65">
        <f t="shared" si="2"/>
        <v>9.5599999999999987</v>
      </c>
      <c r="P65" t="str">
        <f t="shared" si="3"/>
        <v>NORMA</v>
      </c>
      <c r="Q65" t="str">
        <f>IF(AND(P65="ATTENZIONE",M65&gt;O65),"CRITICA",P65)</f>
        <v>NORMA</v>
      </c>
    </row>
    <row r="66" spans="1:17">
      <c r="A66" t="s">
        <v>27</v>
      </c>
      <c r="B66" s="36">
        <v>43221</v>
      </c>
      <c r="C66">
        <v>120.75</v>
      </c>
      <c r="D66">
        <v>8.69</v>
      </c>
      <c r="I66" s="50" t="s">
        <v>132</v>
      </c>
      <c r="J66">
        <v>8.5875000000000004</v>
      </c>
      <c r="K66">
        <v>9.0525000000000002</v>
      </c>
      <c r="L66">
        <f t="shared" si="1"/>
        <v>0.46499999999999986</v>
      </c>
      <c r="N66">
        <f t="shared" si="12"/>
        <v>6.9749999999999979E-2</v>
      </c>
      <c r="O66">
        <f t="shared" si="2"/>
        <v>9.1222500000000011</v>
      </c>
    </row>
    <row r="67" spans="1:17">
      <c r="A67" t="s">
        <v>48</v>
      </c>
      <c r="B67" s="33">
        <v>39859</v>
      </c>
      <c r="C67">
        <v>96.789000000000001</v>
      </c>
      <c r="D67">
        <v>4.37</v>
      </c>
      <c r="I67" s="50" t="s">
        <v>133</v>
      </c>
      <c r="J67">
        <v>8.4250000000000007</v>
      </c>
      <c r="K67">
        <v>9.1950000000000003</v>
      </c>
      <c r="L67">
        <f t="shared" si="1"/>
        <v>0.76999999999999957</v>
      </c>
      <c r="N67">
        <f t="shared" si="12"/>
        <v>0.11549999999999994</v>
      </c>
      <c r="O67">
        <f t="shared" si="2"/>
        <v>9.3105000000000011</v>
      </c>
    </row>
    <row r="68" spans="1:17">
      <c r="A68" t="s">
        <v>48</v>
      </c>
      <c r="B68" s="33">
        <v>39887</v>
      </c>
      <c r="C68">
        <v>96.789000000000001</v>
      </c>
      <c r="D68">
        <v>4.62</v>
      </c>
      <c r="I68" s="31" t="s">
        <v>65</v>
      </c>
      <c r="L68">
        <f t="shared" si="1"/>
        <v>0</v>
      </c>
      <c r="M68" s="51"/>
      <c r="N68">
        <f t="shared" si="12"/>
        <v>0</v>
      </c>
      <c r="O68">
        <f t="shared" si="2"/>
        <v>0</v>
      </c>
    </row>
    <row r="69" spans="1:17">
      <c r="A69" t="s">
        <v>48</v>
      </c>
      <c r="B69" s="33">
        <v>39918</v>
      </c>
      <c r="C69">
        <v>96.789000000000001</v>
      </c>
      <c r="D69">
        <v>4.4400000000000004</v>
      </c>
      <c r="I69" s="50" t="s">
        <v>122</v>
      </c>
      <c r="J69">
        <v>3.4</v>
      </c>
      <c r="K69">
        <v>3.8</v>
      </c>
      <c r="L69">
        <f t="shared" ref="L69:L132" si="15">K69-J69</f>
        <v>0.39999999999999991</v>
      </c>
      <c r="M69">
        <v>3.98</v>
      </c>
      <c r="N69">
        <f t="shared" ref="N69:N132" si="16">L69*15/100</f>
        <v>5.9999999999999984E-2</v>
      </c>
      <c r="O69">
        <f t="shared" ref="O69:O132" si="17">K69+N69</f>
        <v>3.86</v>
      </c>
      <c r="P69" t="str">
        <f t="shared" ref="P69:P131" si="18">IF(M69&gt;K69,"ATTENZIONE",IF(M69&lt;J69,"SOPRA","NORMA"))</f>
        <v>ATTENZIONE</v>
      </c>
      <c r="Q69" t="str">
        <f>IF(AND(P69="ATTENZIONE",M69&gt;O69),"CRITICA",P69)</f>
        <v>CRITICA</v>
      </c>
    </row>
    <row r="70" spans="1:17">
      <c r="A70" t="s">
        <v>48</v>
      </c>
      <c r="B70" s="33">
        <v>39948</v>
      </c>
      <c r="C70">
        <v>96.789000000000001</v>
      </c>
      <c r="D70">
        <v>5</v>
      </c>
      <c r="I70" s="50" t="s">
        <v>123</v>
      </c>
      <c r="J70">
        <v>3.5</v>
      </c>
      <c r="K70">
        <v>3.88</v>
      </c>
      <c r="L70">
        <f t="shared" si="15"/>
        <v>0.37999999999999989</v>
      </c>
      <c r="M70">
        <v>3.88</v>
      </c>
      <c r="N70">
        <f t="shared" si="16"/>
        <v>5.6999999999999981E-2</v>
      </c>
      <c r="O70">
        <f t="shared" si="17"/>
        <v>3.9369999999999998</v>
      </c>
      <c r="P70" t="str">
        <f t="shared" si="18"/>
        <v>NORMA</v>
      </c>
      <c r="Q70" t="str">
        <f>IF(AND(P70="ATTENZIONE",M70&gt;O70),"CRITICA",P70)</f>
        <v>NORMA</v>
      </c>
    </row>
    <row r="71" spans="1:17">
      <c r="A71" t="s">
        <v>48</v>
      </c>
      <c r="B71" s="33">
        <v>39979</v>
      </c>
      <c r="C71">
        <v>96.789000000000001</v>
      </c>
      <c r="D71">
        <v>4.58</v>
      </c>
      <c r="I71" s="50" t="s">
        <v>124</v>
      </c>
      <c r="J71">
        <v>3.5</v>
      </c>
      <c r="K71">
        <v>3.9699999999999998</v>
      </c>
      <c r="L71">
        <f t="shared" si="15"/>
        <v>0.46999999999999975</v>
      </c>
      <c r="M71">
        <v>3.94</v>
      </c>
      <c r="N71">
        <f t="shared" si="16"/>
        <v>7.0499999999999965E-2</v>
      </c>
      <c r="O71">
        <f t="shared" si="17"/>
        <v>4.0404999999999998</v>
      </c>
      <c r="P71" t="str">
        <f t="shared" si="18"/>
        <v>NORMA</v>
      </c>
      <c r="Q71" t="str">
        <f>IF(AND(P71="ATTENZIONE",M71&gt;O71),"CRITICA",P71)</f>
        <v>NORMA</v>
      </c>
    </row>
    <row r="72" spans="1:17">
      <c r="A72" t="s">
        <v>48</v>
      </c>
      <c r="B72" s="33">
        <v>40009</v>
      </c>
      <c r="C72">
        <v>96.789000000000001</v>
      </c>
      <c r="D72">
        <v>5.29</v>
      </c>
      <c r="I72" s="50" t="s">
        <v>125</v>
      </c>
      <c r="J72">
        <v>3.5</v>
      </c>
      <c r="K72">
        <v>3.9</v>
      </c>
      <c r="L72">
        <f t="shared" si="15"/>
        <v>0.39999999999999991</v>
      </c>
      <c r="M72">
        <v>3.72</v>
      </c>
      <c r="N72">
        <f t="shared" si="16"/>
        <v>5.9999999999999984E-2</v>
      </c>
      <c r="O72">
        <f t="shared" si="17"/>
        <v>3.96</v>
      </c>
      <c r="P72" t="str">
        <f t="shared" si="18"/>
        <v>NORMA</v>
      </c>
      <c r="Q72" t="str">
        <f>IF(AND(P72="ATTENZIONE",M72&gt;O72),"CRITICA",P72)</f>
        <v>NORMA</v>
      </c>
    </row>
    <row r="73" spans="1:17">
      <c r="A73" t="s">
        <v>48</v>
      </c>
      <c r="B73" s="33">
        <v>40071</v>
      </c>
      <c r="C73">
        <v>96.789000000000001</v>
      </c>
      <c r="D73">
        <v>4.32</v>
      </c>
      <c r="I73" s="50" t="s">
        <v>126</v>
      </c>
      <c r="J73">
        <v>3.45</v>
      </c>
      <c r="K73">
        <v>3.895</v>
      </c>
      <c r="L73">
        <f t="shared" si="15"/>
        <v>0.44499999999999984</v>
      </c>
      <c r="M73">
        <v>3.84</v>
      </c>
      <c r="N73">
        <f t="shared" si="16"/>
        <v>6.6749999999999976E-2</v>
      </c>
      <c r="O73">
        <f t="shared" si="17"/>
        <v>3.9617499999999999</v>
      </c>
      <c r="P73" t="str">
        <f t="shared" si="18"/>
        <v>NORMA</v>
      </c>
      <c r="Q73" t="str">
        <f>IF(AND(P73="ATTENZIONE",M73&gt;O73),"CRITICA",P73)</f>
        <v>NORMA</v>
      </c>
    </row>
    <row r="74" spans="1:17">
      <c r="A74" t="s">
        <v>48</v>
      </c>
      <c r="B74" s="33">
        <v>40101</v>
      </c>
      <c r="C74">
        <v>96.789000000000001</v>
      </c>
      <c r="D74">
        <v>4.51</v>
      </c>
      <c r="I74" s="50" t="s">
        <v>127</v>
      </c>
      <c r="J74">
        <v>3.2</v>
      </c>
      <c r="K74">
        <v>3.4750000000000001</v>
      </c>
      <c r="L74">
        <f t="shared" si="15"/>
        <v>0.27499999999999991</v>
      </c>
      <c r="N74">
        <f t="shared" si="16"/>
        <v>4.1249999999999981E-2</v>
      </c>
      <c r="O74">
        <f t="shared" si="17"/>
        <v>3.5162499999999999</v>
      </c>
    </row>
    <row r="75" spans="1:17">
      <c r="A75" t="s">
        <v>48</v>
      </c>
      <c r="B75" s="33">
        <v>40179</v>
      </c>
      <c r="C75">
        <v>96.789000000000001</v>
      </c>
      <c r="D75">
        <v>4.28</v>
      </c>
      <c r="I75" s="50" t="s">
        <v>128</v>
      </c>
      <c r="J75">
        <v>3.0249999999999999</v>
      </c>
      <c r="K75">
        <v>3.29</v>
      </c>
      <c r="L75">
        <f t="shared" si="15"/>
        <v>0.26500000000000012</v>
      </c>
      <c r="N75">
        <f t="shared" si="16"/>
        <v>3.9750000000000021E-2</v>
      </c>
      <c r="O75">
        <f t="shared" si="17"/>
        <v>3.3297500000000002</v>
      </c>
    </row>
    <row r="76" spans="1:17">
      <c r="A76" t="s">
        <v>48</v>
      </c>
      <c r="B76" s="33">
        <v>40238</v>
      </c>
      <c r="C76">
        <v>96.789000000000001</v>
      </c>
      <c r="D76">
        <v>3.91</v>
      </c>
      <c r="I76" s="50" t="s">
        <v>129</v>
      </c>
      <c r="J76">
        <v>3</v>
      </c>
      <c r="K76">
        <v>3.1</v>
      </c>
      <c r="L76">
        <f t="shared" si="15"/>
        <v>0.10000000000000009</v>
      </c>
      <c r="N76">
        <f t="shared" si="16"/>
        <v>1.5000000000000013E-2</v>
      </c>
      <c r="O76">
        <f t="shared" si="17"/>
        <v>3.1150000000000002</v>
      </c>
    </row>
    <row r="77" spans="1:17">
      <c r="A77" t="s">
        <v>48</v>
      </c>
      <c r="B77" s="33">
        <v>40269</v>
      </c>
      <c r="C77">
        <v>96.789000000000001</v>
      </c>
      <c r="D77">
        <v>4.4800000000000004</v>
      </c>
      <c r="I77" s="50" t="s">
        <v>130</v>
      </c>
      <c r="J77">
        <v>3.2749999999999999</v>
      </c>
      <c r="K77">
        <v>3.44</v>
      </c>
      <c r="L77">
        <f t="shared" si="15"/>
        <v>0.16500000000000004</v>
      </c>
      <c r="M77">
        <v>3.42</v>
      </c>
      <c r="N77">
        <f t="shared" si="16"/>
        <v>2.4750000000000005E-2</v>
      </c>
      <c r="O77">
        <f t="shared" si="17"/>
        <v>3.46475</v>
      </c>
      <c r="P77" t="str">
        <f t="shared" si="18"/>
        <v>NORMA</v>
      </c>
      <c r="Q77" t="str">
        <f>IF(AND(P77="ATTENZIONE",M77&gt;O77),"CRITICA",P77)</f>
        <v>NORMA</v>
      </c>
    </row>
    <row r="78" spans="1:17">
      <c r="A78" t="s">
        <v>48</v>
      </c>
      <c r="B78" s="33">
        <v>40299</v>
      </c>
      <c r="C78">
        <v>96.789000000000001</v>
      </c>
      <c r="D78">
        <v>3.85</v>
      </c>
      <c r="I78" s="50" t="s">
        <v>131</v>
      </c>
      <c r="J78">
        <v>3.5</v>
      </c>
      <c r="K78">
        <v>3.6849999999999996</v>
      </c>
      <c r="L78">
        <f t="shared" si="15"/>
        <v>0.18499999999999961</v>
      </c>
      <c r="M78">
        <v>3.94</v>
      </c>
      <c r="N78">
        <f t="shared" si="16"/>
        <v>2.7749999999999941E-2</v>
      </c>
      <c r="O78">
        <f t="shared" si="17"/>
        <v>3.7127499999999998</v>
      </c>
      <c r="P78" t="str">
        <f t="shared" si="18"/>
        <v>ATTENZIONE</v>
      </c>
      <c r="Q78" t="str">
        <f>IF(AND(P78="ATTENZIONE",M78&gt;O78),"CRITICA",P78)</f>
        <v>CRITICA</v>
      </c>
    </row>
    <row r="79" spans="1:17">
      <c r="A79" t="s">
        <v>48</v>
      </c>
      <c r="B79" s="33">
        <v>40330</v>
      </c>
      <c r="C79">
        <v>96.789000000000001</v>
      </c>
      <c r="D79">
        <v>4.33</v>
      </c>
      <c r="I79" s="50" t="s">
        <v>132</v>
      </c>
      <c r="J79">
        <v>3.3250000000000002</v>
      </c>
      <c r="K79">
        <v>3.7</v>
      </c>
      <c r="L79">
        <f t="shared" si="15"/>
        <v>0.375</v>
      </c>
      <c r="N79">
        <f t="shared" si="16"/>
        <v>5.6250000000000001E-2</v>
      </c>
      <c r="O79">
        <f t="shared" si="17"/>
        <v>3.7562500000000001</v>
      </c>
    </row>
    <row r="80" spans="1:17">
      <c r="A80" t="s">
        <v>48</v>
      </c>
      <c r="B80" s="33">
        <v>40422</v>
      </c>
      <c r="C80">
        <v>96.789000000000001</v>
      </c>
      <c r="D80">
        <v>4.13</v>
      </c>
      <c r="I80" s="50" t="s">
        <v>133</v>
      </c>
      <c r="J80">
        <v>3.1624999999999996</v>
      </c>
      <c r="K80">
        <v>3.8</v>
      </c>
      <c r="L80">
        <f t="shared" si="15"/>
        <v>0.63750000000000018</v>
      </c>
      <c r="N80">
        <f t="shared" si="16"/>
        <v>9.5625000000000029E-2</v>
      </c>
      <c r="O80">
        <f t="shared" si="17"/>
        <v>3.8956249999999999</v>
      </c>
    </row>
    <row r="81" spans="1:17">
      <c r="A81" t="s">
        <v>48</v>
      </c>
      <c r="B81" s="33">
        <v>40452</v>
      </c>
      <c r="C81">
        <v>96.789000000000001</v>
      </c>
      <c r="D81">
        <v>4</v>
      </c>
      <c r="I81" s="31" t="s">
        <v>67</v>
      </c>
      <c r="L81">
        <f t="shared" si="15"/>
        <v>0</v>
      </c>
      <c r="M81" s="51"/>
      <c r="N81">
        <f t="shared" si="16"/>
        <v>0</v>
      </c>
      <c r="O81">
        <f t="shared" si="17"/>
        <v>0</v>
      </c>
    </row>
    <row r="82" spans="1:17">
      <c r="A82" t="s">
        <v>48</v>
      </c>
      <c r="B82" s="33">
        <v>40483</v>
      </c>
      <c r="C82">
        <v>96.789000000000001</v>
      </c>
      <c r="D82">
        <v>4.51</v>
      </c>
      <c r="I82" s="50" t="s">
        <v>122</v>
      </c>
      <c r="J82">
        <v>6.125</v>
      </c>
      <c r="K82">
        <v>6.65</v>
      </c>
      <c r="L82">
        <f t="shared" si="15"/>
        <v>0.52500000000000036</v>
      </c>
      <c r="M82">
        <v>6.8</v>
      </c>
      <c r="N82">
        <f t="shared" si="16"/>
        <v>7.8750000000000056E-2</v>
      </c>
      <c r="O82">
        <f t="shared" si="17"/>
        <v>6.7287500000000007</v>
      </c>
      <c r="P82" t="str">
        <f t="shared" si="18"/>
        <v>ATTENZIONE</v>
      </c>
      <c r="Q82" t="str">
        <f t="shared" ref="Q82:Q87" si="19">IF(AND(P82="ATTENZIONE",M82&gt;O82),"CRITICA",P82)</f>
        <v>CRITICA</v>
      </c>
    </row>
    <row r="83" spans="1:17">
      <c r="A83" t="s">
        <v>48</v>
      </c>
      <c r="B83" s="33">
        <v>40513</v>
      </c>
      <c r="C83">
        <v>96.789000000000001</v>
      </c>
      <c r="D83">
        <v>4.45</v>
      </c>
      <c r="I83" s="50" t="s">
        <v>123</v>
      </c>
      <c r="J83">
        <v>6.2125000000000004</v>
      </c>
      <c r="K83">
        <v>6.7750000000000004</v>
      </c>
      <c r="L83">
        <f t="shared" si="15"/>
        <v>0.5625</v>
      </c>
      <c r="M83">
        <v>6.92</v>
      </c>
      <c r="N83">
        <f t="shared" si="16"/>
        <v>8.4375000000000006E-2</v>
      </c>
      <c r="O83">
        <f t="shared" si="17"/>
        <v>6.859375</v>
      </c>
      <c r="P83" t="str">
        <f t="shared" si="18"/>
        <v>ATTENZIONE</v>
      </c>
      <c r="Q83" t="str">
        <f t="shared" si="19"/>
        <v>CRITICA</v>
      </c>
    </row>
    <row r="84" spans="1:17">
      <c r="A84" t="s">
        <v>48</v>
      </c>
      <c r="B84" s="36">
        <v>40544</v>
      </c>
      <c r="C84">
        <v>96.789000000000001</v>
      </c>
      <c r="D84">
        <v>4.51</v>
      </c>
      <c r="I84" s="50" t="s">
        <v>124</v>
      </c>
      <c r="J84">
        <v>6.125</v>
      </c>
      <c r="K84">
        <v>6.8350000000000009</v>
      </c>
      <c r="L84">
        <f t="shared" si="15"/>
        <v>0.71000000000000085</v>
      </c>
      <c r="M84">
        <v>6.94</v>
      </c>
      <c r="N84">
        <f t="shared" si="16"/>
        <v>0.10650000000000012</v>
      </c>
      <c r="O84">
        <f t="shared" si="17"/>
        <v>6.9415000000000013</v>
      </c>
      <c r="P84" t="str">
        <f t="shared" si="18"/>
        <v>ATTENZIONE</v>
      </c>
      <c r="Q84" t="str">
        <f t="shared" si="19"/>
        <v>ATTENZIONE</v>
      </c>
    </row>
    <row r="85" spans="1:17">
      <c r="A85" t="s">
        <v>48</v>
      </c>
      <c r="B85" s="36">
        <v>40575</v>
      </c>
      <c r="C85">
        <v>96.789000000000001</v>
      </c>
      <c r="D85">
        <v>4.47</v>
      </c>
      <c r="I85" s="50" t="s">
        <v>125</v>
      </c>
      <c r="J85">
        <v>6.1</v>
      </c>
      <c r="K85">
        <v>6.6</v>
      </c>
      <c r="L85">
        <f t="shared" si="15"/>
        <v>0.5</v>
      </c>
      <c r="M85">
        <v>6.6</v>
      </c>
      <c r="N85">
        <f t="shared" si="16"/>
        <v>7.4999999999999997E-2</v>
      </c>
      <c r="O85">
        <f t="shared" si="17"/>
        <v>6.6749999999999998</v>
      </c>
      <c r="P85" t="str">
        <f t="shared" si="18"/>
        <v>NORMA</v>
      </c>
      <c r="Q85" t="str">
        <f t="shared" si="19"/>
        <v>NORMA</v>
      </c>
    </row>
    <row r="86" spans="1:17">
      <c r="A86" t="s">
        <v>48</v>
      </c>
      <c r="B86" s="36">
        <v>40603</v>
      </c>
      <c r="C86">
        <v>96.789000000000001</v>
      </c>
      <c r="D86">
        <v>3.8</v>
      </c>
      <c r="I86" s="50" t="s">
        <v>126</v>
      </c>
      <c r="J86">
        <v>5.9874999999999998</v>
      </c>
      <c r="K86">
        <v>6.6374999999999993</v>
      </c>
      <c r="L86">
        <f t="shared" si="15"/>
        <v>0.64999999999999947</v>
      </c>
      <c r="M86">
        <v>6.86</v>
      </c>
      <c r="N86">
        <f t="shared" si="16"/>
        <v>9.7499999999999934E-2</v>
      </c>
      <c r="O86">
        <f t="shared" si="17"/>
        <v>6.7349999999999994</v>
      </c>
      <c r="P86" t="str">
        <f t="shared" si="18"/>
        <v>ATTENZIONE</v>
      </c>
      <c r="Q86" t="str">
        <f t="shared" si="19"/>
        <v>CRITICA</v>
      </c>
    </row>
    <row r="87" spans="1:17">
      <c r="A87" t="s">
        <v>48</v>
      </c>
      <c r="B87" s="36">
        <v>40634</v>
      </c>
      <c r="C87">
        <v>96.789000000000001</v>
      </c>
      <c r="D87">
        <v>3.72</v>
      </c>
      <c r="I87" s="50" t="s">
        <v>127</v>
      </c>
      <c r="J87">
        <v>5.9625000000000004</v>
      </c>
      <c r="K87">
        <v>6.4125000000000005</v>
      </c>
      <c r="L87">
        <f t="shared" si="15"/>
        <v>0.45000000000000018</v>
      </c>
      <c r="M87">
        <v>6.78</v>
      </c>
      <c r="N87">
        <f t="shared" si="16"/>
        <v>6.7500000000000032E-2</v>
      </c>
      <c r="O87">
        <f t="shared" si="17"/>
        <v>6.48</v>
      </c>
      <c r="P87" t="str">
        <f t="shared" si="18"/>
        <v>ATTENZIONE</v>
      </c>
      <c r="Q87" t="str">
        <f t="shared" si="19"/>
        <v>CRITICA</v>
      </c>
    </row>
    <row r="88" spans="1:17">
      <c r="A88" t="s">
        <v>48</v>
      </c>
      <c r="B88" s="36">
        <v>40664</v>
      </c>
      <c r="C88">
        <v>96.789000000000001</v>
      </c>
      <c r="D88">
        <v>4.0599999999999996</v>
      </c>
      <c r="I88" s="50" t="s">
        <v>128</v>
      </c>
      <c r="J88">
        <v>5.8625000000000007</v>
      </c>
      <c r="K88">
        <v>6.35</v>
      </c>
      <c r="L88">
        <f t="shared" si="15"/>
        <v>0.48749999999999893</v>
      </c>
      <c r="N88">
        <f t="shared" si="16"/>
        <v>7.3124999999999843E-2</v>
      </c>
      <c r="O88">
        <f t="shared" si="17"/>
        <v>6.4231249999999998</v>
      </c>
    </row>
    <row r="89" spans="1:17">
      <c r="A89" t="s">
        <v>48</v>
      </c>
      <c r="B89" s="36">
        <v>40695</v>
      </c>
      <c r="C89">
        <v>96.789000000000001</v>
      </c>
      <c r="D89">
        <v>4.1399999999999997</v>
      </c>
      <c r="I89" s="50" t="s">
        <v>129</v>
      </c>
      <c r="J89">
        <v>5.65</v>
      </c>
      <c r="K89">
        <v>6.05</v>
      </c>
      <c r="L89">
        <f t="shared" si="15"/>
        <v>0.39999999999999947</v>
      </c>
      <c r="N89">
        <f t="shared" si="16"/>
        <v>5.9999999999999921E-2</v>
      </c>
      <c r="O89">
        <f t="shared" si="17"/>
        <v>6.1099999999999994</v>
      </c>
    </row>
    <row r="90" spans="1:17">
      <c r="A90" t="s">
        <v>48</v>
      </c>
      <c r="B90" s="36">
        <v>40725</v>
      </c>
      <c r="C90">
        <v>96.789000000000001</v>
      </c>
      <c r="D90">
        <v>4.12</v>
      </c>
      <c r="I90" s="50" t="s">
        <v>130</v>
      </c>
      <c r="J90">
        <v>5.9</v>
      </c>
      <c r="K90">
        <v>6.42</v>
      </c>
      <c r="L90">
        <f t="shared" si="15"/>
        <v>0.51999999999999957</v>
      </c>
      <c r="M90">
        <v>6.68</v>
      </c>
      <c r="N90">
        <f t="shared" si="16"/>
        <v>7.7999999999999931E-2</v>
      </c>
      <c r="O90">
        <f t="shared" si="17"/>
        <v>6.4980000000000002</v>
      </c>
      <c r="P90" t="str">
        <f t="shared" si="18"/>
        <v>ATTENZIONE</v>
      </c>
      <c r="Q90" t="str">
        <f>IF(AND(P90="ATTENZIONE",M90&gt;O90),"CRITICA",P90)</f>
        <v>CRITICA</v>
      </c>
    </row>
    <row r="91" spans="1:17">
      <c r="A91" t="s">
        <v>48</v>
      </c>
      <c r="B91" s="36">
        <v>40787</v>
      </c>
      <c r="C91">
        <v>96.789000000000001</v>
      </c>
      <c r="D91">
        <v>3.71</v>
      </c>
      <c r="I91" s="50" t="s">
        <v>131</v>
      </c>
      <c r="J91">
        <v>6.1375000000000002</v>
      </c>
      <c r="K91">
        <v>6.75</v>
      </c>
      <c r="L91">
        <f t="shared" si="15"/>
        <v>0.61249999999999982</v>
      </c>
      <c r="M91">
        <v>6.94</v>
      </c>
      <c r="N91">
        <f t="shared" si="16"/>
        <v>9.1874999999999971E-2</v>
      </c>
      <c r="O91">
        <f t="shared" si="17"/>
        <v>6.8418749999999999</v>
      </c>
      <c r="P91" t="str">
        <f t="shared" si="18"/>
        <v>ATTENZIONE</v>
      </c>
      <c r="Q91" t="str">
        <f>IF(AND(P91="ATTENZIONE",M91&gt;O91),"CRITICA",P91)</f>
        <v>CRITICA</v>
      </c>
    </row>
    <row r="92" spans="1:17">
      <c r="A92" t="s">
        <v>48</v>
      </c>
      <c r="B92" s="36">
        <v>40817</v>
      </c>
      <c r="C92">
        <v>96.789000000000001</v>
      </c>
      <c r="D92">
        <v>4.3899999999999997</v>
      </c>
      <c r="I92" s="50" t="s">
        <v>132</v>
      </c>
      <c r="J92">
        <v>5.95</v>
      </c>
      <c r="K92">
        <v>6.4175000000000004</v>
      </c>
      <c r="L92">
        <f t="shared" si="15"/>
        <v>0.46750000000000025</v>
      </c>
      <c r="N92">
        <f t="shared" si="16"/>
        <v>7.0125000000000035E-2</v>
      </c>
      <c r="O92">
        <f t="shared" si="17"/>
        <v>6.4876250000000004</v>
      </c>
    </row>
    <row r="93" spans="1:17">
      <c r="A93" t="s">
        <v>48</v>
      </c>
      <c r="B93" s="36">
        <v>40848</v>
      </c>
      <c r="C93">
        <v>96.789000000000001</v>
      </c>
      <c r="D93">
        <v>4.43</v>
      </c>
      <c r="I93" s="50" t="s">
        <v>133</v>
      </c>
      <c r="J93">
        <v>5.9</v>
      </c>
      <c r="K93">
        <v>6.51</v>
      </c>
      <c r="L93">
        <f t="shared" si="15"/>
        <v>0.60999999999999943</v>
      </c>
      <c r="N93">
        <f t="shared" si="16"/>
        <v>9.1499999999999915E-2</v>
      </c>
      <c r="O93">
        <f t="shared" si="17"/>
        <v>6.6014999999999997</v>
      </c>
    </row>
    <row r="94" spans="1:17">
      <c r="A94" t="s">
        <v>48</v>
      </c>
      <c r="B94" s="36">
        <v>40878</v>
      </c>
      <c r="C94">
        <v>96.789000000000001</v>
      </c>
      <c r="D94">
        <v>3.81</v>
      </c>
      <c r="I94" s="31" t="s">
        <v>69</v>
      </c>
      <c r="L94">
        <f t="shared" si="15"/>
        <v>0</v>
      </c>
      <c r="M94" s="51"/>
      <c r="N94">
        <f t="shared" si="16"/>
        <v>0</v>
      </c>
      <c r="O94">
        <f t="shared" si="17"/>
        <v>0</v>
      </c>
    </row>
    <row r="95" spans="1:17">
      <c r="A95" t="s">
        <v>48</v>
      </c>
      <c r="B95" s="36">
        <v>40909</v>
      </c>
      <c r="C95">
        <v>96.789000000000001</v>
      </c>
      <c r="D95">
        <v>4.01</v>
      </c>
      <c r="I95" s="50" t="s">
        <v>122</v>
      </c>
      <c r="J95">
        <v>3.4</v>
      </c>
      <c r="K95">
        <v>3.9</v>
      </c>
      <c r="L95">
        <f t="shared" si="15"/>
        <v>0.5</v>
      </c>
      <c r="M95">
        <v>3.9</v>
      </c>
      <c r="N95">
        <f t="shared" si="16"/>
        <v>7.4999999999999997E-2</v>
      </c>
      <c r="O95">
        <f t="shared" si="17"/>
        <v>3.9750000000000001</v>
      </c>
      <c r="P95" t="str">
        <f t="shared" si="18"/>
        <v>NORMA</v>
      </c>
      <c r="Q95" t="str">
        <f t="shared" ref="Q95:Q100" si="20">IF(AND(P95="ATTENZIONE",M95&gt;O95),"CRITICA",P95)</f>
        <v>NORMA</v>
      </c>
    </row>
    <row r="96" spans="1:17">
      <c r="A96" t="s">
        <v>48</v>
      </c>
      <c r="B96" s="36">
        <v>40940</v>
      </c>
      <c r="C96">
        <v>96.789000000000001</v>
      </c>
      <c r="D96">
        <v>4.0599999999999996</v>
      </c>
      <c r="I96" s="50" t="s">
        <v>123</v>
      </c>
      <c r="J96">
        <v>3.2</v>
      </c>
      <c r="K96">
        <v>4.0199999999999996</v>
      </c>
      <c r="L96">
        <f t="shared" si="15"/>
        <v>0.8199999999999994</v>
      </c>
      <c r="M96">
        <v>4.0199999999999996</v>
      </c>
      <c r="N96">
        <f t="shared" si="16"/>
        <v>0.1229999999999999</v>
      </c>
      <c r="O96">
        <f t="shared" si="17"/>
        <v>4.1429999999999998</v>
      </c>
      <c r="P96" t="str">
        <f t="shared" si="18"/>
        <v>NORMA</v>
      </c>
      <c r="Q96" t="str">
        <f t="shared" si="20"/>
        <v>NORMA</v>
      </c>
    </row>
    <row r="97" spans="1:17">
      <c r="A97" t="s">
        <v>48</v>
      </c>
      <c r="B97" s="36">
        <v>40969</v>
      </c>
      <c r="C97">
        <v>96.789000000000001</v>
      </c>
      <c r="D97">
        <v>3.94</v>
      </c>
      <c r="I97" s="50" t="s">
        <v>124</v>
      </c>
      <c r="J97">
        <v>3.5125000000000002</v>
      </c>
      <c r="K97">
        <v>4.1274999999999995</v>
      </c>
      <c r="L97">
        <f t="shared" si="15"/>
        <v>0.61499999999999932</v>
      </c>
      <c r="M97">
        <v>4</v>
      </c>
      <c r="N97">
        <f t="shared" si="16"/>
        <v>9.2249999999999902E-2</v>
      </c>
      <c r="O97">
        <f t="shared" si="17"/>
        <v>4.2197499999999994</v>
      </c>
      <c r="P97" t="str">
        <f t="shared" si="18"/>
        <v>NORMA</v>
      </c>
      <c r="Q97" t="str">
        <f t="shared" si="20"/>
        <v>NORMA</v>
      </c>
    </row>
    <row r="98" spans="1:17">
      <c r="A98" t="s">
        <v>48</v>
      </c>
      <c r="B98" s="36">
        <v>41000</v>
      </c>
      <c r="C98">
        <v>96.789000000000001</v>
      </c>
      <c r="D98">
        <v>3.61</v>
      </c>
      <c r="I98" s="50" t="s">
        <v>125</v>
      </c>
      <c r="J98">
        <v>3.5</v>
      </c>
      <c r="K98">
        <v>4.0374999999999996</v>
      </c>
      <c r="L98">
        <f t="shared" si="15"/>
        <v>0.53749999999999964</v>
      </c>
      <c r="M98">
        <v>3.5</v>
      </c>
      <c r="N98">
        <f t="shared" si="16"/>
        <v>8.0624999999999947E-2</v>
      </c>
      <c r="O98">
        <f t="shared" si="17"/>
        <v>4.1181249999999991</v>
      </c>
      <c r="P98" t="str">
        <f t="shared" si="18"/>
        <v>NORMA</v>
      </c>
      <c r="Q98" t="str">
        <f t="shared" si="20"/>
        <v>NORMA</v>
      </c>
    </row>
    <row r="99" spans="1:17">
      <c r="A99" t="s">
        <v>48</v>
      </c>
      <c r="B99" s="36">
        <v>41030</v>
      </c>
      <c r="C99">
        <v>96.789000000000001</v>
      </c>
      <c r="D99">
        <v>4.03</v>
      </c>
      <c r="I99" s="50" t="s">
        <v>126</v>
      </c>
      <c r="J99">
        <v>2.7</v>
      </c>
      <c r="K99">
        <v>3.94</v>
      </c>
      <c r="L99">
        <f t="shared" si="15"/>
        <v>1.2399999999999998</v>
      </c>
      <c r="M99">
        <v>3.94</v>
      </c>
      <c r="N99">
        <f t="shared" si="16"/>
        <v>0.18599999999999997</v>
      </c>
      <c r="O99">
        <f t="shared" si="17"/>
        <v>4.1260000000000003</v>
      </c>
      <c r="P99" t="str">
        <f t="shared" si="18"/>
        <v>NORMA</v>
      </c>
      <c r="Q99" t="str">
        <f t="shared" si="20"/>
        <v>NORMA</v>
      </c>
    </row>
    <row r="100" spans="1:17">
      <c r="A100" t="s">
        <v>48</v>
      </c>
      <c r="B100" s="36">
        <v>41061</v>
      </c>
      <c r="C100">
        <v>96.789000000000001</v>
      </c>
      <c r="D100">
        <v>4.1900000000000004</v>
      </c>
      <c r="I100" s="50" t="s">
        <v>127</v>
      </c>
      <c r="J100">
        <v>2.8</v>
      </c>
      <c r="K100">
        <v>3.86</v>
      </c>
      <c r="L100">
        <f t="shared" si="15"/>
        <v>1.06</v>
      </c>
      <c r="M100">
        <v>3.86</v>
      </c>
      <c r="N100">
        <f t="shared" si="16"/>
        <v>0.159</v>
      </c>
      <c r="O100">
        <f t="shared" si="17"/>
        <v>4.0190000000000001</v>
      </c>
      <c r="P100" t="str">
        <f t="shared" si="18"/>
        <v>NORMA</v>
      </c>
      <c r="Q100" t="str">
        <f t="shared" si="20"/>
        <v>NORMA</v>
      </c>
    </row>
    <row r="101" spans="1:17">
      <c r="A101" t="s">
        <v>48</v>
      </c>
      <c r="B101" s="36">
        <v>41091</v>
      </c>
      <c r="C101">
        <v>96.789000000000001</v>
      </c>
      <c r="D101">
        <v>4.5599999999999996</v>
      </c>
      <c r="I101" s="50" t="s">
        <v>128</v>
      </c>
      <c r="J101">
        <v>2.5</v>
      </c>
      <c r="K101">
        <v>2.915</v>
      </c>
      <c r="L101">
        <f t="shared" si="15"/>
        <v>0.41500000000000004</v>
      </c>
      <c r="N101">
        <f t="shared" si="16"/>
        <v>6.2250000000000007E-2</v>
      </c>
      <c r="O101">
        <f t="shared" si="17"/>
        <v>2.9772500000000002</v>
      </c>
    </row>
    <row r="102" spans="1:17">
      <c r="A102" t="s">
        <v>48</v>
      </c>
      <c r="B102" s="36">
        <v>41131</v>
      </c>
      <c r="C102">
        <v>96.789000000000001</v>
      </c>
      <c r="D102">
        <v>4.6399999999999997</v>
      </c>
      <c r="I102" s="50" t="s">
        <v>129</v>
      </c>
      <c r="J102">
        <v>2.2750000000000004</v>
      </c>
      <c r="K102">
        <v>2.4249999999999998</v>
      </c>
      <c r="L102">
        <f t="shared" si="15"/>
        <v>0.14999999999999947</v>
      </c>
      <c r="N102">
        <f t="shared" si="16"/>
        <v>2.2499999999999919E-2</v>
      </c>
      <c r="O102">
        <f t="shared" si="17"/>
        <v>2.4474999999999998</v>
      </c>
    </row>
    <row r="103" spans="1:17">
      <c r="A103" t="s">
        <v>48</v>
      </c>
      <c r="B103" s="36">
        <v>41182</v>
      </c>
      <c r="C103">
        <v>96.789000000000001</v>
      </c>
      <c r="D103">
        <v>4.01</v>
      </c>
      <c r="I103" s="50" t="s">
        <v>130</v>
      </c>
      <c r="J103">
        <v>2.65</v>
      </c>
      <c r="K103">
        <v>3.15</v>
      </c>
      <c r="L103">
        <f t="shared" si="15"/>
        <v>0.5</v>
      </c>
      <c r="M103">
        <v>3.52</v>
      </c>
      <c r="N103">
        <f t="shared" si="16"/>
        <v>7.4999999999999997E-2</v>
      </c>
      <c r="O103">
        <f t="shared" si="17"/>
        <v>3.2250000000000001</v>
      </c>
      <c r="P103" t="str">
        <f t="shared" si="18"/>
        <v>ATTENZIONE</v>
      </c>
      <c r="Q103" t="str">
        <f>IF(AND(P103="ATTENZIONE",M103&gt;O103),"CRITICA",P103)</f>
        <v>CRITICA</v>
      </c>
    </row>
    <row r="104" spans="1:17">
      <c r="A104" t="s">
        <v>48</v>
      </c>
      <c r="B104" s="36">
        <v>41213</v>
      </c>
      <c r="C104">
        <v>96.789000000000001</v>
      </c>
      <c r="D104">
        <v>4.97</v>
      </c>
      <c r="I104" s="50" t="s">
        <v>131</v>
      </c>
      <c r="J104">
        <v>2.9249999999999998</v>
      </c>
      <c r="K104">
        <v>3.31</v>
      </c>
      <c r="L104">
        <f t="shared" si="15"/>
        <v>0.38500000000000023</v>
      </c>
      <c r="N104">
        <f t="shared" si="16"/>
        <v>5.7750000000000037E-2</v>
      </c>
      <c r="O104">
        <f t="shared" si="17"/>
        <v>3.36775</v>
      </c>
    </row>
    <row r="105" spans="1:17">
      <c r="A105" t="s">
        <v>48</v>
      </c>
      <c r="B105" s="36">
        <v>41274</v>
      </c>
      <c r="C105">
        <v>96.789000000000001</v>
      </c>
      <c r="D105">
        <v>5.07</v>
      </c>
      <c r="I105" s="50" t="s">
        <v>132</v>
      </c>
      <c r="J105">
        <v>3.0249999999999999</v>
      </c>
      <c r="K105">
        <v>3.5700000000000003</v>
      </c>
      <c r="L105">
        <f t="shared" si="15"/>
        <v>0.54500000000000037</v>
      </c>
      <c r="N105">
        <f t="shared" si="16"/>
        <v>8.1750000000000059E-2</v>
      </c>
      <c r="O105">
        <f t="shared" si="17"/>
        <v>3.6517500000000003</v>
      </c>
    </row>
    <row r="106" spans="1:17">
      <c r="A106" t="s">
        <v>48</v>
      </c>
      <c r="B106" s="36">
        <v>41278</v>
      </c>
      <c r="C106">
        <v>96.789000000000001</v>
      </c>
      <c r="D106">
        <v>5.18</v>
      </c>
      <c r="I106" s="50" t="s">
        <v>133</v>
      </c>
      <c r="J106">
        <v>3.0125000000000002</v>
      </c>
      <c r="K106">
        <v>3.3250000000000002</v>
      </c>
      <c r="L106">
        <f t="shared" si="15"/>
        <v>0.3125</v>
      </c>
      <c r="N106">
        <f t="shared" si="16"/>
        <v>4.6875E-2</v>
      </c>
      <c r="O106">
        <f t="shared" si="17"/>
        <v>3.3718750000000002</v>
      </c>
    </row>
    <row r="107" spans="1:17">
      <c r="A107" t="s">
        <v>48</v>
      </c>
      <c r="B107" s="36">
        <v>41323</v>
      </c>
      <c r="C107">
        <v>96.789000000000001</v>
      </c>
      <c r="D107">
        <v>4.8499999999999996</v>
      </c>
      <c r="I107" s="31" t="s">
        <v>71</v>
      </c>
      <c r="L107">
        <f t="shared" si="15"/>
        <v>0</v>
      </c>
      <c r="M107" s="51"/>
      <c r="N107">
        <f t="shared" si="16"/>
        <v>0</v>
      </c>
      <c r="O107">
        <f t="shared" si="17"/>
        <v>0</v>
      </c>
    </row>
    <row r="108" spans="1:17">
      <c r="A108" t="s">
        <v>48</v>
      </c>
      <c r="B108" s="36">
        <v>41340</v>
      </c>
      <c r="C108">
        <v>96.789000000000001</v>
      </c>
      <c r="D108">
        <v>4.5599999999999996</v>
      </c>
      <c r="I108" s="50" t="s">
        <v>122</v>
      </c>
      <c r="J108">
        <v>5.9</v>
      </c>
      <c r="K108">
        <v>7.15</v>
      </c>
      <c r="L108">
        <f t="shared" si="15"/>
        <v>1.25</v>
      </c>
      <c r="M108">
        <v>6</v>
      </c>
      <c r="N108">
        <f t="shared" si="16"/>
        <v>0.1875</v>
      </c>
      <c r="O108">
        <f t="shared" si="17"/>
        <v>7.3375000000000004</v>
      </c>
      <c r="P108" t="str">
        <f t="shared" si="18"/>
        <v>NORMA</v>
      </c>
      <c r="Q108" t="str">
        <f t="shared" ref="Q108:Q113" si="21">IF(AND(P108="ATTENZIONE",M108&gt;O108),"CRITICA",P108)</f>
        <v>NORMA</v>
      </c>
    </row>
    <row r="109" spans="1:17">
      <c r="A109" t="s">
        <v>48</v>
      </c>
      <c r="B109" s="36">
        <v>41365</v>
      </c>
      <c r="C109">
        <v>96.789000000000001</v>
      </c>
      <c r="D109">
        <v>3.51</v>
      </c>
      <c r="I109" s="50" t="s">
        <v>123</v>
      </c>
      <c r="J109">
        <v>5.6274999999999995</v>
      </c>
      <c r="K109">
        <v>7.35</v>
      </c>
      <c r="L109">
        <f t="shared" si="15"/>
        <v>1.7225000000000001</v>
      </c>
      <c r="M109">
        <v>6.76</v>
      </c>
      <c r="N109">
        <f t="shared" si="16"/>
        <v>0.25837500000000002</v>
      </c>
      <c r="O109">
        <f t="shared" si="17"/>
        <v>7.6083749999999997</v>
      </c>
      <c r="P109" t="str">
        <f t="shared" si="18"/>
        <v>NORMA</v>
      </c>
      <c r="Q109" t="str">
        <f t="shared" si="21"/>
        <v>NORMA</v>
      </c>
    </row>
    <row r="110" spans="1:17">
      <c r="A110" t="s">
        <v>48</v>
      </c>
      <c r="B110" s="36">
        <v>41396</v>
      </c>
      <c r="C110">
        <v>96.789000000000001</v>
      </c>
      <c r="D110">
        <v>3.24</v>
      </c>
      <c r="I110" s="50" t="s">
        <v>124</v>
      </c>
      <c r="J110">
        <v>5.9275000000000002</v>
      </c>
      <c r="K110">
        <v>6.7424999999999997</v>
      </c>
      <c r="L110">
        <f t="shared" si="15"/>
        <v>0.8149999999999995</v>
      </c>
      <c r="M110">
        <v>6.74</v>
      </c>
      <c r="N110">
        <f t="shared" si="16"/>
        <v>0.12224999999999993</v>
      </c>
      <c r="O110">
        <f t="shared" si="17"/>
        <v>6.8647499999999999</v>
      </c>
      <c r="P110" t="str">
        <f t="shared" si="18"/>
        <v>NORMA</v>
      </c>
      <c r="Q110" t="str">
        <f t="shared" si="21"/>
        <v>NORMA</v>
      </c>
    </row>
    <row r="111" spans="1:17">
      <c r="A111" t="s">
        <v>48</v>
      </c>
      <c r="B111" s="36">
        <v>41426</v>
      </c>
      <c r="C111">
        <v>96.789000000000001</v>
      </c>
      <c r="D111">
        <v>3.82</v>
      </c>
      <c r="I111" s="50" t="s">
        <v>125</v>
      </c>
      <c r="J111">
        <v>5.8624999999999998</v>
      </c>
      <c r="K111">
        <v>6.6374999999999993</v>
      </c>
      <c r="L111">
        <f t="shared" si="15"/>
        <v>0.77499999999999947</v>
      </c>
      <c r="M111">
        <v>6</v>
      </c>
      <c r="N111">
        <f t="shared" si="16"/>
        <v>0.11624999999999992</v>
      </c>
      <c r="O111">
        <f t="shared" si="17"/>
        <v>6.7537499999999993</v>
      </c>
      <c r="P111" t="str">
        <f t="shared" si="18"/>
        <v>NORMA</v>
      </c>
      <c r="Q111" t="str">
        <f t="shared" si="21"/>
        <v>NORMA</v>
      </c>
    </row>
    <row r="112" spans="1:17">
      <c r="A112" t="s">
        <v>48</v>
      </c>
      <c r="B112" s="36">
        <v>41518</v>
      </c>
      <c r="C112">
        <v>96.789000000000001</v>
      </c>
      <c r="D112">
        <v>3.81</v>
      </c>
      <c r="I112" s="50" t="s">
        <v>126</v>
      </c>
      <c r="J112">
        <v>5.8224999999999998</v>
      </c>
      <c r="K112">
        <v>6.6374999999999993</v>
      </c>
      <c r="L112">
        <f t="shared" si="15"/>
        <v>0.8149999999999995</v>
      </c>
      <c r="M112">
        <v>6.52</v>
      </c>
      <c r="N112">
        <f t="shared" si="16"/>
        <v>0.12224999999999993</v>
      </c>
      <c r="O112">
        <f t="shared" si="17"/>
        <v>6.7597499999999995</v>
      </c>
      <c r="P112" t="str">
        <f t="shared" si="18"/>
        <v>NORMA</v>
      </c>
      <c r="Q112" t="str">
        <f t="shared" si="21"/>
        <v>NORMA</v>
      </c>
    </row>
    <row r="113" spans="1:17">
      <c r="A113" t="s">
        <v>48</v>
      </c>
      <c r="B113" s="36">
        <v>41548</v>
      </c>
      <c r="C113">
        <v>96.789000000000001</v>
      </c>
      <c r="D113">
        <v>3.44</v>
      </c>
      <c r="I113" s="50" t="s">
        <v>127</v>
      </c>
      <c r="J113">
        <v>5.6375000000000002</v>
      </c>
      <c r="K113">
        <v>6.1675000000000004</v>
      </c>
      <c r="L113">
        <f t="shared" si="15"/>
        <v>0.53000000000000025</v>
      </c>
      <c r="M113">
        <v>5.6</v>
      </c>
      <c r="N113">
        <f t="shared" si="16"/>
        <v>7.9500000000000043E-2</v>
      </c>
      <c r="O113">
        <f t="shared" si="17"/>
        <v>6.2470000000000008</v>
      </c>
      <c r="P113" t="str">
        <f t="shared" si="18"/>
        <v>SOPRA</v>
      </c>
      <c r="Q113" t="str">
        <f t="shared" si="21"/>
        <v>SOPRA</v>
      </c>
    </row>
    <row r="114" spans="1:17">
      <c r="A114" t="s">
        <v>48</v>
      </c>
      <c r="B114" s="36">
        <v>41628</v>
      </c>
      <c r="C114">
        <v>96.789000000000001</v>
      </c>
      <c r="D114">
        <v>3.83</v>
      </c>
      <c r="I114" s="50" t="s">
        <v>128</v>
      </c>
      <c r="J114">
        <v>5.2</v>
      </c>
      <c r="K114">
        <v>5.9874999999999998</v>
      </c>
      <c r="L114">
        <f t="shared" si="15"/>
        <v>0.78749999999999964</v>
      </c>
      <c r="N114">
        <f t="shared" si="16"/>
        <v>0.11812499999999995</v>
      </c>
      <c r="O114">
        <f t="shared" si="17"/>
        <v>6.1056249999999999</v>
      </c>
    </row>
    <row r="115" spans="1:17">
      <c r="A115" t="s">
        <v>48</v>
      </c>
      <c r="B115" s="36">
        <v>41654</v>
      </c>
      <c r="C115">
        <v>96.789000000000001</v>
      </c>
      <c r="D115">
        <v>3.88</v>
      </c>
      <c r="I115" s="50" t="s">
        <v>129</v>
      </c>
      <c r="J115">
        <v>5.1749999999999998</v>
      </c>
      <c r="K115">
        <v>5.4124999999999996</v>
      </c>
      <c r="L115">
        <f t="shared" si="15"/>
        <v>0.23749999999999982</v>
      </c>
      <c r="N115">
        <f t="shared" si="16"/>
        <v>3.5624999999999976E-2</v>
      </c>
      <c r="O115">
        <f t="shared" si="17"/>
        <v>5.4481249999999992</v>
      </c>
    </row>
    <row r="116" spans="1:17">
      <c r="A116" t="s">
        <v>48</v>
      </c>
      <c r="B116" s="36">
        <v>41685</v>
      </c>
      <c r="C116">
        <v>96.789000000000001</v>
      </c>
      <c r="D116">
        <v>4.41</v>
      </c>
      <c r="I116" s="50" t="s">
        <v>130</v>
      </c>
      <c r="J116">
        <v>5.2125000000000004</v>
      </c>
      <c r="K116">
        <v>5.7924999999999995</v>
      </c>
      <c r="L116">
        <f t="shared" si="15"/>
        <v>0.57999999999999918</v>
      </c>
      <c r="M116">
        <v>4.5599999999999996</v>
      </c>
      <c r="N116">
        <f t="shared" si="16"/>
        <v>8.6999999999999883E-2</v>
      </c>
      <c r="O116">
        <f t="shared" si="17"/>
        <v>5.8794999999999993</v>
      </c>
      <c r="P116" t="str">
        <f t="shared" si="18"/>
        <v>SOPRA</v>
      </c>
      <c r="Q116" t="str">
        <f>IF(AND(P116="ATTENZIONE",M116&gt;O116),"CRITICA",P116)</f>
        <v>SOPRA</v>
      </c>
    </row>
    <row r="117" spans="1:17">
      <c r="A117" t="s">
        <v>48</v>
      </c>
      <c r="B117" s="36">
        <v>41713</v>
      </c>
      <c r="C117">
        <v>96.789000000000001</v>
      </c>
      <c r="D117">
        <v>4.68</v>
      </c>
      <c r="I117" s="50" t="s">
        <v>131</v>
      </c>
      <c r="J117">
        <v>5.25</v>
      </c>
      <c r="K117">
        <v>6.4450000000000003</v>
      </c>
      <c r="L117">
        <f t="shared" si="15"/>
        <v>1.1950000000000003</v>
      </c>
      <c r="M117">
        <v>4.8499999999999996</v>
      </c>
      <c r="N117">
        <f t="shared" si="16"/>
        <v>0.17925000000000005</v>
      </c>
      <c r="O117">
        <f t="shared" si="17"/>
        <v>6.62425</v>
      </c>
      <c r="P117" t="str">
        <f t="shared" si="18"/>
        <v>SOPRA</v>
      </c>
      <c r="Q117" t="str">
        <f>IF(AND(P117="ATTENZIONE",M117&gt;O117),"CRITICA",P117)</f>
        <v>SOPRA</v>
      </c>
    </row>
    <row r="118" spans="1:17">
      <c r="A118" t="s">
        <v>48</v>
      </c>
      <c r="B118" s="36">
        <v>41774</v>
      </c>
      <c r="C118">
        <v>96.789000000000001</v>
      </c>
      <c r="D118">
        <v>5.1100000000000003</v>
      </c>
      <c r="I118" s="50" t="s">
        <v>132</v>
      </c>
      <c r="J118">
        <v>5.08</v>
      </c>
      <c r="K118">
        <v>6.5750000000000002</v>
      </c>
      <c r="L118">
        <f t="shared" si="15"/>
        <v>1.4950000000000001</v>
      </c>
      <c r="N118">
        <f t="shared" si="16"/>
        <v>0.22425</v>
      </c>
      <c r="O118">
        <f t="shared" si="17"/>
        <v>6.7992499999999998</v>
      </c>
    </row>
    <row r="119" spans="1:17">
      <c r="A119" t="s">
        <v>48</v>
      </c>
      <c r="B119" s="36">
        <v>41805</v>
      </c>
      <c r="C119">
        <v>96.789000000000001</v>
      </c>
      <c r="D119">
        <v>5.03</v>
      </c>
      <c r="I119" s="50" t="s">
        <v>133</v>
      </c>
      <c r="J119">
        <v>5.2625000000000002</v>
      </c>
      <c r="K119">
        <v>6.93</v>
      </c>
      <c r="L119">
        <f t="shared" si="15"/>
        <v>1.6674999999999995</v>
      </c>
      <c r="N119">
        <f t="shared" si="16"/>
        <v>0.25012499999999993</v>
      </c>
      <c r="O119">
        <f t="shared" si="17"/>
        <v>7.1801249999999994</v>
      </c>
    </row>
    <row r="120" spans="1:17">
      <c r="A120" t="s">
        <v>48</v>
      </c>
      <c r="B120" s="36">
        <v>41883</v>
      </c>
      <c r="C120">
        <v>96.789000000000001</v>
      </c>
      <c r="D120">
        <v>3.47</v>
      </c>
      <c r="I120" s="31" t="s">
        <v>84</v>
      </c>
      <c r="L120">
        <f t="shared" si="15"/>
        <v>0</v>
      </c>
      <c r="M120" s="51"/>
      <c r="N120">
        <f t="shared" si="16"/>
        <v>0</v>
      </c>
      <c r="O120">
        <f t="shared" si="17"/>
        <v>0</v>
      </c>
    </row>
    <row r="121" spans="1:17">
      <c r="A121" t="s">
        <v>48</v>
      </c>
      <c r="B121" s="36">
        <v>41913</v>
      </c>
      <c r="C121">
        <v>96.789000000000001</v>
      </c>
      <c r="D121">
        <v>2.93</v>
      </c>
      <c r="I121" s="50" t="s">
        <v>123</v>
      </c>
      <c r="J121">
        <v>3.22</v>
      </c>
      <c r="K121">
        <v>3.22</v>
      </c>
      <c r="L121">
        <f t="shared" si="15"/>
        <v>0</v>
      </c>
      <c r="N121">
        <f t="shared" si="16"/>
        <v>0</v>
      </c>
      <c r="O121">
        <f t="shared" si="17"/>
        <v>3.22</v>
      </c>
    </row>
    <row r="122" spans="1:17">
      <c r="A122" t="s">
        <v>48</v>
      </c>
      <c r="B122" s="36">
        <v>42095</v>
      </c>
      <c r="C122">
        <v>96.789000000000001</v>
      </c>
      <c r="D122">
        <v>3.92</v>
      </c>
      <c r="I122" s="50" t="s">
        <v>124</v>
      </c>
      <c r="J122">
        <v>3.36</v>
      </c>
      <c r="K122">
        <v>3.36</v>
      </c>
      <c r="L122">
        <f t="shared" si="15"/>
        <v>0</v>
      </c>
      <c r="N122">
        <f t="shared" si="16"/>
        <v>0</v>
      </c>
      <c r="O122">
        <f t="shared" si="17"/>
        <v>3.36</v>
      </c>
    </row>
    <row r="123" spans="1:17">
      <c r="A123" t="s">
        <v>48</v>
      </c>
      <c r="B123" s="36">
        <v>42125</v>
      </c>
      <c r="C123">
        <v>96.789000000000001</v>
      </c>
      <c r="D123">
        <v>3.99</v>
      </c>
      <c r="I123" s="50" t="s">
        <v>125</v>
      </c>
      <c r="J123">
        <v>3.11</v>
      </c>
      <c r="K123">
        <v>3.11</v>
      </c>
      <c r="L123">
        <f t="shared" si="15"/>
        <v>0</v>
      </c>
      <c r="N123">
        <f t="shared" si="16"/>
        <v>0</v>
      </c>
      <c r="O123">
        <f t="shared" si="17"/>
        <v>3.11</v>
      </c>
    </row>
    <row r="124" spans="1:17">
      <c r="A124" t="s">
        <v>48</v>
      </c>
      <c r="B124" s="36">
        <v>42156</v>
      </c>
      <c r="C124">
        <v>96.789000000000001</v>
      </c>
      <c r="D124">
        <v>3.79</v>
      </c>
      <c r="I124" s="50" t="s">
        <v>126</v>
      </c>
      <c r="J124">
        <v>2.95</v>
      </c>
      <c r="K124">
        <v>2.95</v>
      </c>
      <c r="L124">
        <f t="shared" si="15"/>
        <v>0</v>
      </c>
      <c r="N124">
        <f t="shared" si="16"/>
        <v>0</v>
      </c>
      <c r="O124">
        <f t="shared" si="17"/>
        <v>2.95</v>
      </c>
    </row>
    <row r="125" spans="1:17">
      <c r="A125" t="s">
        <v>48</v>
      </c>
      <c r="B125" s="36">
        <v>42217</v>
      </c>
      <c r="C125">
        <v>96.789000000000001</v>
      </c>
      <c r="D125">
        <v>3.94</v>
      </c>
      <c r="I125" s="50" t="s">
        <v>127</v>
      </c>
      <c r="J125">
        <v>2.91</v>
      </c>
      <c r="K125">
        <v>2.91</v>
      </c>
      <c r="L125">
        <f t="shared" si="15"/>
        <v>0</v>
      </c>
      <c r="N125">
        <f t="shared" si="16"/>
        <v>0</v>
      </c>
      <c r="O125">
        <f t="shared" si="17"/>
        <v>2.91</v>
      </c>
    </row>
    <row r="126" spans="1:17">
      <c r="A126" t="s">
        <v>48</v>
      </c>
      <c r="B126" s="36">
        <v>42248</v>
      </c>
      <c r="C126">
        <v>96.789000000000001</v>
      </c>
      <c r="D126">
        <v>3.78</v>
      </c>
      <c r="I126" s="50" t="s">
        <v>128</v>
      </c>
      <c r="J126">
        <v>3.04</v>
      </c>
      <c r="K126">
        <v>3.2399999999999998</v>
      </c>
      <c r="L126">
        <f t="shared" si="15"/>
        <v>0.19999999999999973</v>
      </c>
      <c r="M126">
        <v>2.94</v>
      </c>
      <c r="N126">
        <f t="shared" si="16"/>
        <v>2.9999999999999961E-2</v>
      </c>
      <c r="O126">
        <f t="shared" si="17"/>
        <v>3.2699999999999996</v>
      </c>
      <c r="P126" t="str">
        <f t="shared" si="18"/>
        <v>SOPRA</v>
      </c>
      <c r="Q126" t="str">
        <f t="shared" ref="Q126:Q131" si="22">IF(AND(P126="ATTENZIONE",M126&gt;O126),"CRITICA",P126)</f>
        <v>SOPRA</v>
      </c>
    </row>
    <row r="127" spans="1:17">
      <c r="A127" t="s">
        <v>48</v>
      </c>
      <c r="B127" s="36">
        <v>42278</v>
      </c>
      <c r="C127">
        <v>96.789000000000001</v>
      </c>
      <c r="D127">
        <v>3.17</v>
      </c>
      <c r="I127" s="50" t="s">
        <v>129</v>
      </c>
      <c r="J127">
        <v>3.1</v>
      </c>
      <c r="K127">
        <v>3.3600000000000003</v>
      </c>
      <c r="L127">
        <f t="shared" si="15"/>
        <v>0.26000000000000023</v>
      </c>
      <c r="M127">
        <v>2.97</v>
      </c>
      <c r="N127">
        <f t="shared" si="16"/>
        <v>3.9000000000000035E-2</v>
      </c>
      <c r="O127">
        <f t="shared" si="17"/>
        <v>3.3990000000000005</v>
      </c>
      <c r="P127" t="str">
        <f t="shared" si="18"/>
        <v>SOPRA</v>
      </c>
      <c r="Q127" t="str">
        <f t="shared" si="22"/>
        <v>SOPRA</v>
      </c>
    </row>
    <row r="128" spans="1:17">
      <c r="A128" t="s">
        <v>48</v>
      </c>
      <c r="B128" s="36">
        <v>42309</v>
      </c>
      <c r="C128">
        <v>96.789000000000001</v>
      </c>
      <c r="D128">
        <v>3.28</v>
      </c>
      <c r="I128" s="50" t="s">
        <v>130</v>
      </c>
      <c r="J128">
        <v>3.2524999999999999</v>
      </c>
      <c r="K128">
        <v>3.2974999999999999</v>
      </c>
      <c r="L128">
        <f t="shared" si="15"/>
        <v>4.4999999999999929E-2</v>
      </c>
      <c r="M128">
        <v>3.23</v>
      </c>
      <c r="N128">
        <f t="shared" si="16"/>
        <v>6.7499999999999895E-3</v>
      </c>
      <c r="O128">
        <f t="shared" si="17"/>
        <v>3.3042499999999997</v>
      </c>
      <c r="P128" t="str">
        <f t="shared" si="18"/>
        <v>SOPRA</v>
      </c>
      <c r="Q128" t="str">
        <f t="shared" si="22"/>
        <v>SOPRA</v>
      </c>
    </row>
    <row r="129" spans="1:17">
      <c r="A129" t="s">
        <v>48</v>
      </c>
      <c r="B129" s="36">
        <v>42339</v>
      </c>
      <c r="C129">
        <v>96.789000000000001</v>
      </c>
      <c r="D129">
        <v>3.9</v>
      </c>
      <c r="I129" s="50" t="s">
        <v>131</v>
      </c>
      <c r="J129">
        <v>3.2699999999999996</v>
      </c>
      <c r="K129">
        <v>3.29</v>
      </c>
      <c r="L129">
        <f t="shared" si="15"/>
        <v>2.0000000000000462E-2</v>
      </c>
      <c r="M129">
        <v>3.3</v>
      </c>
      <c r="N129">
        <f t="shared" si="16"/>
        <v>3.0000000000000695E-3</v>
      </c>
      <c r="O129">
        <f t="shared" si="17"/>
        <v>3.2930000000000001</v>
      </c>
      <c r="P129" t="str">
        <f t="shared" si="18"/>
        <v>ATTENZIONE</v>
      </c>
      <c r="Q129" t="str">
        <f t="shared" si="22"/>
        <v>CRITICA</v>
      </c>
    </row>
    <row r="130" spans="1:17">
      <c r="A130" t="s">
        <v>48</v>
      </c>
      <c r="B130" s="36">
        <v>42370</v>
      </c>
      <c r="C130">
        <v>96.789000000000001</v>
      </c>
      <c r="D130">
        <v>3.86</v>
      </c>
      <c r="I130" s="50" t="s">
        <v>132</v>
      </c>
      <c r="J130">
        <v>2.8724999999999996</v>
      </c>
      <c r="K130">
        <v>2.9775</v>
      </c>
      <c r="L130">
        <f t="shared" si="15"/>
        <v>0.10500000000000043</v>
      </c>
      <c r="M130">
        <v>3.03</v>
      </c>
      <c r="N130">
        <f t="shared" si="16"/>
        <v>1.5750000000000063E-2</v>
      </c>
      <c r="O130">
        <f t="shared" si="17"/>
        <v>2.9932500000000002</v>
      </c>
      <c r="P130" t="str">
        <f t="shared" si="18"/>
        <v>ATTENZIONE</v>
      </c>
      <c r="Q130" t="str">
        <f t="shared" si="22"/>
        <v>CRITICA</v>
      </c>
    </row>
    <row r="131" spans="1:17">
      <c r="A131" t="s">
        <v>48</v>
      </c>
      <c r="B131" s="36">
        <v>42401</v>
      </c>
      <c r="C131">
        <v>96.789000000000001</v>
      </c>
      <c r="D131">
        <v>3.9</v>
      </c>
      <c r="I131" s="50" t="s">
        <v>133</v>
      </c>
      <c r="J131">
        <v>3.1175000000000002</v>
      </c>
      <c r="K131">
        <v>3.1524999999999999</v>
      </c>
      <c r="L131">
        <f t="shared" si="15"/>
        <v>3.4999999999999698E-2</v>
      </c>
      <c r="M131">
        <v>3.1</v>
      </c>
      <c r="N131">
        <f t="shared" si="16"/>
        <v>5.2499999999999544E-3</v>
      </c>
      <c r="O131">
        <f t="shared" si="17"/>
        <v>3.1577499999999996</v>
      </c>
      <c r="P131" t="str">
        <f t="shared" si="18"/>
        <v>SOPRA</v>
      </c>
      <c r="Q131" t="str">
        <f t="shared" si="22"/>
        <v>SOPRA</v>
      </c>
    </row>
    <row r="132" spans="1:17">
      <c r="A132" t="s">
        <v>48</v>
      </c>
      <c r="B132" s="36">
        <v>42430</v>
      </c>
      <c r="C132">
        <v>96.789000000000001</v>
      </c>
      <c r="D132">
        <v>3.84</v>
      </c>
      <c r="I132" s="31" t="s">
        <v>93</v>
      </c>
      <c r="L132">
        <f t="shared" si="15"/>
        <v>0</v>
      </c>
      <c r="M132" s="51"/>
      <c r="N132">
        <f t="shared" si="16"/>
        <v>0</v>
      </c>
      <c r="O132">
        <f t="shared" si="17"/>
        <v>0</v>
      </c>
    </row>
    <row r="133" spans="1:17">
      <c r="A133" t="s">
        <v>48</v>
      </c>
      <c r="B133" s="36">
        <v>42461</v>
      </c>
      <c r="C133">
        <v>96.789000000000001</v>
      </c>
      <c r="D133">
        <v>3.9</v>
      </c>
      <c r="I133" s="50" t="s">
        <v>122</v>
      </c>
      <c r="J133">
        <v>6.4275000000000002</v>
      </c>
      <c r="K133">
        <v>6.7424999999999997</v>
      </c>
      <c r="L133">
        <f t="shared" ref="L133:L171" si="23">K133-J133</f>
        <v>0.3149999999999995</v>
      </c>
      <c r="M133">
        <v>6.9</v>
      </c>
      <c r="N133">
        <f t="shared" ref="N133:N171" si="24">L133*15/100</f>
        <v>4.7249999999999924E-2</v>
      </c>
      <c r="O133">
        <f t="shared" ref="O133:O171" si="25">K133+N133</f>
        <v>6.7897499999999997</v>
      </c>
      <c r="P133" t="str">
        <f t="shared" ref="P133:P170" si="26">IF(M133&gt;K133,"ATTENZIONE",IF(M133&lt;J133,"SOPRA","NORMA"))</f>
        <v>ATTENZIONE</v>
      </c>
      <c r="Q133" t="str">
        <f t="shared" ref="Q133:Q144" si="27">IF(AND(P133="ATTENZIONE",M133&gt;O133),"CRITICA",P133)</f>
        <v>CRITICA</v>
      </c>
    </row>
    <row r="134" spans="1:17">
      <c r="A134" t="s">
        <v>48</v>
      </c>
      <c r="B134" s="36">
        <v>42491</v>
      </c>
      <c r="C134">
        <v>96.789000000000001</v>
      </c>
      <c r="D134">
        <v>3.93</v>
      </c>
      <c r="I134" s="50" t="s">
        <v>123</v>
      </c>
      <c r="J134">
        <v>6.5324999999999998</v>
      </c>
      <c r="K134">
        <v>6.7374999999999998</v>
      </c>
      <c r="L134">
        <f t="shared" si="23"/>
        <v>0.20500000000000007</v>
      </c>
      <c r="M134">
        <v>6.84</v>
      </c>
      <c r="N134">
        <f t="shared" si="24"/>
        <v>3.075000000000001E-2</v>
      </c>
      <c r="O134">
        <f t="shared" si="25"/>
        <v>6.7682500000000001</v>
      </c>
      <c r="P134" t="str">
        <f t="shared" si="26"/>
        <v>ATTENZIONE</v>
      </c>
      <c r="Q134" t="str">
        <f t="shared" si="27"/>
        <v>CRITICA</v>
      </c>
    </row>
    <row r="135" spans="1:17">
      <c r="A135" t="s">
        <v>48</v>
      </c>
      <c r="B135" s="36">
        <v>42522</v>
      </c>
      <c r="C135">
        <v>96.789000000000001</v>
      </c>
      <c r="D135">
        <v>3.96</v>
      </c>
      <c r="I135" s="50" t="s">
        <v>124</v>
      </c>
      <c r="J135">
        <v>6.09</v>
      </c>
      <c r="K135">
        <v>6.55</v>
      </c>
      <c r="L135">
        <f t="shared" si="23"/>
        <v>0.45999999999999996</v>
      </c>
      <c r="M135">
        <v>6.75</v>
      </c>
      <c r="N135">
        <f t="shared" si="24"/>
        <v>6.8999999999999992E-2</v>
      </c>
      <c r="O135">
        <f t="shared" si="25"/>
        <v>6.6189999999999998</v>
      </c>
      <c r="P135" t="str">
        <f t="shared" si="26"/>
        <v>ATTENZIONE</v>
      </c>
      <c r="Q135" t="str">
        <f t="shared" si="27"/>
        <v>CRITICA</v>
      </c>
    </row>
    <row r="136" spans="1:17">
      <c r="A136" t="s">
        <v>48</v>
      </c>
      <c r="B136" s="36">
        <v>42583</v>
      </c>
      <c r="C136">
        <v>96.789000000000001</v>
      </c>
      <c r="D136">
        <v>3.81</v>
      </c>
      <c r="I136" s="50" t="s">
        <v>125</v>
      </c>
      <c r="J136">
        <v>6.24</v>
      </c>
      <c r="K136">
        <v>6.7475000000000005</v>
      </c>
      <c r="L136">
        <f t="shared" si="23"/>
        <v>0.50750000000000028</v>
      </c>
      <c r="M136">
        <v>6.57</v>
      </c>
      <c r="N136">
        <f t="shared" si="24"/>
        <v>7.612500000000004E-2</v>
      </c>
      <c r="O136">
        <f t="shared" si="25"/>
        <v>6.8236250000000007</v>
      </c>
      <c r="P136" t="str">
        <f t="shared" si="26"/>
        <v>NORMA</v>
      </c>
      <c r="Q136" t="str">
        <f t="shared" si="27"/>
        <v>NORMA</v>
      </c>
    </row>
    <row r="137" spans="1:17">
      <c r="A137" t="s">
        <v>48</v>
      </c>
      <c r="B137" s="36">
        <v>42614</v>
      </c>
      <c r="C137">
        <v>96.789000000000001</v>
      </c>
      <c r="D137">
        <v>3.83</v>
      </c>
      <c r="I137" s="50" t="s">
        <v>126</v>
      </c>
      <c r="J137">
        <v>5.4350000000000005</v>
      </c>
      <c r="K137">
        <v>6.4399999999999995</v>
      </c>
      <c r="L137">
        <f t="shared" si="23"/>
        <v>1.004999999999999</v>
      </c>
      <c r="M137">
        <v>6.62</v>
      </c>
      <c r="N137">
        <f t="shared" si="24"/>
        <v>0.15074999999999986</v>
      </c>
      <c r="O137">
        <f t="shared" si="25"/>
        <v>6.590749999999999</v>
      </c>
      <c r="P137" t="str">
        <f t="shared" si="26"/>
        <v>ATTENZIONE</v>
      </c>
      <c r="Q137" t="str">
        <f t="shared" si="27"/>
        <v>CRITICA</v>
      </c>
    </row>
    <row r="138" spans="1:17">
      <c r="A138" t="s">
        <v>48</v>
      </c>
      <c r="B138" s="36">
        <v>42644</v>
      </c>
      <c r="C138">
        <v>96.789000000000001</v>
      </c>
      <c r="D138">
        <v>3.88</v>
      </c>
      <c r="I138" s="50" t="s">
        <v>127</v>
      </c>
      <c r="J138">
        <v>5.01</v>
      </c>
      <c r="K138">
        <v>6.0449999999999999</v>
      </c>
      <c r="L138">
        <f t="shared" si="23"/>
        <v>1.0350000000000001</v>
      </c>
      <c r="M138">
        <v>6.84</v>
      </c>
      <c r="N138">
        <f t="shared" si="24"/>
        <v>0.15525000000000003</v>
      </c>
      <c r="O138">
        <f t="shared" si="25"/>
        <v>6.2002499999999996</v>
      </c>
      <c r="P138" t="str">
        <f t="shared" si="26"/>
        <v>ATTENZIONE</v>
      </c>
      <c r="Q138" t="str">
        <f t="shared" si="27"/>
        <v>CRITICA</v>
      </c>
    </row>
    <row r="139" spans="1:17">
      <c r="A139" t="s">
        <v>48</v>
      </c>
      <c r="B139" s="36">
        <v>42675</v>
      </c>
      <c r="C139">
        <v>96.789000000000001</v>
      </c>
      <c r="D139">
        <v>3.92</v>
      </c>
      <c r="I139" s="50" t="s">
        <v>128</v>
      </c>
      <c r="J139">
        <v>5.35</v>
      </c>
      <c r="K139">
        <v>6.2700000000000005</v>
      </c>
      <c r="L139">
        <f t="shared" si="23"/>
        <v>0.92000000000000082</v>
      </c>
      <c r="M139">
        <v>6.73</v>
      </c>
      <c r="N139">
        <f t="shared" si="24"/>
        <v>0.13800000000000012</v>
      </c>
      <c r="O139">
        <f t="shared" si="25"/>
        <v>6.4080000000000004</v>
      </c>
      <c r="P139" t="str">
        <f t="shared" si="26"/>
        <v>ATTENZIONE</v>
      </c>
      <c r="Q139" t="str">
        <f t="shared" si="27"/>
        <v>CRITICA</v>
      </c>
    </row>
    <row r="140" spans="1:17">
      <c r="A140" t="s">
        <v>48</v>
      </c>
      <c r="B140" s="36">
        <v>42705</v>
      </c>
      <c r="C140">
        <v>96.789000000000001</v>
      </c>
      <c r="D140">
        <v>3.64</v>
      </c>
      <c r="I140" s="50" t="s">
        <v>129</v>
      </c>
      <c r="J140">
        <v>4.79</v>
      </c>
      <c r="K140">
        <v>5.835</v>
      </c>
      <c r="L140">
        <f t="shared" si="23"/>
        <v>1.0449999999999999</v>
      </c>
      <c r="M140">
        <v>6.8</v>
      </c>
      <c r="N140">
        <f t="shared" si="24"/>
        <v>0.15675</v>
      </c>
      <c r="O140">
        <f t="shared" si="25"/>
        <v>5.9917499999999997</v>
      </c>
      <c r="P140" t="str">
        <f t="shared" si="26"/>
        <v>ATTENZIONE</v>
      </c>
      <c r="Q140" t="str">
        <f t="shared" si="27"/>
        <v>CRITICA</v>
      </c>
    </row>
    <row r="141" spans="1:17">
      <c r="A141" t="s">
        <v>48</v>
      </c>
      <c r="B141" s="36">
        <v>42736</v>
      </c>
      <c r="C141">
        <v>96.789000000000001</v>
      </c>
      <c r="D141">
        <v>3.71</v>
      </c>
      <c r="I141" s="50" t="s">
        <v>130</v>
      </c>
      <c r="J141">
        <v>4.75</v>
      </c>
      <c r="K141">
        <v>5.6349999999999998</v>
      </c>
      <c r="L141">
        <f t="shared" si="23"/>
        <v>0.88499999999999979</v>
      </c>
      <c r="M141">
        <v>6.88</v>
      </c>
      <c r="N141">
        <f t="shared" si="24"/>
        <v>0.13274999999999998</v>
      </c>
      <c r="O141">
        <f t="shared" si="25"/>
        <v>5.7677499999999995</v>
      </c>
      <c r="P141" t="str">
        <f t="shared" si="26"/>
        <v>ATTENZIONE</v>
      </c>
      <c r="Q141" t="str">
        <f t="shared" si="27"/>
        <v>CRITICA</v>
      </c>
    </row>
    <row r="142" spans="1:17">
      <c r="A142" t="s">
        <v>48</v>
      </c>
      <c r="B142" s="36">
        <v>42767</v>
      </c>
      <c r="C142">
        <v>96.789000000000001</v>
      </c>
      <c r="D142">
        <v>3.88</v>
      </c>
      <c r="I142" s="50" t="s">
        <v>131</v>
      </c>
      <c r="J142">
        <v>5.1000000000000005</v>
      </c>
      <c r="K142">
        <v>5.7074999999999996</v>
      </c>
      <c r="L142">
        <f t="shared" si="23"/>
        <v>0.60749999999999904</v>
      </c>
      <c r="M142">
        <v>6.78</v>
      </c>
      <c r="N142">
        <f t="shared" si="24"/>
        <v>9.1124999999999859E-2</v>
      </c>
      <c r="O142">
        <f t="shared" si="25"/>
        <v>5.7986249999999995</v>
      </c>
      <c r="P142" t="str">
        <f t="shared" si="26"/>
        <v>ATTENZIONE</v>
      </c>
      <c r="Q142" t="str">
        <f t="shared" si="27"/>
        <v>CRITICA</v>
      </c>
    </row>
    <row r="143" spans="1:17">
      <c r="A143" t="s">
        <v>48</v>
      </c>
      <c r="B143" s="36">
        <v>42795</v>
      </c>
      <c r="C143">
        <v>96.789000000000001</v>
      </c>
      <c r="D143">
        <v>3.98</v>
      </c>
      <c r="I143" s="50" t="s">
        <v>132</v>
      </c>
      <c r="J143">
        <v>5.77</v>
      </c>
      <c r="K143">
        <v>6.38</v>
      </c>
      <c r="L143">
        <f t="shared" si="23"/>
        <v>0.61000000000000032</v>
      </c>
      <c r="M143">
        <v>6.81</v>
      </c>
      <c r="N143">
        <f t="shared" si="24"/>
        <v>9.1500000000000054E-2</v>
      </c>
      <c r="O143">
        <f t="shared" si="25"/>
        <v>6.4714999999999998</v>
      </c>
      <c r="P143" t="str">
        <f t="shared" si="26"/>
        <v>ATTENZIONE</v>
      </c>
      <c r="Q143" t="str">
        <f t="shared" si="27"/>
        <v>CRITICA</v>
      </c>
    </row>
    <row r="144" spans="1:17">
      <c r="A144" t="s">
        <v>48</v>
      </c>
      <c r="B144" s="36">
        <v>42826</v>
      </c>
      <c r="C144">
        <v>96.789000000000001</v>
      </c>
      <c r="D144">
        <v>4.18</v>
      </c>
      <c r="I144" s="50" t="s">
        <v>133</v>
      </c>
      <c r="J144">
        <v>6.4649999999999999</v>
      </c>
      <c r="K144">
        <v>6.71</v>
      </c>
      <c r="L144">
        <f t="shared" si="23"/>
        <v>0.24500000000000011</v>
      </c>
      <c r="M144">
        <v>6.83</v>
      </c>
      <c r="N144">
        <f t="shared" si="24"/>
        <v>3.6750000000000019E-2</v>
      </c>
      <c r="O144">
        <f t="shared" si="25"/>
        <v>6.7467499999999996</v>
      </c>
      <c r="P144" t="str">
        <f t="shared" si="26"/>
        <v>ATTENZIONE</v>
      </c>
      <c r="Q144" t="str">
        <f t="shared" si="27"/>
        <v>CRITICA</v>
      </c>
    </row>
    <row r="145" spans="1:17">
      <c r="A145" t="s">
        <v>48</v>
      </c>
      <c r="B145" s="36">
        <v>42856</v>
      </c>
      <c r="C145">
        <v>96.789000000000001</v>
      </c>
      <c r="D145">
        <v>4.08</v>
      </c>
      <c r="I145" s="31" t="s">
        <v>97</v>
      </c>
      <c r="L145">
        <f t="shared" si="23"/>
        <v>0</v>
      </c>
      <c r="M145" s="51"/>
      <c r="N145">
        <f t="shared" si="24"/>
        <v>0</v>
      </c>
      <c r="O145">
        <f t="shared" si="25"/>
        <v>0</v>
      </c>
    </row>
    <row r="146" spans="1:17">
      <c r="A146" t="s">
        <v>48</v>
      </c>
      <c r="B146" s="36">
        <v>42887</v>
      </c>
      <c r="C146">
        <v>96.789000000000001</v>
      </c>
      <c r="D146">
        <v>3.98</v>
      </c>
      <c r="I146" s="50" t="s">
        <v>122</v>
      </c>
      <c r="J146">
        <v>2.4875000000000003</v>
      </c>
      <c r="K146">
        <v>2.8075000000000001</v>
      </c>
      <c r="L146">
        <f t="shared" si="23"/>
        <v>0.31999999999999984</v>
      </c>
      <c r="N146">
        <f t="shared" si="24"/>
        <v>4.7999999999999973E-2</v>
      </c>
      <c r="O146">
        <f t="shared" si="25"/>
        <v>2.8555000000000001</v>
      </c>
    </row>
    <row r="147" spans="1:17">
      <c r="A147" t="s">
        <v>48</v>
      </c>
      <c r="B147" s="36">
        <v>42917</v>
      </c>
      <c r="C147">
        <v>96.789000000000001</v>
      </c>
      <c r="D147">
        <v>3.99</v>
      </c>
      <c r="I147" s="50" t="s">
        <v>123</v>
      </c>
      <c r="J147">
        <v>2.5149999999999997</v>
      </c>
      <c r="K147">
        <v>3.2225000000000001</v>
      </c>
      <c r="L147">
        <f t="shared" si="23"/>
        <v>0.70750000000000046</v>
      </c>
      <c r="M147">
        <v>3.56</v>
      </c>
      <c r="N147">
        <f t="shared" si="24"/>
        <v>0.10612500000000008</v>
      </c>
      <c r="O147">
        <f t="shared" si="25"/>
        <v>3.3286250000000002</v>
      </c>
      <c r="P147" t="str">
        <f t="shared" si="26"/>
        <v>ATTENZIONE</v>
      </c>
      <c r="Q147" t="str">
        <f>IF(AND(P147="ATTENZIONE",M147&gt;O147),"CRITICA",P147)</f>
        <v>CRITICA</v>
      </c>
    </row>
    <row r="148" spans="1:17">
      <c r="A148" t="s">
        <v>48</v>
      </c>
      <c r="B148" s="36">
        <v>42948</v>
      </c>
      <c r="C148">
        <v>96.789000000000001</v>
      </c>
      <c r="D148">
        <v>4.2</v>
      </c>
      <c r="I148" s="50" t="s">
        <v>124</v>
      </c>
      <c r="J148">
        <v>2.7025000000000001</v>
      </c>
      <c r="K148">
        <v>3.24</v>
      </c>
      <c r="L148">
        <f t="shared" si="23"/>
        <v>0.53750000000000009</v>
      </c>
      <c r="N148">
        <f t="shared" si="24"/>
        <v>8.0625000000000016E-2</v>
      </c>
      <c r="O148">
        <f t="shared" si="25"/>
        <v>3.3206250000000002</v>
      </c>
    </row>
    <row r="149" spans="1:17">
      <c r="A149" t="s">
        <v>48</v>
      </c>
      <c r="B149" s="36">
        <v>42979</v>
      </c>
      <c r="C149">
        <v>96.789000000000001</v>
      </c>
      <c r="D149">
        <v>4.21</v>
      </c>
      <c r="I149" s="50" t="s">
        <v>125</v>
      </c>
      <c r="J149">
        <v>2.7</v>
      </c>
      <c r="K149">
        <v>3.1</v>
      </c>
      <c r="L149">
        <f t="shared" si="23"/>
        <v>0.39999999999999991</v>
      </c>
      <c r="N149">
        <f t="shared" si="24"/>
        <v>5.9999999999999984E-2</v>
      </c>
      <c r="O149">
        <f t="shared" si="25"/>
        <v>3.16</v>
      </c>
    </row>
    <row r="150" spans="1:17">
      <c r="A150" t="s">
        <v>48</v>
      </c>
      <c r="B150" s="36">
        <v>43009</v>
      </c>
      <c r="C150">
        <v>96.789000000000001</v>
      </c>
      <c r="D150">
        <v>4.34</v>
      </c>
      <c r="I150" s="50" t="s">
        <v>126</v>
      </c>
      <c r="J150">
        <v>2.6100000000000003</v>
      </c>
      <c r="K150">
        <v>3.55</v>
      </c>
      <c r="L150">
        <f t="shared" si="23"/>
        <v>0.9399999999999995</v>
      </c>
      <c r="M150">
        <v>3.98</v>
      </c>
      <c r="N150">
        <f t="shared" si="24"/>
        <v>0.14099999999999993</v>
      </c>
      <c r="O150">
        <f t="shared" si="25"/>
        <v>3.6909999999999998</v>
      </c>
      <c r="P150" t="str">
        <f t="shared" si="26"/>
        <v>ATTENZIONE</v>
      </c>
      <c r="Q150" t="str">
        <f t="shared" ref="Q150:Q157" si="28">IF(AND(P150="ATTENZIONE",M150&gt;O150),"CRITICA",P150)</f>
        <v>CRITICA</v>
      </c>
    </row>
    <row r="151" spans="1:17">
      <c r="A151" t="s">
        <v>48</v>
      </c>
      <c r="B151" s="36">
        <v>43040</v>
      </c>
      <c r="C151">
        <v>96.789000000000001</v>
      </c>
      <c r="D151">
        <v>4.4400000000000004</v>
      </c>
      <c r="I151" s="50" t="s">
        <v>127</v>
      </c>
      <c r="J151">
        <v>2.2000000000000002</v>
      </c>
      <c r="K151">
        <v>2.59</v>
      </c>
      <c r="L151">
        <f t="shared" si="23"/>
        <v>0.38999999999999968</v>
      </c>
      <c r="M151">
        <v>2.09</v>
      </c>
      <c r="N151">
        <f t="shared" si="24"/>
        <v>5.8499999999999955E-2</v>
      </c>
      <c r="O151">
        <f t="shared" si="25"/>
        <v>2.6484999999999999</v>
      </c>
      <c r="P151" t="str">
        <f t="shared" si="26"/>
        <v>SOPRA</v>
      </c>
      <c r="Q151" t="str">
        <f t="shared" si="28"/>
        <v>SOPRA</v>
      </c>
    </row>
    <row r="152" spans="1:17">
      <c r="A152" t="s">
        <v>48</v>
      </c>
      <c r="B152" s="36">
        <v>43101</v>
      </c>
      <c r="C152">
        <v>96.789000000000001</v>
      </c>
      <c r="D152">
        <v>3.95</v>
      </c>
      <c r="I152" s="50" t="s">
        <v>128</v>
      </c>
      <c r="J152">
        <v>2.1800000000000002</v>
      </c>
      <c r="K152">
        <v>3.04</v>
      </c>
      <c r="L152">
        <f t="shared" si="23"/>
        <v>0.85999999999999988</v>
      </c>
      <c r="M152">
        <v>2.1800000000000002</v>
      </c>
      <c r="N152">
        <f t="shared" si="24"/>
        <v>0.12899999999999998</v>
      </c>
      <c r="O152">
        <f t="shared" si="25"/>
        <v>3.169</v>
      </c>
      <c r="P152" t="str">
        <f t="shared" si="26"/>
        <v>NORMA</v>
      </c>
      <c r="Q152" t="str">
        <f t="shared" si="28"/>
        <v>NORMA</v>
      </c>
    </row>
    <row r="153" spans="1:17">
      <c r="A153" t="s">
        <v>48</v>
      </c>
      <c r="B153" s="36">
        <v>43132</v>
      </c>
      <c r="C153">
        <v>96.789000000000001</v>
      </c>
      <c r="D153">
        <v>4.0599999999999996</v>
      </c>
      <c r="I153" s="50" t="s">
        <v>129</v>
      </c>
      <c r="J153">
        <v>2</v>
      </c>
      <c r="K153">
        <v>2.2925</v>
      </c>
      <c r="L153">
        <f t="shared" si="23"/>
        <v>0.29249999999999998</v>
      </c>
      <c r="M153">
        <v>2.15</v>
      </c>
      <c r="N153">
        <f t="shared" si="24"/>
        <v>4.387499999999999E-2</v>
      </c>
      <c r="O153">
        <f t="shared" si="25"/>
        <v>2.3363749999999999</v>
      </c>
      <c r="P153" t="str">
        <f t="shared" si="26"/>
        <v>NORMA</v>
      </c>
      <c r="Q153" t="str">
        <f t="shared" si="28"/>
        <v>NORMA</v>
      </c>
    </row>
    <row r="154" spans="1:17">
      <c r="A154" t="s">
        <v>48</v>
      </c>
      <c r="B154" s="36">
        <v>43160</v>
      </c>
      <c r="C154">
        <v>96.789000000000001</v>
      </c>
      <c r="D154">
        <v>4.28</v>
      </c>
      <c r="I154" s="50" t="s">
        <v>130</v>
      </c>
      <c r="J154">
        <v>2.09</v>
      </c>
      <c r="K154">
        <v>2.41</v>
      </c>
      <c r="L154">
        <f t="shared" si="23"/>
        <v>0.32000000000000028</v>
      </c>
      <c r="M154">
        <v>2.21</v>
      </c>
      <c r="N154">
        <f t="shared" si="24"/>
        <v>4.8000000000000043E-2</v>
      </c>
      <c r="O154">
        <f t="shared" si="25"/>
        <v>2.4580000000000002</v>
      </c>
      <c r="P154" t="str">
        <f t="shared" si="26"/>
        <v>NORMA</v>
      </c>
      <c r="Q154" t="str">
        <f t="shared" si="28"/>
        <v>NORMA</v>
      </c>
    </row>
    <row r="155" spans="1:17">
      <c r="A155" t="s">
        <v>48</v>
      </c>
      <c r="B155" s="36">
        <v>43191</v>
      </c>
      <c r="C155">
        <v>96.789000000000001</v>
      </c>
      <c r="D155">
        <v>4.0999999999999996</v>
      </c>
      <c r="I155" s="50" t="s">
        <v>131</v>
      </c>
      <c r="J155">
        <v>2.2549999999999999</v>
      </c>
      <c r="K155">
        <v>2.6575000000000002</v>
      </c>
      <c r="L155">
        <f t="shared" si="23"/>
        <v>0.4025000000000003</v>
      </c>
      <c r="M155">
        <v>2.11</v>
      </c>
      <c r="N155">
        <f t="shared" si="24"/>
        <v>6.0375000000000047E-2</v>
      </c>
      <c r="O155">
        <f t="shared" si="25"/>
        <v>2.7178750000000003</v>
      </c>
      <c r="P155" t="str">
        <f t="shared" si="26"/>
        <v>SOPRA</v>
      </c>
      <c r="Q155" t="str">
        <f t="shared" si="28"/>
        <v>SOPRA</v>
      </c>
    </row>
    <row r="156" spans="1:17">
      <c r="A156" t="s">
        <v>48</v>
      </c>
      <c r="B156" s="36">
        <v>43221</v>
      </c>
      <c r="C156">
        <v>96.789000000000001</v>
      </c>
      <c r="D156">
        <v>4.1399999999999997</v>
      </c>
      <c r="I156" s="50" t="s">
        <v>132</v>
      </c>
      <c r="J156">
        <v>2.17</v>
      </c>
      <c r="K156">
        <v>2.7300000000000004</v>
      </c>
      <c r="L156">
        <f t="shared" si="23"/>
        <v>0.5600000000000005</v>
      </c>
      <c r="M156">
        <v>2.15</v>
      </c>
      <c r="N156">
        <f t="shared" si="24"/>
        <v>8.4000000000000075E-2</v>
      </c>
      <c r="O156">
        <f t="shared" si="25"/>
        <v>2.8140000000000005</v>
      </c>
      <c r="P156" t="str">
        <f t="shared" si="26"/>
        <v>SOPRA</v>
      </c>
      <c r="Q156" t="str">
        <f t="shared" si="28"/>
        <v>SOPRA</v>
      </c>
    </row>
    <row r="157" spans="1:17">
      <c r="A157" t="s">
        <v>48</v>
      </c>
      <c r="B157" s="36">
        <v>43252</v>
      </c>
      <c r="C157">
        <v>96.789000000000001</v>
      </c>
      <c r="D157">
        <v>3.95</v>
      </c>
      <c r="I157" s="50" t="s">
        <v>133</v>
      </c>
      <c r="J157">
        <v>2.2400000000000002</v>
      </c>
      <c r="K157">
        <v>2.9024999999999999</v>
      </c>
      <c r="L157">
        <f t="shared" si="23"/>
        <v>0.66249999999999964</v>
      </c>
      <c r="M157">
        <v>2.13</v>
      </c>
      <c r="N157">
        <f t="shared" si="24"/>
        <v>9.9374999999999949E-2</v>
      </c>
      <c r="O157">
        <f t="shared" si="25"/>
        <v>3.0018749999999996</v>
      </c>
      <c r="P157" t="str">
        <f t="shared" si="26"/>
        <v>SOPRA</v>
      </c>
      <c r="Q157" t="str">
        <f t="shared" si="28"/>
        <v>SOPRA</v>
      </c>
    </row>
    <row r="158" spans="1:17">
      <c r="A158" t="s">
        <v>48</v>
      </c>
      <c r="B158" s="36">
        <v>43282</v>
      </c>
      <c r="C158">
        <v>96.789000000000001</v>
      </c>
      <c r="D158">
        <v>3.9</v>
      </c>
      <c r="I158" s="31" t="s">
        <v>100</v>
      </c>
      <c r="L158">
        <f t="shared" si="23"/>
        <v>0</v>
      </c>
      <c r="M158" s="51"/>
      <c r="N158">
        <f t="shared" si="24"/>
        <v>0</v>
      </c>
      <c r="O158">
        <f t="shared" si="25"/>
        <v>0</v>
      </c>
    </row>
    <row r="159" spans="1:17">
      <c r="A159" t="s">
        <v>48</v>
      </c>
      <c r="B159" s="36">
        <v>43313</v>
      </c>
      <c r="C159">
        <v>96.789000000000001</v>
      </c>
      <c r="D159">
        <v>3.97</v>
      </c>
      <c r="I159" s="50" t="s">
        <v>122</v>
      </c>
      <c r="J159">
        <v>1.2075</v>
      </c>
      <c r="K159">
        <v>1.45</v>
      </c>
      <c r="L159">
        <f t="shared" si="23"/>
        <v>0.24249999999999994</v>
      </c>
      <c r="M159">
        <v>1.45</v>
      </c>
      <c r="N159">
        <f t="shared" si="24"/>
        <v>3.6374999999999991E-2</v>
      </c>
      <c r="O159">
        <f t="shared" si="25"/>
        <v>1.486375</v>
      </c>
      <c r="P159" t="str">
        <f t="shared" si="26"/>
        <v>NORMA</v>
      </c>
      <c r="Q159" t="str">
        <f t="shared" ref="Q159:Q170" si="29">IF(AND(P159="ATTENZIONE",M159&gt;O159),"CRITICA",P159)</f>
        <v>NORMA</v>
      </c>
    </row>
    <row r="160" spans="1:17">
      <c r="A160" t="s">
        <v>48</v>
      </c>
      <c r="B160" s="36">
        <v>43344</v>
      </c>
      <c r="C160">
        <v>96.789000000000001</v>
      </c>
      <c r="D160">
        <v>3.93</v>
      </c>
      <c r="I160" s="50" t="s">
        <v>123</v>
      </c>
      <c r="J160">
        <v>1.3225</v>
      </c>
      <c r="K160">
        <v>1.3825000000000001</v>
      </c>
      <c r="L160">
        <f t="shared" si="23"/>
        <v>6.0000000000000053E-2</v>
      </c>
      <c r="M160">
        <v>1.27</v>
      </c>
      <c r="N160">
        <f t="shared" si="24"/>
        <v>9.000000000000008E-3</v>
      </c>
      <c r="O160">
        <f t="shared" si="25"/>
        <v>1.3915000000000002</v>
      </c>
      <c r="P160" t="str">
        <f t="shared" si="26"/>
        <v>SOPRA</v>
      </c>
      <c r="Q160" t="str">
        <f t="shared" si="29"/>
        <v>SOPRA</v>
      </c>
    </row>
    <row r="161" spans="1:17">
      <c r="A161" t="s">
        <v>48</v>
      </c>
      <c r="B161" s="36">
        <v>43374</v>
      </c>
      <c r="C161">
        <v>96.789000000000001</v>
      </c>
      <c r="D161">
        <v>4.0999999999999996</v>
      </c>
      <c r="I161" s="50" t="s">
        <v>124</v>
      </c>
      <c r="J161">
        <v>1.3</v>
      </c>
      <c r="K161">
        <v>1.4</v>
      </c>
      <c r="L161">
        <f t="shared" si="23"/>
        <v>9.9999999999999867E-2</v>
      </c>
      <c r="M161">
        <v>1.1499999999999999</v>
      </c>
      <c r="N161">
        <f t="shared" si="24"/>
        <v>1.499999999999998E-2</v>
      </c>
      <c r="O161">
        <f t="shared" si="25"/>
        <v>1.4149999999999998</v>
      </c>
      <c r="P161" t="str">
        <f t="shared" si="26"/>
        <v>SOPRA</v>
      </c>
      <c r="Q161" t="str">
        <f t="shared" si="29"/>
        <v>SOPRA</v>
      </c>
    </row>
    <row r="162" spans="1:17">
      <c r="A162" t="s">
        <v>48</v>
      </c>
      <c r="B162" s="36">
        <v>43405</v>
      </c>
      <c r="C162">
        <v>96.789000000000001</v>
      </c>
      <c r="D162">
        <v>4.4800000000000004</v>
      </c>
      <c r="I162" s="50" t="s">
        <v>125</v>
      </c>
      <c r="J162">
        <v>1.26</v>
      </c>
      <c r="K162">
        <v>1.32</v>
      </c>
      <c r="L162">
        <f t="shared" si="23"/>
        <v>6.0000000000000053E-2</v>
      </c>
      <c r="M162">
        <v>1.04</v>
      </c>
      <c r="N162">
        <f t="shared" si="24"/>
        <v>9.000000000000008E-3</v>
      </c>
      <c r="O162">
        <f t="shared" si="25"/>
        <v>1.3290000000000002</v>
      </c>
      <c r="P162" t="str">
        <f t="shared" si="26"/>
        <v>SOPRA</v>
      </c>
      <c r="Q162" t="str">
        <f t="shared" si="29"/>
        <v>SOPRA</v>
      </c>
    </row>
    <row r="163" spans="1:17">
      <c r="A163" t="s">
        <v>48</v>
      </c>
      <c r="B163" s="36">
        <v>43435</v>
      </c>
      <c r="C163">
        <v>96.789000000000001</v>
      </c>
      <c r="D163">
        <v>4.59</v>
      </c>
      <c r="I163" s="50" t="s">
        <v>126</v>
      </c>
      <c r="J163">
        <v>1.0900000000000001</v>
      </c>
      <c r="K163">
        <v>1.3</v>
      </c>
      <c r="L163">
        <f t="shared" si="23"/>
        <v>0.20999999999999996</v>
      </c>
      <c r="M163">
        <v>1.06</v>
      </c>
      <c r="N163">
        <f t="shared" si="24"/>
        <v>3.1499999999999993E-2</v>
      </c>
      <c r="O163">
        <f t="shared" si="25"/>
        <v>1.3315000000000001</v>
      </c>
      <c r="P163" t="str">
        <f t="shared" si="26"/>
        <v>SOPRA</v>
      </c>
      <c r="Q163" t="str">
        <f t="shared" si="29"/>
        <v>SOPRA</v>
      </c>
    </row>
    <row r="164" spans="1:17">
      <c r="A164" t="s">
        <v>51</v>
      </c>
      <c r="B164" s="33">
        <v>39828</v>
      </c>
      <c r="C164">
        <v>142.84</v>
      </c>
      <c r="D164">
        <v>6.36</v>
      </c>
      <c r="I164" s="50" t="s">
        <v>127</v>
      </c>
      <c r="J164">
        <v>0.95</v>
      </c>
      <c r="K164">
        <v>1.2</v>
      </c>
      <c r="L164">
        <f t="shared" si="23"/>
        <v>0.25</v>
      </c>
      <c r="M164">
        <v>1.1399999999999999</v>
      </c>
      <c r="N164">
        <f t="shared" si="24"/>
        <v>3.7499999999999999E-2</v>
      </c>
      <c r="O164">
        <f t="shared" si="25"/>
        <v>1.2375</v>
      </c>
      <c r="P164" t="str">
        <f t="shared" si="26"/>
        <v>NORMA</v>
      </c>
      <c r="Q164" t="str">
        <f t="shared" si="29"/>
        <v>NORMA</v>
      </c>
    </row>
    <row r="165" spans="1:17">
      <c r="A165" t="s">
        <v>51</v>
      </c>
      <c r="B165" s="33">
        <v>39859</v>
      </c>
      <c r="C165">
        <v>142.84</v>
      </c>
      <c r="D165">
        <v>5.62</v>
      </c>
      <c r="I165" s="50" t="s">
        <v>128</v>
      </c>
      <c r="J165">
        <v>0.92</v>
      </c>
      <c r="K165">
        <v>1.18</v>
      </c>
      <c r="L165">
        <f t="shared" si="23"/>
        <v>0.2599999999999999</v>
      </c>
      <c r="M165">
        <v>1.1399999999999999</v>
      </c>
      <c r="N165">
        <f t="shared" si="24"/>
        <v>3.8999999999999986E-2</v>
      </c>
      <c r="O165">
        <f t="shared" si="25"/>
        <v>1.2189999999999999</v>
      </c>
      <c r="P165" t="str">
        <f t="shared" si="26"/>
        <v>NORMA</v>
      </c>
      <c r="Q165" t="str">
        <f t="shared" si="29"/>
        <v>NORMA</v>
      </c>
    </row>
    <row r="166" spans="1:17">
      <c r="A166" t="s">
        <v>51</v>
      </c>
      <c r="B166" s="33">
        <v>39887</v>
      </c>
      <c r="C166">
        <v>142.84</v>
      </c>
      <c r="D166">
        <v>5.67</v>
      </c>
      <c r="I166" s="50" t="s">
        <v>129</v>
      </c>
      <c r="J166">
        <v>1.1000000000000001</v>
      </c>
      <c r="K166">
        <v>1.3</v>
      </c>
      <c r="L166">
        <f t="shared" si="23"/>
        <v>0.19999999999999996</v>
      </c>
      <c r="M166">
        <v>0.96</v>
      </c>
      <c r="N166">
        <f t="shared" si="24"/>
        <v>2.9999999999999992E-2</v>
      </c>
      <c r="O166">
        <f t="shared" si="25"/>
        <v>1.33</v>
      </c>
      <c r="P166" t="str">
        <f t="shared" si="26"/>
        <v>SOPRA</v>
      </c>
      <c r="Q166" t="str">
        <f t="shared" si="29"/>
        <v>SOPRA</v>
      </c>
    </row>
    <row r="167" spans="1:17">
      <c r="A167" t="s">
        <v>51</v>
      </c>
      <c r="B167" s="33">
        <v>39918</v>
      </c>
      <c r="C167">
        <v>142.84</v>
      </c>
      <c r="D167">
        <v>5.86</v>
      </c>
      <c r="I167" s="50" t="s">
        <v>130</v>
      </c>
      <c r="J167">
        <v>1.25</v>
      </c>
      <c r="K167">
        <v>1.33</v>
      </c>
      <c r="L167">
        <f t="shared" si="23"/>
        <v>8.0000000000000071E-2</v>
      </c>
      <c r="M167">
        <v>1.26</v>
      </c>
      <c r="N167">
        <f t="shared" si="24"/>
        <v>1.2000000000000011E-2</v>
      </c>
      <c r="O167">
        <f t="shared" si="25"/>
        <v>1.3420000000000001</v>
      </c>
      <c r="P167" t="str">
        <f t="shared" si="26"/>
        <v>NORMA</v>
      </c>
      <c r="Q167" t="str">
        <f t="shared" si="29"/>
        <v>NORMA</v>
      </c>
    </row>
    <row r="168" spans="1:17">
      <c r="A168" t="s">
        <v>51</v>
      </c>
      <c r="B168" s="33">
        <v>39948</v>
      </c>
      <c r="C168">
        <v>142.84</v>
      </c>
      <c r="D168">
        <v>5.88</v>
      </c>
      <c r="I168" s="50" t="s">
        <v>131</v>
      </c>
      <c r="J168">
        <v>1.38</v>
      </c>
      <c r="K168">
        <v>1.57</v>
      </c>
      <c r="L168">
        <f t="shared" si="23"/>
        <v>0.19000000000000017</v>
      </c>
      <c r="M168">
        <v>1.59</v>
      </c>
      <c r="N168">
        <f t="shared" si="24"/>
        <v>2.8500000000000022E-2</v>
      </c>
      <c r="O168">
        <f t="shared" si="25"/>
        <v>1.5985</v>
      </c>
      <c r="P168" t="str">
        <f t="shared" si="26"/>
        <v>ATTENZIONE</v>
      </c>
      <c r="Q168" t="str">
        <f t="shared" si="29"/>
        <v>ATTENZIONE</v>
      </c>
    </row>
    <row r="169" spans="1:17">
      <c r="A169" t="s">
        <v>51</v>
      </c>
      <c r="B169" s="33">
        <v>39979</v>
      </c>
      <c r="C169">
        <v>142.84</v>
      </c>
      <c r="D169">
        <v>5.29</v>
      </c>
      <c r="I169" s="50" t="s">
        <v>132</v>
      </c>
      <c r="J169">
        <v>1.29</v>
      </c>
      <c r="K169">
        <v>1.4</v>
      </c>
      <c r="L169">
        <f t="shared" si="23"/>
        <v>0.10999999999999988</v>
      </c>
      <c r="M169">
        <v>1.29</v>
      </c>
      <c r="N169">
        <f t="shared" si="24"/>
        <v>1.649999999999998E-2</v>
      </c>
      <c r="O169">
        <f t="shared" si="25"/>
        <v>1.4164999999999999</v>
      </c>
      <c r="P169" t="str">
        <f t="shared" si="26"/>
        <v>NORMA</v>
      </c>
      <c r="Q169" t="str">
        <f t="shared" si="29"/>
        <v>NORMA</v>
      </c>
    </row>
    <row r="170" spans="1:17">
      <c r="A170" t="s">
        <v>51</v>
      </c>
      <c r="B170" s="33">
        <v>40009</v>
      </c>
      <c r="C170">
        <v>142.84</v>
      </c>
      <c r="D170">
        <v>5.09</v>
      </c>
      <c r="I170" s="50" t="s">
        <v>133</v>
      </c>
      <c r="J170">
        <v>1.36</v>
      </c>
      <c r="K170">
        <v>1.4</v>
      </c>
      <c r="L170">
        <f t="shared" si="23"/>
        <v>3.9999999999999813E-2</v>
      </c>
      <c r="M170">
        <v>1.39</v>
      </c>
      <c r="N170">
        <f t="shared" si="24"/>
        <v>5.9999999999999724E-3</v>
      </c>
      <c r="O170">
        <f t="shared" si="25"/>
        <v>1.4059999999999999</v>
      </c>
      <c r="P170" t="str">
        <f t="shared" si="26"/>
        <v>NORMA</v>
      </c>
      <c r="Q170" t="str">
        <f t="shared" si="29"/>
        <v>NORMA</v>
      </c>
    </row>
    <row r="171" spans="1:17">
      <c r="A171" t="s">
        <v>51</v>
      </c>
      <c r="B171" s="33">
        <v>40071</v>
      </c>
      <c r="C171">
        <v>142.84</v>
      </c>
      <c r="D171">
        <v>5.12</v>
      </c>
      <c r="I171" s="31" t="s">
        <v>106</v>
      </c>
      <c r="J171">
        <v>3.3624999999999998</v>
      </c>
      <c r="K171">
        <v>6.6</v>
      </c>
      <c r="L171">
        <f t="shared" si="23"/>
        <v>3.2374999999999998</v>
      </c>
      <c r="N171">
        <f t="shared" si="24"/>
        <v>0.48562499999999997</v>
      </c>
      <c r="O171">
        <f t="shared" si="25"/>
        <v>7.0856249999999994</v>
      </c>
    </row>
    <row r="172" spans="1:17">
      <c r="A172" t="s">
        <v>51</v>
      </c>
      <c r="B172" s="33">
        <v>40101</v>
      </c>
      <c r="C172">
        <v>142.84</v>
      </c>
      <c r="D172">
        <v>5.31</v>
      </c>
    </row>
    <row r="173" spans="1:17">
      <c r="A173" t="s">
        <v>51</v>
      </c>
      <c r="B173" s="33">
        <v>40179</v>
      </c>
      <c r="C173">
        <v>142.84</v>
      </c>
      <c r="D173">
        <v>5.13</v>
      </c>
    </row>
    <row r="174" spans="1:17">
      <c r="A174" t="s">
        <v>51</v>
      </c>
      <c r="B174" s="33">
        <v>40210</v>
      </c>
      <c r="C174">
        <v>142.84</v>
      </c>
      <c r="D174">
        <v>4.9800000000000004</v>
      </c>
    </row>
    <row r="175" spans="1:17">
      <c r="A175" t="s">
        <v>51</v>
      </c>
      <c r="B175" s="33">
        <v>40269</v>
      </c>
      <c r="C175">
        <v>142.84</v>
      </c>
      <c r="D175">
        <v>5.27</v>
      </c>
    </row>
    <row r="176" spans="1:17">
      <c r="A176" t="s">
        <v>51</v>
      </c>
      <c r="B176" s="33">
        <v>40299</v>
      </c>
      <c r="C176">
        <v>142.84</v>
      </c>
      <c r="D176">
        <v>5.05</v>
      </c>
    </row>
    <row r="177" spans="1:4">
      <c r="A177" t="s">
        <v>51</v>
      </c>
      <c r="B177" s="33">
        <v>40330</v>
      </c>
      <c r="C177">
        <v>142.84</v>
      </c>
      <c r="D177">
        <v>5.19</v>
      </c>
    </row>
    <row r="178" spans="1:4">
      <c r="A178" t="s">
        <v>51</v>
      </c>
      <c r="B178" s="33">
        <v>40422</v>
      </c>
      <c r="C178">
        <v>142.84</v>
      </c>
      <c r="D178">
        <v>5.03</v>
      </c>
    </row>
    <row r="179" spans="1:4">
      <c r="A179" t="s">
        <v>51</v>
      </c>
      <c r="B179" s="33">
        <v>40452</v>
      </c>
      <c r="C179">
        <v>142.84</v>
      </c>
      <c r="D179">
        <v>4.2300000000000004</v>
      </c>
    </row>
    <row r="180" spans="1:4">
      <c r="A180" t="s">
        <v>51</v>
      </c>
      <c r="B180" s="33">
        <v>40483</v>
      </c>
      <c r="C180">
        <v>142.84</v>
      </c>
      <c r="D180">
        <v>4.37</v>
      </c>
    </row>
    <row r="181" spans="1:4">
      <c r="A181" t="s">
        <v>51</v>
      </c>
      <c r="B181" s="33">
        <v>40513</v>
      </c>
      <c r="C181">
        <v>142.84</v>
      </c>
      <c r="D181">
        <v>4.74</v>
      </c>
    </row>
    <row r="182" spans="1:4">
      <c r="A182" t="s">
        <v>51</v>
      </c>
      <c r="B182" s="36">
        <v>40544</v>
      </c>
      <c r="C182">
        <v>142.84</v>
      </c>
      <c r="D182">
        <v>4.8600000000000003</v>
      </c>
    </row>
    <row r="183" spans="1:4">
      <c r="A183" t="s">
        <v>51</v>
      </c>
      <c r="B183" s="36">
        <v>40575</v>
      </c>
      <c r="C183">
        <v>142.84</v>
      </c>
      <c r="D183">
        <v>4.8899999999999997</v>
      </c>
    </row>
    <row r="184" spans="1:4">
      <c r="A184" t="s">
        <v>51</v>
      </c>
      <c r="B184" s="36">
        <v>40603</v>
      </c>
      <c r="C184">
        <v>142.84</v>
      </c>
      <c r="D184">
        <v>5.3</v>
      </c>
    </row>
    <row r="185" spans="1:4">
      <c r="A185" t="s">
        <v>51</v>
      </c>
      <c r="B185" s="36">
        <v>40634</v>
      </c>
      <c r="C185">
        <v>142.84</v>
      </c>
      <c r="D185">
        <v>5.24</v>
      </c>
    </row>
    <row r="186" spans="1:4">
      <c r="A186" t="s">
        <v>51</v>
      </c>
      <c r="B186" s="36">
        <v>40664</v>
      </c>
      <c r="C186">
        <v>142.84</v>
      </c>
      <c r="D186">
        <v>5.33</v>
      </c>
    </row>
    <row r="187" spans="1:4">
      <c r="A187" t="s">
        <v>51</v>
      </c>
      <c r="B187" s="36">
        <v>40695</v>
      </c>
      <c r="C187">
        <v>142.84</v>
      </c>
      <c r="D187">
        <v>5.42</v>
      </c>
    </row>
    <row r="188" spans="1:4">
      <c r="A188" t="s">
        <v>51</v>
      </c>
      <c r="B188" s="36">
        <v>40725</v>
      </c>
      <c r="C188">
        <v>142.84</v>
      </c>
      <c r="D188">
        <v>5.23</v>
      </c>
    </row>
    <row r="189" spans="1:4">
      <c r="A189" t="s">
        <v>51</v>
      </c>
      <c r="B189" s="36">
        <v>40787</v>
      </c>
      <c r="C189">
        <v>142.84</v>
      </c>
      <c r="D189">
        <v>5.18</v>
      </c>
    </row>
    <row r="190" spans="1:4">
      <c r="A190" t="s">
        <v>51</v>
      </c>
      <c r="B190" s="36">
        <v>40817</v>
      </c>
      <c r="C190">
        <v>142.84</v>
      </c>
      <c r="D190">
        <v>5.33</v>
      </c>
    </row>
    <row r="191" spans="1:4">
      <c r="A191" t="s">
        <v>51</v>
      </c>
      <c r="B191" s="36">
        <v>40848</v>
      </c>
      <c r="C191">
        <v>142.84</v>
      </c>
      <c r="D191">
        <v>5.38</v>
      </c>
    </row>
    <row r="192" spans="1:4">
      <c r="A192" t="s">
        <v>51</v>
      </c>
      <c r="B192" s="36">
        <v>40985</v>
      </c>
      <c r="C192">
        <v>142.84</v>
      </c>
      <c r="D192">
        <v>6.58</v>
      </c>
    </row>
    <row r="193" spans="1:4">
      <c r="A193" t="s">
        <v>51</v>
      </c>
      <c r="B193" s="36">
        <v>41016</v>
      </c>
      <c r="C193">
        <v>142.84</v>
      </c>
      <c r="D193">
        <v>6.38</v>
      </c>
    </row>
    <row r="194" spans="1:4">
      <c r="A194" t="s">
        <v>51</v>
      </c>
      <c r="B194" s="36">
        <v>41046</v>
      </c>
      <c r="C194">
        <v>142.84</v>
      </c>
      <c r="D194">
        <v>6.44</v>
      </c>
    </row>
    <row r="195" spans="1:4">
      <c r="A195" t="s">
        <v>51</v>
      </c>
      <c r="B195" s="36">
        <v>41077</v>
      </c>
      <c r="C195">
        <v>142.84</v>
      </c>
      <c r="D195">
        <v>6.49</v>
      </c>
    </row>
    <row r="196" spans="1:4">
      <c r="A196" t="s">
        <v>51</v>
      </c>
      <c r="B196" s="36">
        <v>41107</v>
      </c>
      <c r="C196">
        <v>142.84</v>
      </c>
      <c r="D196">
        <v>5.92</v>
      </c>
    </row>
    <row r="197" spans="1:4">
      <c r="A197" t="s">
        <v>51</v>
      </c>
      <c r="B197" s="36">
        <v>41131</v>
      </c>
      <c r="C197">
        <v>142.84</v>
      </c>
      <c r="D197">
        <v>5.99</v>
      </c>
    </row>
    <row r="198" spans="1:4">
      <c r="A198" t="s">
        <v>51</v>
      </c>
      <c r="B198" s="36">
        <v>41182</v>
      </c>
      <c r="C198">
        <v>142.84</v>
      </c>
      <c r="D198">
        <v>6.32</v>
      </c>
    </row>
    <row r="199" spans="1:4">
      <c r="A199" t="s">
        <v>51</v>
      </c>
      <c r="B199" s="36">
        <v>41213</v>
      </c>
      <c r="C199">
        <v>142.84</v>
      </c>
      <c r="D199">
        <v>5.63</v>
      </c>
    </row>
    <row r="200" spans="1:4">
      <c r="A200" t="s">
        <v>51</v>
      </c>
      <c r="B200" s="36">
        <v>41243</v>
      </c>
      <c r="C200">
        <v>142.84</v>
      </c>
      <c r="D200">
        <v>5.78</v>
      </c>
    </row>
    <row r="201" spans="1:4">
      <c r="A201" t="s">
        <v>51</v>
      </c>
      <c r="B201" s="36">
        <v>41274</v>
      </c>
      <c r="C201">
        <v>142.84</v>
      </c>
      <c r="D201">
        <v>5.98</v>
      </c>
    </row>
    <row r="202" spans="1:4">
      <c r="A202" t="s">
        <v>51</v>
      </c>
      <c r="B202" s="36">
        <v>41278</v>
      </c>
      <c r="C202">
        <v>142.84</v>
      </c>
      <c r="D202">
        <v>5.9</v>
      </c>
    </row>
    <row r="203" spans="1:4">
      <c r="A203" t="s">
        <v>51</v>
      </c>
      <c r="B203" s="36">
        <v>41323</v>
      </c>
      <c r="C203">
        <v>142.84</v>
      </c>
      <c r="D203">
        <v>6</v>
      </c>
    </row>
    <row r="204" spans="1:4">
      <c r="A204" t="s">
        <v>51</v>
      </c>
      <c r="B204" s="36">
        <v>41340</v>
      </c>
      <c r="C204">
        <v>142.84</v>
      </c>
      <c r="D204">
        <v>6.13</v>
      </c>
    </row>
    <row r="205" spans="1:4">
      <c r="A205" t="s">
        <v>51</v>
      </c>
      <c r="B205" s="36">
        <v>41382</v>
      </c>
      <c r="C205">
        <v>142.84</v>
      </c>
      <c r="D205">
        <v>6.06</v>
      </c>
    </row>
    <row r="206" spans="1:4">
      <c r="A206" t="s">
        <v>51</v>
      </c>
      <c r="B206" s="36">
        <v>41408</v>
      </c>
      <c r="C206">
        <v>142.84</v>
      </c>
      <c r="D206">
        <v>6.01</v>
      </c>
    </row>
    <row r="207" spans="1:4">
      <c r="A207" t="s">
        <v>51</v>
      </c>
      <c r="B207" s="36">
        <v>41444</v>
      </c>
      <c r="C207">
        <v>142.84</v>
      </c>
      <c r="D207">
        <v>6</v>
      </c>
    </row>
    <row r="208" spans="1:4">
      <c r="A208" t="s">
        <v>51</v>
      </c>
      <c r="B208" s="36">
        <v>41518</v>
      </c>
      <c r="C208">
        <v>142.84</v>
      </c>
      <c r="D208">
        <v>4.42</v>
      </c>
    </row>
    <row r="209" spans="1:4">
      <c r="A209" t="s">
        <v>51</v>
      </c>
      <c r="B209" s="36">
        <v>41548</v>
      </c>
      <c r="C209">
        <v>142.84</v>
      </c>
      <c r="D209">
        <v>4.66</v>
      </c>
    </row>
    <row r="210" spans="1:4">
      <c r="A210" t="s">
        <v>51</v>
      </c>
      <c r="B210" s="36">
        <v>41579</v>
      </c>
      <c r="C210">
        <v>142.84</v>
      </c>
      <c r="D210">
        <v>5.7</v>
      </c>
    </row>
    <row r="211" spans="1:4">
      <c r="A211" t="s">
        <v>51</v>
      </c>
      <c r="B211" s="36">
        <v>41628</v>
      </c>
      <c r="C211">
        <v>142.84</v>
      </c>
      <c r="D211">
        <v>5.96</v>
      </c>
    </row>
    <row r="212" spans="1:4">
      <c r="A212" t="s">
        <v>51</v>
      </c>
      <c r="B212" s="36">
        <v>41654</v>
      </c>
      <c r="C212">
        <v>142.84</v>
      </c>
      <c r="D212">
        <v>5.74</v>
      </c>
    </row>
    <row r="213" spans="1:4">
      <c r="A213" t="s">
        <v>51</v>
      </c>
      <c r="B213" s="36">
        <v>41685</v>
      </c>
      <c r="C213">
        <v>142.84</v>
      </c>
      <c r="D213">
        <v>5.29</v>
      </c>
    </row>
    <row r="214" spans="1:4">
      <c r="A214" t="s">
        <v>51</v>
      </c>
      <c r="B214" s="36">
        <v>41713</v>
      </c>
      <c r="C214">
        <v>142.84</v>
      </c>
      <c r="D214">
        <v>5.8</v>
      </c>
    </row>
    <row r="215" spans="1:4">
      <c r="A215" t="s">
        <v>51</v>
      </c>
      <c r="B215" s="36">
        <v>41744</v>
      </c>
      <c r="C215">
        <v>142.84</v>
      </c>
      <c r="D215">
        <v>5.99</v>
      </c>
    </row>
    <row r="216" spans="1:4">
      <c r="A216" t="s">
        <v>51</v>
      </c>
      <c r="B216" s="36">
        <v>41774</v>
      </c>
      <c r="C216">
        <v>142.84</v>
      </c>
      <c r="D216">
        <v>5.08</v>
      </c>
    </row>
    <row r="217" spans="1:4">
      <c r="A217" t="s">
        <v>51</v>
      </c>
      <c r="B217" s="36">
        <v>41805</v>
      </c>
      <c r="C217">
        <v>142.84</v>
      </c>
      <c r="D217">
        <v>5.1100000000000003</v>
      </c>
    </row>
    <row r="218" spans="1:4">
      <c r="A218" t="s">
        <v>51</v>
      </c>
      <c r="B218" s="36">
        <v>41821</v>
      </c>
      <c r="C218">
        <v>142.84</v>
      </c>
      <c r="D218">
        <v>4.6900000000000004</v>
      </c>
    </row>
    <row r="219" spans="1:4">
      <c r="A219" t="s">
        <v>51</v>
      </c>
      <c r="B219" s="36">
        <v>41883</v>
      </c>
      <c r="C219">
        <v>142.84</v>
      </c>
      <c r="D219">
        <v>4.3499999999999996</v>
      </c>
    </row>
    <row r="220" spans="1:4">
      <c r="A220" t="s">
        <v>51</v>
      </c>
      <c r="B220" s="36">
        <v>41913</v>
      </c>
      <c r="C220">
        <v>142.84</v>
      </c>
      <c r="D220">
        <v>4.4800000000000004</v>
      </c>
    </row>
    <row r="221" spans="1:4">
      <c r="A221" t="s">
        <v>51</v>
      </c>
      <c r="B221" s="36">
        <v>41974</v>
      </c>
      <c r="C221">
        <v>142.84</v>
      </c>
      <c r="D221">
        <v>4.72</v>
      </c>
    </row>
    <row r="222" spans="1:4">
      <c r="A222" t="s">
        <v>51</v>
      </c>
      <c r="B222" s="36">
        <v>42005</v>
      </c>
      <c r="C222">
        <v>142.84</v>
      </c>
      <c r="D222">
        <v>5.12</v>
      </c>
    </row>
    <row r="223" spans="1:4">
      <c r="A223" t="s">
        <v>51</v>
      </c>
      <c r="B223" s="36">
        <v>42036</v>
      </c>
      <c r="C223">
        <v>142.84</v>
      </c>
      <c r="D223">
        <v>5.26</v>
      </c>
    </row>
    <row r="224" spans="1:4">
      <c r="A224" t="s">
        <v>51</v>
      </c>
      <c r="B224" s="36">
        <v>42064</v>
      </c>
      <c r="C224">
        <v>142.84</v>
      </c>
      <c r="D224">
        <v>5.24</v>
      </c>
    </row>
    <row r="225" spans="1:4">
      <c r="A225" t="s">
        <v>51</v>
      </c>
      <c r="B225" s="36">
        <v>42095</v>
      </c>
      <c r="C225">
        <v>142.84</v>
      </c>
      <c r="D225">
        <v>5.4</v>
      </c>
    </row>
    <row r="226" spans="1:4">
      <c r="A226" t="s">
        <v>51</v>
      </c>
      <c r="B226" s="36">
        <v>42125</v>
      </c>
      <c r="C226">
        <v>142.84</v>
      </c>
      <c r="D226">
        <v>5.45</v>
      </c>
    </row>
    <row r="227" spans="1:4">
      <c r="A227" t="s">
        <v>51</v>
      </c>
      <c r="B227" s="36">
        <v>42156</v>
      </c>
      <c r="C227">
        <v>142.84</v>
      </c>
      <c r="D227">
        <v>4.32</v>
      </c>
    </row>
    <row r="228" spans="1:4">
      <c r="A228" t="s">
        <v>51</v>
      </c>
      <c r="B228" s="36">
        <v>42217</v>
      </c>
      <c r="C228">
        <v>142.84</v>
      </c>
      <c r="D228">
        <v>4.12</v>
      </c>
    </row>
    <row r="229" spans="1:4">
      <c r="A229" t="s">
        <v>51</v>
      </c>
      <c r="B229" s="36">
        <v>42248</v>
      </c>
      <c r="C229">
        <v>142.84</v>
      </c>
      <c r="D229">
        <v>4.5999999999999996</v>
      </c>
    </row>
    <row r="230" spans="1:4">
      <c r="A230" t="s">
        <v>51</v>
      </c>
      <c r="B230" s="36">
        <v>42278</v>
      </c>
      <c r="C230">
        <v>142.84</v>
      </c>
      <c r="D230">
        <v>5.14</v>
      </c>
    </row>
    <row r="231" spans="1:4">
      <c r="A231" t="s">
        <v>51</v>
      </c>
      <c r="B231" s="36">
        <v>42309</v>
      </c>
      <c r="C231">
        <v>142.84</v>
      </c>
      <c r="D231">
        <v>5.31</v>
      </c>
    </row>
    <row r="232" spans="1:4">
      <c r="A232" t="s">
        <v>51</v>
      </c>
      <c r="B232" s="36">
        <v>42339</v>
      </c>
      <c r="C232">
        <v>142.84</v>
      </c>
      <c r="D232">
        <v>5.07</v>
      </c>
    </row>
    <row r="233" spans="1:4">
      <c r="A233" t="s">
        <v>51</v>
      </c>
      <c r="B233" s="36">
        <v>42370</v>
      </c>
      <c r="C233">
        <v>142.84</v>
      </c>
      <c r="D233">
        <v>5.84</v>
      </c>
    </row>
    <row r="234" spans="1:4">
      <c r="A234" t="s">
        <v>51</v>
      </c>
      <c r="B234" s="36">
        <v>42401</v>
      </c>
      <c r="C234">
        <v>142.84</v>
      </c>
      <c r="D234">
        <v>5.99</v>
      </c>
    </row>
    <row r="235" spans="1:4">
      <c r="A235" t="s">
        <v>51</v>
      </c>
      <c r="B235" s="36">
        <v>42430</v>
      </c>
      <c r="C235">
        <v>142.84</v>
      </c>
      <c r="D235">
        <v>5.48</v>
      </c>
    </row>
    <row r="236" spans="1:4">
      <c r="A236" t="s">
        <v>51</v>
      </c>
      <c r="B236" s="36">
        <v>42461</v>
      </c>
      <c r="C236">
        <v>142.84</v>
      </c>
      <c r="D236">
        <v>5.3</v>
      </c>
    </row>
    <row r="237" spans="1:4">
      <c r="A237" t="s">
        <v>51</v>
      </c>
      <c r="B237" s="36">
        <v>42491</v>
      </c>
      <c r="C237">
        <v>142.84</v>
      </c>
      <c r="D237">
        <v>4.83</v>
      </c>
    </row>
    <row r="238" spans="1:4">
      <c r="A238" t="s">
        <v>51</v>
      </c>
      <c r="B238" s="36">
        <v>42522</v>
      </c>
      <c r="C238">
        <v>142.84</v>
      </c>
      <c r="D238">
        <v>4.38</v>
      </c>
    </row>
    <row r="239" spans="1:4">
      <c r="A239" t="s">
        <v>51</v>
      </c>
      <c r="B239" s="36">
        <v>42583</v>
      </c>
      <c r="C239">
        <v>142.84</v>
      </c>
      <c r="D239">
        <v>4.09</v>
      </c>
    </row>
    <row r="240" spans="1:4">
      <c r="A240" t="s">
        <v>51</v>
      </c>
      <c r="B240" s="36">
        <v>42644</v>
      </c>
      <c r="C240">
        <v>142.84</v>
      </c>
      <c r="D240">
        <v>5.3</v>
      </c>
    </row>
    <row r="241" spans="1:4">
      <c r="A241" t="s">
        <v>51</v>
      </c>
      <c r="B241" s="36">
        <v>42675</v>
      </c>
      <c r="C241">
        <v>142.84</v>
      </c>
      <c r="D241">
        <v>5.35</v>
      </c>
    </row>
    <row r="242" spans="1:4">
      <c r="A242" t="s">
        <v>51</v>
      </c>
      <c r="B242" s="36">
        <v>42705</v>
      </c>
      <c r="C242">
        <v>142.84</v>
      </c>
      <c r="D242">
        <v>4.22</v>
      </c>
    </row>
    <row r="243" spans="1:4">
      <c r="A243" t="s">
        <v>51</v>
      </c>
      <c r="B243" s="36">
        <v>42736</v>
      </c>
      <c r="C243">
        <v>142.84</v>
      </c>
      <c r="D243">
        <v>5.99</v>
      </c>
    </row>
    <row r="244" spans="1:4">
      <c r="A244" t="s">
        <v>51</v>
      </c>
      <c r="B244" s="36">
        <v>42767</v>
      </c>
      <c r="C244">
        <v>142.84</v>
      </c>
      <c r="D244">
        <v>4.7300000000000004</v>
      </c>
    </row>
    <row r="245" spans="1:4">
      <c r="A245" t="s">
        <v>51</v>
      </c>
      <c r="B245" s="36">
        <v>42795</v>
      </c>
      <c r="C245">
        <v>142.84</v>
      </c>
      <c r="D245">
        <v>6.25</v>
      </c>
    </row>
    <row r="246" spans="1:4">
      <c r="A246" t="s">
        <v>51</v>
      </c>
      <c r="B246" s="36">
        <v>42826</v>
      </c>
      <c r="C246">
        <v>142.84</v>
      </c>
      <c r="D246">
        <v>6.42</v>
      </c>
    </row>
    <row r="247" spans="1:4">
      <c r="A247" t="s">
        <v>51</v>
      </c>
      <c r="B247" s="36">
        <v>42856</v>
      </c>
      <c r="C247">
        <v>142.84</v>
      </c>
      <c r="D247">
        <v>5.95</v>
      </c>
    </row>
    <row r="248" spans="1:4">
      <c r="A248" t="s">
        <v>51</v>
      </c>
      <c r="B248" s="36">
        <v>42887</v>
      </c>
      <c r="C248">
        <v>142.84</v>
      </c>
      <c r="D248">
        <v>5.42</v>
      </c>
    </row>
    <row r="249" spans="1:4">
      <c r="A249" t="s">
        <v>51</v>
      </c>
      <c r="B249" s="36">
        <v>42917</v>
      </c>
      <c r="C249">
        <v>142.84</v>
      </c>
      <c r="D249">
        <v>4.13</v>
      </c>
    </row>
    <row r="250" spans="1:4">
      <c r="A250" t="s">
        <v>51</v>
      </c>
      <c r="B250" s="36">
        <v>42948</v>
      </c>
      <c r="C250">
        <v>142.84</v>
      </c>
      <c r="D250">
        <v>4.47</v>
      </c>
    </row>
    <row r="251" spans="1:4">
      <c r="A251" t="s">
        <v>51</v>
      </c>
      <c r="B251" s="36">
        <v>42979</v>
      </c>
      <c r="C251">
        <v>142.84</v>
      </c>
      <c r="D251">
        <v>4.46</v>
      </c>
    </row>
    <row r="252" spans="1:4">
      <c r="A252" t="s">
        <v>51</v>
      </c>
      <c r="B252" s="36">
        <v>43009</v>
      </c>
      <c r="C252">
        <v>142.84</v>
      </c>
      <c r="D252">
        <v>5.33</v>
      </c>
    </row>
    <row r="253" spans="1:4">
      <c r="A253" t="s">
        <v>51</v>
      </c>
      <c r="B253" s="36">
        <v>43040</v>
      </c>
      <c r="C253">
        <v>142.84</v>
      </c>
      <c r="D253">
        <v>5.82</v>
      </c>
    </row>
    <row r="254" spans="1:4">
      <c r="A254" t="s">
        <v>51</v>
      </c>
      <c r="B254" s="36">
        <v>43070</v>
      </c>
      <c r="C254">
        <v>142.84</v>
      </c>
      <c r="D254">
        <v>6.2</v>
      </c>
    </row>
    <row r="255" spans="1:4">
      <c r="A255" t="s">
        <v>51</v>
      </c>
      <c r="B255" s="36">
        <v>43101</v>
      </c>
      <c r="C255">
        <v>142.84</v>
      </c>
      <c r="D255">
        <v>6.25</v>
      </c>
    </row>
    <row r="256" spans="1:4">
      <c r="A256" t="s">
        <v>51</v>
      </c>
      <c r="B256" s="36">
        <v>43132</v>
      </c>
      <c r="C256">
        <v>142.84</v>
      </c>
      <c r="D256">
        <v>6.53</v>
      </c>
    </row>
    <row r="257" spans="1:4">
      <c r="A257" t="s">
        <v>51</v>
      </c>
      <c r="B257" s="36">
        <v>43160</v>
      </c>
      <c r="C257">
        <v>142.84</v>
      </c>
      <c r="D257">
        <v>6.46</v>
      </c>
    </row>
    <row r="258" spans="1:4">
      <c r="A258" t="s">
        <v>51</v>
      </c>
      <c r="B258" s="36">
        <v>43191</v>
      </c>
      <c r="C258">
        <v>142.84</v>
      </c>
      <c r="D258">
        <v>6.13</v>
      </c>
    </row>
    <row r="259" spans="1:4">
      <c r="A259" t="s">
        <v>51</v>
      </c>
      <c r="B259" s="36">
        <v>43221</v>
      </c>
      <c r="C259">
        <v>142.84</v>
      </c>
      <c r="D259">
        <v>6.05</v>
      </c>
    </row>
    <row r="260" spans="1:4">
      <c r="A260" t="s">
        <v>51</v>
      </c>
      <c r="B260" s="36">
        <v>43252</v>
      </c>
      <c r="C260">
        <v>142.84</v>
      </c>
      <c r="D260">
        <v>6.65</v>
      </c>
    </row>
    <row r="261" spans="1:4">
      <c r="A261" t="s">
        <v>51</v>
      </c>
      <c r="B261" s="36">
        <v>43282</v>
      </c>
      <c r="C261">
        <v>142.84</v>
      </c>
      <c r="D261">
        <v>6.49</v>
      </c>
    </row>
    <row r="262" spans="1:4">
      <c r="A262" t="s">
        <v>51</v>
      </c>
      <c r="B262" s="36">
        <v>43313</v>
      </c>
      <c r="C262">
        <v>142.84</v>
      </c>
      <c r="D262">
        <v>6.72</v>
      </c>
    </row>
    <row r="263" spans="1:4">
      <c r="A263" t="s">
        <v>51</v>
      </c>
      <c r="B263" s="36">
        <v>43344</v>
      </c>
      <c r="C263">
        <v>142.84</v>
      </c>
      <c r="D263">
        <v>6.98</v>
      </c>
    </row>
    <row r="264" spans="1:4">
      <c r="A264" t="s">
        <v>51</v>
      </c>
      <c r="B264" s="36">
        <v>43374</v>
      </c>
      <c r="C264">
        <v>142.84</v>
      </c>
      <c r="D264">
        <v>6.56</v>
      </c>
    </row>
    <row r="265" spans="1:4">
      <c r="A265" t="s">
        <v>51</v>
      </c>
      <c r="B265" s="36">
        <v>43405</v>
      </c>
      <c r="C265">
        <v>142.84</v>
      </c>
      <c r="D265">
        <v>6.49</v>
      </c>
    </row>
    <row r="266" spans="1:4">
      <c r="A266" t="s">
        <v>51</v>
      </c>
      <c r="B266" s="36">
        <v>43435</v>
      </c>
      <c r="C266">
        <v>142.84</v>
      </c>
      <c r="D266">
        <v>6.78</v>
      </c>
    </row>
    <row r="267" spans="1:4">
      <c r="A267" t="s">
        <v>57</v>
      </c>
      <c r="B267" s="36">
        <v>42082</v>
      </c>
      <c r="C267">
        <v>90.346999999999994</v>
      </c>
      <c r="D267">
        <v>7.76</v>
      </c>
    </row>
    <row r="268" spans="1:4">
      <c r="A268" t="s">
        <v>57</v>
      </c>
      <c r="B268" s="36">
        <v>42114</v>
      </c>
      <c r="C268">
        <v>90.346999999999994</v>
      </c>
      <c r="D268">
        <v>7.64</v>
      </c>
    </row>
    <row r="269" spans="1:4">
      <c r="A269" t="s">
        <v>57</v>
      </c>
      <c r="B269" s="36">
        <v>42139</v>
      </c>
      <c r="C269">
        <v>90.346999999999994</v>
      </c>
      <c r="D269">
        <v>7.63</v>
      </c>
    </row>
    <row r="270" spans="1:4">
      <c r="A270" t="s">
        <v>57</v>
      </c>
      <c r="B270" s="36">
        <v>42170</v>
      </c>
      <c r="C270">
        <v>90.346999999999994</v>
      </c>
      <c r="D270">
        <v>7.19</v>
      </c>
    </row>
    <row r="271" spans="1:4">
      <c r="A271" t="s">
        <v>57</v>
      </c>
      <c r="B271" s="36">
        <v>42215</v>
      </c>
      <c r="C271">
        <v>90.346999999999994</v>
      </c>
      <c r="D271">
        <v>6.92</v>
      </c>
    </row>
    <row r="272" spans="1:4">
      <c r="A272" t="s">
        <v>57</v>
      </c>
      <c r="B272" s="36">
        <v>42257</v>
      </c>
      <c r="C272">
        <v>90.346999999999994</v>
      </c>
      <c r="D272">
        <v>7.46</v>
      </c>
    </row>
    <row r="273" spans="1:4">
      <c r="A273" t="s">
        <v>57</v>
      </c>
      <c r="B273" s="36">
        <v>42290</v>
      </c>
      <c r="C273">
        <v>90.346999999999994</v>
      </c>
      <c r="D273">
        <v>7.86</v>
      </c>
    </row>
    <row r="274" spans="1:4">
      <c r="A274" t="s">
        <v>57</v>
      </c>
      <c r="B274" s="36">
        <v>42321</v>
      </c>
      <c r="C274">
        <v>90.346999999999994</v>
      </c>
      <c r="D274">
        <v>7.97</v>
      </c>
    </row>
    <row r="275" spans="1:4">
      <c r="A275" t="s">
        <v>57</v>
      </c>
      <c r="B275" s="36">
        <v>42354</v>
      </c>
      <c r="C275">
        <v>90.346999999999994</v>
      </c>
      <c r="D275">
        <v>8.07</v>
      </c>
    </row>
    <row r="276" spans="1:4">
      <c r="A276" t="s">
        <v>57</v>
      </c>
      <c r="B276" s="36">
        <v>42384</v>
      </c>
      <c r="C276">
        <v>90.346999999999994</v>
      </c>
      <c r="D276">
        <v>8.07</v>
      </c>
    </row>
    <row r="277" spans="1:4">
      <c r="A277" t="s">
        <v>57</v>
      </c>
      <c r="B277" s="36">
        <v>42410</v>
      </c>
      <c r="C277">
        <v>90.346999999999994</v>
      </c>
      <c r="D277">
        <v>7.95</v>
      </c>
    </row>
    <row r="278" spans="1:4">
      <c r="A278" t="s">
        <v>57</v>
      </c>
      <c r="B278" s="36">
        <v>42438</v>
      </c>
      <c r="C278">
        <v>90.346999999999994</v>
      </c>
      <c r="D278">
        <v>7.48</v>
      </c>
    </row>
    <row r="279" spans="1:4">
      <c r="A279" t="s">
        <v>57</v>
      </c>
      <c r="B279" s="36">
        <v>42467</v>
      </c>
      <c r="C279">
        <v>90.346999999999994</v>
      </c>
      <c r="D279">
        <v>7.66</v>
      </c>
    </row>
    <row r="280" spans="1:4">
      <c r="A280" t="s">
        <v>57</v>
      </c>
      <c r="B280" s="36">
        <v>42501</v>
      </c>
      <c r="C280">
        <v>90.346999999999994</v>
      </c>
      <c r="D280">
        <v>7.74</v>
      </c>
    </row>
    <row r="281" spans="1:4">
      <c r="A281" t="s">
        <v>57</v>
      </c>
      <c r="B281" s="36">
        <v>42531</v>
      </c>
      <c r="C281">
        <v>90.346999999999994</v>
      </c>
      <c r="D281">
        <v>6.76</v>
      </c>
    </row>
    <row r="282" spans="1:4">
      <c r="A282" t="s">
        <v>57</v>
      </c>
      <c r="B282" s="36">
        <v>42559</v>
      </c>
      <c r="C282">
        <v>90.346999999999994</v>
      </c>
      <c r="D282">
        <v>7.56</v>
      </c>
    </row>
    <row r="283" spans="1:4">
      <c r="A283" t="s">
        <v>57</v>
      </c>
      <c r="B283" s="36">
        <v>42586</v>
      </c>
      <c r="C283">
        <v>90.346999999999994</v>
      </c>
      <c r="D283">
        <v>7.64</v>
      </c>
    </row>
    <row r="284" spans="1:4">
      <c r="A284" t="s">
        <v>57</v>
      </c>
      <c r="B284" s="36">
        <v>42621</v>
      </c>
      <c r="C284">
        <v>90.346999999999994</v>
      </c>
      <c r="D284">
        <v>7.75</v>
      </c>
    </row>
    <row r="285" spans="1:4">
      <c r="A285" t="s">
        <v>57</v>
      </c>
      <c r="B285" s="36">
        <v>42650</v>
      </c>
      <c r="C285">
        <v>90.346999999999994</v>
      </c>
      <c r="D285">
        <v>7.81</v>
      </c>
    </row>
    <row r="286" spans="1:4">
      <c r="A286" t="s">
        <v>57</v>
      </c>
      <c r="B286" s="36">
        <v>42682</v>
      </c>
      <c r="C286">
        <v>90.346999999999994</v>
      </c>
      <c r="D286">
        <v>7.97</v>
      </c>
    </row>
    <row r="287" spans="1:4">
      <c r="A287" t="s">
        <v>57</v>
      </c>
      <c r="B287" s="36">
        <v>42716</v>
      </c>
      <c r="C287">
        <v>90.346999999999994</v>
      </c>
      <c r="D287">
        <v>7.92</v>
      </c>
    </row>
    <row r="288" spans="1:4">
      <c r="A288" t="s">
        <v>57</v>
      </c>
      <c r="B288" s="36">
        <v>42751</v>
      </c>
      <c r="C288">
        <v>90.346999999999994</v>
      </c>
      <c r="D288">
        <v>8.11</v>
      </c>
    </row>
    <row r="289" spans="1:4">
      <c r="A289" t="s">
        <v>57</v>
      </c>
      <c r="B289" s="36">
        <v>42782</v>
      </c>
      <c r="C289">
        <v>90.346999999999994</v>
      </c>
      <c r="D289">
        <v>8.1300000000000008</v>
      </c>
    </row>
    <row r="290" spans="1:4">
      <c r="A290" t="s">
        <v>57</v>
      </c>
      <c r="B290" s="36">
        <v>42811</v>
      </c>
      <c r="C290">
        <v>90.346999999999994</v>
      </c>
      <c r="D290">
        <v>8.18</v>
      </c>
    </row>
    <row r="291" spans="1:4">
      <c r="A291" t="s">
        <v>57</v>
      </c>
      <c r="B291" s="36">
        <v>42843</v>
      </c>
      <c r="C291">
        <v>90.346999999999994</v>
      </c>
      <c r="D291">
        <v>8.24</v>
      </c>
    </row>
    <row r="292" spans="1:4">
      <c r="A292" t="s">
        <v>57</v>
      </c>
      <c r="B292" s="36">
        <v>42863</v>
      </c>
      <c r="C292">
        <v>90.346999999999994</v>
      </c>
      <c r="D292">
        <v>7.91</v>
      </c>
    </row>
    <row r="293" spans="1:4">
      <c r="A293" t="s">
        <v>57</v>
      </c>
      <c r="B293" s="36">
        <v>42902</v>
      </c>
      <c r="C293">
        <v>90.346999999999994</v>
      </c>
      <c r="D293">
        <v>8.1300000000000008</v>
      </c>
    </row>
    <row r="294" spans="1:4">
      <c r="A294" t="s">
        <v>57</v>
      </c>
      <c r="B294" s="36">
        <v>42929</v>
      </c>
      <c r="C294">
        <v>90.346999999999994</v>
      </c>
      <c r="D294">
        <v>7.55</v>
      </c>
    </row>
    <row r="295" spans="1:4">
      <c r="A295" t="s">
        <v>57</v>
      </c>
      <c r="B295" s="36">
        <v>42970</v>
      </c>
      <c r="C295">
        <v>90.346999999999994</v>
      </c>
      <c r="D295">
        <v>8.61</v>
      </c>
    </row>
    <row r="296" spans="1:4">
      <c r="A296" t="s">
        <v>57</v>
      </c>
      <c r="B296" s="36">
        <v>42997</v>
      </c>
      <c r="C296">
        <v>90.346999999999994</v>
      </c>
      <c r="D296">
        <v>7.95</v>
      </c>
    </row>
    <row r="297" spans="1:4">
      <c r="A297" t="s">
        <v>57</v>
      </c>
      <c r="B297" s="36">
        <v>43009</v>
      </c>
      <c r="C297">
        <v>90.346999999999994</v>
      </c>
      <c r="D297">
        <v>8.6388888888888893</v>
      </c>
    </row>
    <row r="298" spans="1:4">
      <c r="A298" t="s">
        <v>57</v>
      </c>
      <c r="B298" s="36">
        <v>43040</v>
      </c>
      <c r="C298">
        <v>90.346999999999994</v>
      </c>
      <c r="D298">
        <v>8.640133333333333</v>
      </c>
    </row>
    <row r="299" spans="1:4">
      <c r="A299" t="s">
        <v>57</v>
      </c>
      <c r="B299" s="36">
        <v>43070</v>
      </c>
      <c r="C299">
        <v>90.346999999999994</v>
      </c>
      <c r="D299">
        <v>8.8636129032258086</v>
      </c>
    </row>
    <row r="300" spans="1:4">
      <c r="A300" t="s">
        <v>57</v>
      </c>
      <c r="B300" s="36">
        <v>43101</v>
      </c>
      <c r="C300">
        <v>90.346999999999994</v>
      </c>
      <c r="D300">
        <v>8.8243870967741955</v>
      </c>
    </row>
    <row r="301" spans="1:4">
      <c r="A301" t="s">
        <v>57</v>
      </c>
      <c r="B301" s="36">
        <v>43132</v>
      </c>
      <c r="C301">
        <v>90.346999999999994</v>
      </c>
      <c r="D301">
        <v>8.8287500000000012</v>
      </c>
    </row>
    <row r="302" spans="1:4">
      <c r="A302" t="s">
        <v>57</v>
      </c>
      <c r="B302" s="36">
        <v>43160</v>
      </c>
      <c r="C302">
        <v>90.346999999999994</v>
      </c>
      <c r="D302">
        <v>8.4048064516129024</v>
      </c>
    </row>
    <row r="303" spans="1:4">
      <c r="A303" t="s">
        <v>57</v>
      </c>
      <c r="B303" s="36">
        <v>43191</v>
      </c>
      <c r="C303">
        <v>90.346999999999994</v>
      </c>
      <c r="D303">
        <v>8.3605333333333327</v>
      </c>
    </row>
    <row r="304" spans="1:4">
      <c r="A304" t="s">
        <v>57</v>
      </c>
      <c r="B304" s="36">
        <v>43221</v>
      </c>
      <c r="C304">
        <v>90.346999999999994</v>
      </c>
      <c r="D304">
        <v>7.8059354838709671</v>
      </c>
    </row>
    <row r="305" spans="1:4">
      <c r="A305" t="s">
        <v>57</v>
      </c>
      <c r="B305" s="36">
        <v>43252</v>
      </c>
      <c r="C305">
        <v>90.346999999999994</v>
      </c>
      <c r="D305">
        <v>8.0116333333333323</v>
      </c>
    </row>
    <row r="306" spans="1:4">
      <c r="A306" t="s">
        <v>57</v>
      </c>
      <c r="B306" s="36">
        <v>43282</v>
      </c>
      <c r="C306">
        <v>90.346999999999994</v>
      </c>
      <c r="D306">
        <v>8.5033870967741922</v>
      </c>
    </row>
    <row r="307" spans="1:4">
      <c r="A307" t="s">
        <v>57</v>
      </c>
      <c r="B307" s="36">
        <v>43313</v>
      </c>
      <c r="C307">
        <v>90.346999999999994</v>
      </c>
      <c r="D307">
        <v>8.7691935483870971</v>
      </c>
    </row>
    <row r="308" spans="1:4">
      <c r="A308" t="s">
        <v>57</v>
      </c>
      <c r="B308" s="36">
        <v>43344</v>
      </c>
      <c r="C308">
        <v>90.346999999999994</v>
      </c>
      <c r="D308">
        <v>8.7584999999999997</v>
      </c>
    </row>
    <row r="309" spans="1:4">
      <c r="A309" t="s">
        <v>57</v>
      </c>
      <c r="B309" s="36">
        <v>43374</v>
      </c>
      <c r="C309">
        <v>90.346999999999994</v>
      </c>
      <c r="D309">
        <v>8.1938064516129039</v>
      </c>
    </row>
    <row r="310" spans="1:4">
      <c r="A310" t="s">
        <v>57</v>
      </c>
      <c r="B310" s="36">
        <v>43405</v>
      </c>
      <c r="C310">
        <v>90.346999999999994</v>
      </c>
      <c r="D310">
        <v>8.1018333333333334</v>
      </c>
    </row>
    <row r="311" spans="1:4">
      <c r="A311" t="s">
        <v>57</v>
      </c>
      <c r="B311" s="36">
        <v>43435</v>
      </c>
      <c r="C311">
        <v>90.346999999999994</v>
      </c>
      <c r="D311">
        <v>8.394580645161291</v>
      </c>
    </row>
    <row r="312" spans="1:4">
      <c r="A312" t="s">
        <v>57</v>
      </c>
      <c r="B312" s="36">
        <v>43466</v>
      </c>
      <c r="C312">
        <v>90.346999999999994</v>
      </c>
      <c r="D312">
        <v>8.5304516129032262</v>
      </c>
    </row>
    <row r="313" spans="1:4">
      <c r="A313" t="s">
        <v>57</v>
      </c>
      <c r="B313" s="36">
        <v>43497</v>
      </c>
      <c r="C313">
        <v>90.346999999999994</v>
      </c>
      <c r="D313">
        <v>8.3411785714285696</v>
      </c>
    </row>
    <row r="314" spans="1:4">
      <c r="A314" t="s">
        <v>57</v>
      </c>
      <c r="B314" s="36">
        <v>43525</v>
      </c>
      <c r="C314">
        <v>90.346999999999994</v>
      </c>
      <c r="D314">
        <v>8.826677419354839</v>
      </c>
    </row>
    <row r="315" spans="1:4">
      <c r="A315" t="s">
        <v>57</v>
      </c>
      <c r="B315" s="36">
        <v>43556</v>
      </c>
      <c r="C315">
        <v>90.346999999999994</v>
      </c>
      <c r="D315">
        <v>9.0543000000000013</v>
      </c>
    </row>
    <row r="316" spans="1:4">
      <c r="A316" t="s">
        <v>57</v>
      </c>
      <c r="B316" s="36">
        <v>43586</v>
      </c>
      <c r="C316">
        <v>90.346999999999994</v>
      </c>
      <c r="D316">
        <v>8.4680322580645147</v>
      </c>
    </row>
    <row r="317" spans="1:4">
      <c r="A317" t="s">
        <v>57</v>
      </c>
      <c r="B317" s="36">
        <v>43617</v>
      </c>
      <c r="C317">
        <v>90.346999999999994</v>
      </c>
      <c r="D317">
        <v>8.983133333333333</v>
      </c>
    </row>
    <row r="318" spans="1:4">
      <c r="A318" t="s">
        <v>57</v>
      </c>
      <c r="B318" s="36">
        <v>43647</v>
      </c>
      <c r="C318">
        <v>90.346999999999994</v>
      </c>
      <c r="D318">
        <v>8.5335483870967757</v>
      </c>
    </row>
    <row r="319" spans="1:4">
      <c r="A319" t="s">
        <v>57</v>
      </c>
      <c r="B319" s="36">
        <v>43678</v>
      </c>
      <c r="C319">
        <v>90.346999999999994</v>
      </c>
      <c r="D319">
        <v>8.4354193548387109</v>
      </c>
    </row>
    <row r="320" spans="1:4">
      <c r="A320" t="s">
        <v>57</v>
      </c>
      <c r="B320" s="36">
        <v>43709</v>
      </c>
      <c r="C320">
        <v>90.346999999999994</v>
      </c>
      <c r="D320">
        <v>8.5327333333333346</v>
      </c>
    </row>
    <row r="321" spans="1:4">
      <c r="A321" t="s">
        <v>57</v>
      </c>
      <c r="B321" s="36">
        <v>43739</v>
      </c>
      <c r="C321">
        <v>90.346999999999994</v>
      </c>
      <c r="D321">
        <v>8.5120645161290334</v>
      </c>
    </row>
    <row r="322" spans="1:4">
      <c r="A322" t="s">
        <v>57</v>
      </c>
      <c r="B322" s="36">
        <v>43770</v>
      </c>
      <c r="C322">
        <v>90.346999999999994</v>
      </c>
      <c r="D322">
        <v>8.1357666666666653</v>
      </c>
    </row>
    <row r="323" spans="1:4">
      <c r="A323" t="s">
        <v>57</v>
      </c>
      <c r="B323" s="36">
        <v>43800</v>
      </c>
      <c r="C323">
        <v>90.346999999999994</v>
      </c>
      <c r="D323">
        <v>7.8204838709677418</v>
      </c>
    </row>
    <row r="324" spans="1:4">
      <c r="A324" t="s">
        <v>63</v>
      </c>
      <c r="B324" s="36">
        <v>40909</v>
      </c>
      <c r="C324">
        <v>111.17400000000001</v>
      </c>
      <c r="D324">
        <v>9.1999999999999993</v>
      </c>
    </row>
    <row r="325" spans="1:4">
      <c r="A325" t="s">
        <v>63</v>
      </c>
      <c r="B325" s="36">
        <v>40940</v>
      </c>
      <c r="C325">
        <v>111.17400000000001</v>
      </c>
      <c r="D325">
        <v>9.3000000000000007</v>
      </c>
    </row>
    <row r="326" spans="1:4">
      <c r="A326" t="s">
        <v>63</v>
      </c>
      <c r="B326" s="36">
        <v>40969</v>
      </c>
      <c r="C326">
        <v>111.17400000000001</v>
      </c>
      <c r="D326">
        <v>9.1999999999999993</v>
      </c>
    </row>
    <row r="327" spans="1:4">
      <c r="A327" t="s">
        <v>63</v>
      </c>
      <c r="B327" s="36">
        <v>41000</v>
      </c>
      <c r="C327">
        <v>111.17400000000001</v>
      </c>
      <c r="D327">
        <v>9.65</v>
      </c>
    </row>
    <row r="328" spans="1:4">
      <c r="A328" t="s">
        <v>63</v>
      </c>
      <c r="B328" s="36">
        <v>41030</v>
      </c>
      <c r="C328">
        <v>111.17400000000001</v>
      </c>
      <c r="D328">
        <v>9.65</v>
      </c>
    </row>
    <row r="329" spans="1:4">
      <c r="A329" t="s">
        <v>63</v>
      </c>
      <c r="B329" s="36">
        <v>41079</v>
      </c>
      <c r="C329">
        <v>111.17400000000001</v>
      </c>
      <c r="D329">
        <v>9.1999999999999993</v>
      </c>
    </row>
    <row r="330" spans="1:4">
      <c r="A330" t="s">
        <v>63</v>
      </c>
      <c r="B330" s="36">
        <v>41171</v>
      </c>
      <c r="C330">
        <v>111.17400000000001</v>
      </c>
      <c r="D330">
        <v>9.1999999999999993</v>
      </c>
    </row>
    <row r="331" spans="1:4">
      <c r="A331" t="s">
        <v>63</v>
      </c>
      <c r="B331" s="36">
        <v>41201</v>
      </c>
      <c r="C331">
        <v>111.17400000000001</v>
      </c>
      <c r="D331">
        <v>9.4</v>
      </c>
    </row>
    <row r="332" spans="1:4">
      <c r="A332" t="s">
        <v>63</v>
      </c>
      <c r="B332" s="36">
        <v>41232</v>
      </c>
      <c r="C332">
        <v>111.17400000000001</v>
      </c>
      <c r="D332">
        <v>9.35</v>
      </c>
    </row>
    <row r="333" spans="1:4">
      <c r="A333" t="s">
        <v>63</v>
      </c>
      <c r="B333" s="36">
        <v>41259</v>
      </c>
      <c r="C333">
        <v>111.17400000000001</v>
      </c>
      <c r="D333">
        <v>9.4499999999999993</v>
      </c>
    </row>
    <row r="334" spans="1:4">
      <c r="A334" t="s">
        <v>63</v>
      </c>
      <c r="B334" s="36">
        <v>41285</v>
      </c>
      <c r="C334">
        <v>111.17400000000001</v>
      </c>
      <c r="D334">
        <v>9.1</v>
      </c>
    </row>
    <row r="335" spans="1:4">
      <c r="A335" t="s">
        <v>63</v>
      </c>
      <c r="B335" s="36">
        <v>41316</v>
      </c>
      <c r="C335">
        <v>111.17400000000001</v>
      </c>
      <c r="D335">
        <v>9.1999999999999993</v>
      </c>
    </row>
    <row r="336" spans="1:4">
      <c r="A336" t="s">
        <v>63</v>
      </c>
      <c r="B336" s="36">
        <v>41344</v>
      </c>
      <c r="C336">
        <v>111.17400000000001</v>
      </c>
      <c r="D336">
        <v>9.1999999999999993</v>
      </c>
    </row>
    <row r="337" spans="1:4">
      <c r="A337" t="s">
        <v>63</v>
      </c>
      <c r="B337" s="36">
        <v>41375</v>
      </c>
      <c r="C337">
        <v>111.17400000000001</v>
      </c>
      <c r="D337">
        <v>8.9</v>
      </c>
    </row>
    <row r="338" spans="1:4">
      <c r="A338" t="s">
        <v>63</v>
      </c>
      <c r="B338" s="36">
        <v>41424</v>
      </c>
      <c r="C338">
        <v>111.17400000000001</v>
      </c>
      <c r="D338">
        <v>8.6999999999999993</v>
      </c>
    </row>
    <row r="339" spans="1:4">
      <c r="A339" t="s">
        <v>63</v>
      </c>
      <c r="B339" s="36">
        <v>41450</v>
      </c>
      <c r="C339">
        <v>111.17400000000001</v>
      </c>
      <c r="D339">
        <v>8.4</v>
      </c>
    </row>
    <row r="340" spans="1:4">
      <c r="A340" t="s">
        <v>63</v>
      </c>
      <c r="B340" s="36">
        <v>41475</v>
      </c>
      <c r="C340">
        <v>111.17400000000001</v>
      </c>
      <c r="D340">
        <v>8.35</v>
      </c>
    </row>
    <row r="341" spans="1:4">
      <c r="A341" t="s">
        <v>63</v>
      </c>
      <c r="B341" s="36">
        <v>41516</v>
      </c>
      <c r="C341">
        <v>111.17400000000001</v>
      </c>
      <c r="D341">
        <v>8.3000000000000007</v>
      </c>
    </row>
    <row r="342" spans="1:4">
      <c r="A342" t="s">
        <v>63</v>
      </c>
      <c r="B342" s="36">
        <v>41518</v>
      </c>
      <c r="C342">
        <v>111.17400000000001</v>
      </c>
      <c r="D342">
        <v>8.35</v>
      </c>
    </row>
    <row r="343" spans="1:4">
      <c r="A343" t="s">
        <v>63</v>
      </c>
      <c r="B343" s="36">
        <v>41548</v>
      </c>
      <c r="C343">
        <v>111.17400000000001</v>
      </c>
      <c r="D343">
        <v>8.5</v>
      </c>
    </row>
    <row r="344" spans="1:4">
      <c r="A344" t="s">
        <v>63</v>
      </c>
      <c r="B344" s="36">
        <v>41579</v>
      </c>
      <c r="C344">
        <v>111.17400000000001</v>
      </c>
      <c r="D344">
        <v>8.6999999999999993</v>
      </c>
    </row>
    <row r="345" spans="1:4">
      <c r="A345" t="s">
        <v>63</v>
      </c>
      <c r="B345" s="36">
        <v>41609</v>
      </c>
      <c r="C345">
        <v>111.17400000000001</v>
      </c>
      <c r="D345">
        <v>9</v>
      </c>
    </row>
    <row r="346" spans="1:4">
      <c r="A346" t="s">
        <v>63</v>
      </c>
      <c r="B346" s="36">
        <v>41640</v>
      </c>
      <c r="C346">
        <v>111.17400000000001</v>
      </c>
      <c r="D346">
        <v>8.6999999999999993</v>
      </c>
    </row>
    <row r="347" spans="1:4">
      <c r="A347" t="s">
        <v>63</v>
      </c>
      <c r="B347" s="36">
        <v>41671</v>
      </c>
      <c r="C347">
        <v>111.17400000000001</v>
      </c>
      <c r="D347">
        <v>7.6</v>
      </c>
    </row>
    <row r="348" spans="1:4">
      <c r="A348" t="s">
        <v>63</v>
      </c>
      <c r="B348" s="36">
        <v>41699</v>
      </c>
      <c r="C348">
        <v>111.17400000000001</v>
      </c>
      <c r="D348">
        <v>8.1999999999999993</v>
      </c>
    </row>
    <row r="349" spans="1:4">
      <c r="A349" t="s">
        <v>63</v>
      </c>
      <c r="B349" s="36">
        <v>41730</v>
      </c>
      <c r="C349">
        <v>111.17400000000001</v>
      </c>
      <c r="D349">
        <v>8.3000000000000007</v>
      </c>
    </row>
    <row r="350" spans="1:4">
      <c r="A350" t="s">
        <v>63</v>
      </c>
      <c r="B350" s="36">
        <v>41760</v>
      </c>
      <c r="C350">
        <v>111.17400000000001</v>
      </c>
      <c r="D350">
        <v>8.5</v>
      </c>
    </row>
    <row r="351" spans="1:4">
      <c r="A351" t="s">
        <v>63</v>
      </c>
      <c r="B351" s="36">
        <v>41791</v>
      </c>
      <c r="C351">
        <v>111.17400000000001</v>
      </c>
      <c r="D351">
        <v>8.35</v>
      </c>
    </row>
    <row r="352" spans="1:4">
      <c r="A352" t="s">
        <v>63</v>
      </c>
      <c r="B352" s="36">
        <v>41821</v>
      </c>
      <c r="C352">
        <v>111.17400000000001</v>
      </c>
      <c r="D352">
        <v>8.4</v>
      </c>
    </row>
    <row r="353" spans="1:4">
      <c r="A353" t="s">
        <v>63</v>
      </c>
      <c r="B353" s="36">
        <v>41852</v>
      </c>
      <c r="C353">
        <v>111.17400000000001</v>
      </c>
      <c r="D353">
        <v>8</v>
      </c>
    </row>
    <row r="354" spans="1:4">
      <c r="A354" t="s">
        <v>63</v>
      </c>
      <c r="B354" s="36">
        <v>41883</v>
      </c>
      <c r="C354">
        <v>111.17400000000001</v>
      </c>
      <c r="D354">
        <v>8.35</v>
      </c>
    </row>
    <row r="355" spans="1:4">
      <c r="A355" t="s">
        <v>63</v>
      </c>
      <c r="B355" s="36">
        <v>41913</v>
      </c>
      <c r="C355">
        <v>111.17400000000001</v>
      </c>
      <c r="D355">
        <v>8.15</v>
      </c>
    </row>
    <row r="356" spans="1:4">
      <c r="A356" t="s">
        <v>63</v>
      </c>
      <c r="B356" s="36">
        <v>41944</v>
      </c>
      <c r="C356">
        <v>111.17400000000001</v>
      </c>
      <c r="D356">
        <v>8.5500000000000007</v>
      </c>
    </row>
    <row r="357" spans="1:4">
      <c r="A357" t="s">
        <v>63</v>
      </c>
      <c r="B357" s="36">
        <v>41974</v>
      </c>
      <c r="C357">
        <v>111.17400000000001</v>
      </c>
      <c r="D357">
        <v>8.1</v>
      </c>
    </row>
    <row r="358" spans="1:4">
      <c r="A358" t="s">
        <v>63</v>
      </c>
      <c r="B358" s="36">
        <v>42011</v>
      </c>
      <c r="C358">
        <v>111.17400000000001</v>
      </c>
      <c r="D358">
        <v>8.3000000000000007</v>
      </c>
    </row>
    <row r="359" spans="1:4">
      <c r="A359" t="s">
        <v>63</v>
      </c>
      <c r="B359" s="36">
        <v>42036</v>
      </c>
      <c r="C359">
        <v>111.17400000000001</v>
      </c>
      <c r="D359">
        <v>8.3000000000000007</v>
      </c>
    </row>
    <row r="360" spans="1:4">
      <c r="A360" t="s">
        <v>63</v>
      </c>
      <c r="B360" s="36">
        <v>42064</v>
      </c>
      <c r="C360">
        <v>111.17400000000001</v>
      </c>
      <c r="D360">
        <v>7.7</v>
      </c>
    </row>
    <row r="361" spans="1:4">
      <c r="A361" t="s">
        <v>63</v>
      </c>
      <c r="B361" s="36">
        <v>42095</v>
      </c>
      <c r="C361">
        <v>111.17400000000001</v>
      </c>
      <c r="D361">
        <v>8.5</v>
      </c>
    </row>
    <row r="362" spans="1:4">
      <c r="A362" t="s">
        <v>63</v>
      </c>
      <c r="B362" s="36">
        <v>42145</v>
      </c>
      <c r="C362">
        <v>111.17400000000001</v>
      </c>
      <c r="D362">
        <v>8.5</v>
      </c>
    </row>
    <row r="363" spans="1:4">
      <c r="A363" t="s">
        <v>63</v>
      </c>
      <c r="B363" s="36">
        <v>42164</v>
      </c>
      <c r="C363">
        <v>111.17400000000001</v>
      </c>
      <c r="D363">
        <v>7.7</v>
      </c>
    </row>
    <row r="364" spans="1:4">
      <c r="A364" t="s">
        <v>63</v>
      </c>
      <c r="B364" s="36">
        <v>42186</v>
      </c>
      <c r="C364">
        <v>111.17400000000001</v>
      </c>
      <c r="D364">
        <v>9</v>
      </c>
    </row>
    <row r="365" spans="1:4">
      <c r="A365" t="s">
        <v>63</v>
      </c>
      <c r="B365" s="36">
        <v>42217</v>
      </c>
      <c r="C365">
        <v>111.17400000000001</v>
      </c>
      <c r="D365">
        <v>8.1</v>
      </c>
    </row>
    <row r="366" spans="1:4">
      <c r="A366" t="s">
        <v>63</v>
      </c>
      <c r="B366" s="36">
        <v>42248</v>
      </c>
      <c r="C366">
        <v>111.17400000000001</v>
      </c>
      <c r="D366">
        <v>8.1999999999999993</v>
      </c>
    </row>
    <row r="367" spans="1:4">
      <c r="A367" t="s">
        <v>63</v>
      </c>
      <c r="B367" s="36">
        <v>42296</v>
      </c>
      <c r="C367">
        <v>111.17400000000001</v>
      </c>
      <c r="D367">
        <v>8</v>
      </c>
    </row>
    <row r="368" spans="1:4">
      <c r="A368" t="s">
        <v>63</v>
      </c>
      <c r="B368" s="36">
        <v>42324</v>
      </c>
      <c r="C368">
        <v>111.17400000000001</v>
      </c>
      <c r="D368">
        <v>8.3000000000000007</v>
      </c>
    </row>
    <row r="369" spans="1:4">
      <c r="A369" t="s">
        <v>63</v>
      </c>
      <c r="B369" s="36">
        <v>42339</v>
      </c>
      <c r="C369">
        <v>111.17400000000001</v>
      </c>
      <c r="D369">
        <v>8.3000000000000007</v>
      </c>
    </row>
    <row r="370" spans="1:4">
      <c r="A370" t="s">
        <v>63</v>
      </c>
      <c r="B370" s="36">
        <v>42370</v>
      </c>
      <c r="C370">
        <v>111.17400000000001</v>
      </c>
      <c r="D370">
        <v>8.5</v>
      </c>
    </row>
    <row r="371" spans="1:4">
      <c r="A371" t="s">
        <v>63</v>
      </c>
      <c r="B371" s="36">
        <v>42401</v>
      </c>
      <c r="C371">
        <v>111.17400000000001</v>
      </c>
      <c r="D371">
        <v>8.6</v>
      </c>
    </row>
    <row r="372" spans="1:4">
      <c r="A372" t="s">
        <v>63</v>
      </c>
      <c r="B372" s="36">
        <v>42430</v>
      </c>
      <c r="C372">
        <v>111.17400000000001</v>
      </c>
      <c r="D372">
        <v>8.9</v>
      </c>
    </row>
    <row r="373" spans="1:4">
      <c r="A373" t="s">
        <v>63</v>
      </c>
      <c r="B373" s="36">
        <v>42491</v>
      </c>
      <c r="C373">
        <v>111.17400000000001</v>
      </c>
      <c r="D373">
        <v>8.85</v>
      </c>
    </row>
    <row r="374" spans="1:4">
      <c r="A374" t="s">
        <v>63</v>
      </c>
      <c r="B374" s="36">
        <v>42522</v>
      </c>
      <c r="C374">
        <v>111.17400000000001</v>
      </c>
      <c r="D374">
        <v>8.5</v>
      </c>
    </row>
    <row r="375" spans="1:4">
      <c r="A375" t="s">
        <v>63</v>
      </c>
      <c r="B375" s="36">
        <v>42552</v>
      </c>
      <c r="C375">
        <v>111.17400000000001</v>
      </c>
      <c r="D375">
        <v>9</v>
      </c>
    </row>
    <row r="376" spans="1:4">
      <c r="A376" t="s">
        <v>63</v>
      </c>
      <c r="B376" s="36">
        <v>42583</v>
      </c>
      <c r="C376">
        <v>111.17400000000001</v>
      </c>
      <c r="D376">
        <v>8.25</v>
      </c>
    </row>
    <row r="377" spans="1:4">
      <c r="A377" t="s">
        <v>63</v>
      </c>
      <c r="B377" s="36">
        <v>42614</v>
      </c>
      <c r="C377">
        <v>111.17400000000001</v>
      </c>
      <c r="D377">
        <v>8.5</v>
      </c>
    </row>
    <row r="378" spans="1:4">
      <c r="A378" t="s">
        <v>63</v>
      </c>
      <c r="B378" s="36">
        <v>42675</v>
      </c>
      <c r="C378">
        <v>111.17400000000001</v>
      </c>
      <c r="D378">
        <v>8.6999999999999993</v>
      </c>
    </row>
    <row r="379" spans="1:4">
      <c r="A379" t="s">
        <v>63</v>
      </c>
      <c r="B379" s="36">
        <v>42814</v>
      </c>
      <c r="C379">
        <v>111.17400000000001</v>
      </c>
      <c r="D379">
        <v>9.2200000000000006</v>
      </c>
    </row>
    <row r="380" spans="1:4">
      <c r="A380" t="s">
        <v>63</v>
      </c>
      <c r="B380" s="36">
        <v>42854</v>
      </c>
      <c r="C380">
        <v>111.17400000000001</v>
      </c>
      <c r="D380">
        <v>9.1999999999999993</v>
      </c>
    </row>
    <row r="381" spans="1:4">
      <c r="A381" t="s">
        <v>63</v>
      </c>
      <c r="B381" s="36">
        <v>42871</v>
      </c>
      <c r="C381">
        <v>111.17400000000001</v>
      </c>
      <c r="D381">
        <v>9.0399999999999991</v>
      </c>
    </row>
    <row r="382" spans="1:4">
      <c r="A382" t="s">
        <v>63</v>
      </c>
      <c r="B382" s="36">
        <v>42905</v>
      </c>
      <c r="C382">
        <v>111.17400000000001</v>
      </c>
      <c r="D382">
        <v>9.36</v>
      </c>
    </row>
    <row r="383" spans="1:4">
      <c r="A383" t="s">
        <v>63</v>
      </c>
      <c r="B383" s="36">
        <v>42937</v>
      </c>
      <c r="C383">
        <v>111.17400000000001</v>
      </c>
      <c r="D383">
        <v>9.43</v>
      </c>
    </row>
    <row r="384" spans="1:4">
      <c r="A384" t="s">
        <v>63</v>
      </c>
      <c r="B384" s="36">
        <v>42985</v>
      </c>
      <c r="C384">
        <v>111.17400000000001</v>
      </c>
      <c r="D384">
        <v>9.5</v>
      </c>
    </row>
    <row r="385" spans="1:4">
      <c r="A385" t="s">
        <v>63</v>
      </c>
      <c r="B385" s="36">
        <v>43049</v>
      </c>
      <c r="C385">
        <v>111.17400000000001</v>
      </c>
      <c r="D385">
        <v>9.17</v>
      </c>
    </row>
    <row r="386" spans="1:4">
      <c r="A386" t="s">
        <v>63</v>
      </c>
      <c r="B386" s="36">
        <v>43083</v>
      </c>
      <c r="C386">
        <v>111.17400000000001</v>
      </c>
      <c r="D386">
        <v>9.26</v>
      </c>
    </row>
    <row r="387" spans="1:4">
      <c r="A387" t="s">
        <v>63</v>
      </c>
      <c r="B387" s="36">
        <v>43130</v>
      </c>
      <c r="C387">
        <v>111.17400000000001</v>
      </c>
      <c r="D387">
        <v>9.25</v>
      </c>
    </row>
    <row r="388" spans="1:4">
      <c r="A388" t="s">
        <v>63</v>
      </c>
      <c r="B388" s="36">
        <v>43152</v>
      </c>
      <c r="C388">
        <v>111.17400000000001</v>
      </c>
      <c r="D388">
        <v>9.3800000000000008</v>
      </c>
    </row>
    <row r="389" spans="1:4">
      <c r="A389" t="s">
        <v>63</v>
      </c>
      <c r="B389" s="36">
        <v>43175</v>
      </c>
      <c r="C389">
        <v>111.17400000000001</v>
      </c>
      <c r="D389">
        <v>9.36</v>
      </c>
    </row>
    <row r="390" spans="1:4">
      <c r="A390" t="s">
        <v>63</v>
      </c>
      <c r="B390" s="36">
        <v>43213</v>
      </c>
      <c r="C390">
        <v>111.17400000000001</v>
      </c>
      <c r="D390">
        <v>9.3000000000000007</v>
      </c>
    </row>
    <row r="391" spans="1:4">
      <c r="A391" t="s">
        <v>63</v>
      </c>
      <c r="B391" s="36">
        <v>43242</v>
      </c>
      <c r="C391">
        <v>111.17400000000001</v>
      </c>
      <c r="D391">
        <v>9.24</v>
      </c>
    </row>
    <row r="392" spans="1:4">
      <c r="A392" t="s">
        <v>63</v>
      </c>
      <c r="B392" s="36">
        <v>43264</v>
      </c>
      <c r="C392">
        <v>111.17400000000001</v>
      </c>
      <c r="D392">
        <v>9.18</v>
      </c>
    </row>
    <row r="393" spans="1:4">
      <c r="A393" t="s">
        <v>63</v>
      </c>
      <c r="B393" s="36">
        <v>43365</v>
      </c>
      <c r="C393">
        <v>111.17400000000001</v>
      </c>
      <c r="D393">
        <v>9.08</v>
      </c>
    </row>
    <row r="394" spans="1:4">
      <c r="A394" t="s">
        <v>63</v>
      </c>
      <c r="B394" s="36">
        <v>43398</v>
      </c>
      <c r="C394">
        <v>111.17400000000001</v>
      </c>
      <c r="D394">
        <v>9.35</v>
      </c>
    </row>
    <row r="395" spans="1:4">
      <c r="A395" t="s">
        <v>63</v>
      </c>
      <c r="B395" s="36">
        <v>43473</v>
      </c>
      <c r="C395">
        <v>111.17400000000001</v>
      </c>
      <c r="D395">
        <v>9.1</v>
      </c>
    </row>
    <row r="396" spans="1:4">
      <c r="A396" t="s">
        <v>63</v>
      </c>
      <c r="B396" s="36">
        <v>43524</v>
      </c>
      <c r="C396">
        <v>111.17400000000001</v>
      </c>
      <c r="D396">
        <v>9.3000000000000007</v>
      </c>
    </row>
    <row r="397" spans="1:4">
      <c r="A397" t="s">
        <v>63</v>
      </c>
      <c r="B397" s="36">
        <v>43549</v>
      </c>
      <c r="C397">
        <v>111.17400000000001</v>
      </c>
      <c r="D397">
        <v>9.8699999999999992</v>
      </c>
    </row>
    <row r="398" spans="1:4">
      <c r="A398" t="s">
        <v>63</v>
      </c>
      <c r="B398" s="36">
        <v>43567</v>
      </c>
      <c r="C398">
        <v>111.17400000000001</v>
      </c>
      <c r="D398">
        <v>9.6999999999999993</v>
      </c>
    </row>
    <row r="399" spans="1:4">
      <c r="A399" t="s">
        <v>63</v>
      </c>
      <c r="B399" s="36">
        <v>43610</v>
      </c>
      <c r="C399">
        <v>111.17400000000001</v>
      </c>
      <c r="D399">
        <v>9.6999999999999993</v>
      </c>
    </row>
    <row r="400" spans="1:4">
      <c r="A400" t="s">
        <v>63</v>
      </c>
      <c r="B400" s="36">
        <v>43629</v>
      </c>
      <c r="C400">
        <v>111.17400000000001</v>
      </c>
      <c r="D400">
        <v>9.6999999999999993</v>
      </c>
    </row>
    <row r="401" spans="1:4">
      <c r="A401" t="s">
        <v>63</v>
      </c>
      <c r="B401" s="36">
        <v>43721</v>
      </c>
      <c r="C401">
        <v>111.17400000000001</v>
      </c>
      <c r="D401">
        <v>9.6199999999999992</v>
      </c>
    </row>
    <row r="402" spans="1:4">
      <c r="A402" t="s">
        <v>63</v>
      </c>
      <c r="B402" s="36">
        <v>43753</v>
      </c>
      <c r="C402">
        <v>111.17400000000001</v>
      </c>
      <c r="D402">
        <v>9.8000000000000007</v>
      </c>
    </row>
    <row r="403" spans="1:4">
      <c r="A403" t="s">
        <v>63</v>
      </c>
      <c r="B403" s="36">
        <v>43830</v>
      </c>
      <c r="C403">
        <v>111.17400000000001</v>
      </c>
      <c r="D403">
        <v>8.8000000000000007</v>
      </c>
    </row>
    <row r="404" spans="1:4">
      <c r="A404" t="s">
        <v>65</v>
      </c>
      <c r="B404" s="33">
        <v>39814</v>
      </c>
      <c r="C404">
        <v>103.009</v>
      </c>
      <c r="D404">
        <v>3.7</v>
      </c>
    </row>
    <row r="405" spans="1:4">
      <c r="A405" t="s">
        <v>65</v>
      </c>
      <c r="B405" s="33">
        <v>39845</v>
      </c>
      <c r="C405">
        <v>103.009</v>
      </c>
      <c r="D405">
        <v>3.6</v>
      </c>
    </row>
    <row r="406" spans="1:4">
      <c r="A406" t="s">
        <v>65</v>
      </c>
      <c r="B406" s="33">
        <v>39873</v>
      </c>
      <c r="C406">
        <v>103.009</v>
      </c>
      <c r="D406">
        <v>3.75</v>
      </c>
    </row>
    <row r="407" spans="1:4">
      <c r="A407" t="s">
        <v>65</v>
      </c>
      <c r="B407" s="33">
        <v>39904</v>
      </c>
      <c r="C407">
        <v>103.009</v>
      </c>
      <c r="D407">
        <v>3.9</v>
      </c>
    </row>
    <row r="408" spans="1:4">
      <c r="A408" t="s">
        <v>65</v>
      </c>
      <c r="B408" s="33">
        <v>39934</v>
      </c>
      <c r="C408">
        <v>103.009</v>
      </c>
      <c r="D408">
        <v>3.5</v>
      </c>
    </row>
    <row r="409" spans="1:4">
      <c r="A409" t="s">
        <v>65</v>
      </c>
      <c r="B409" s="33">
        <v>39965</v>
      </c>
      <c r="C409">
        <v>103.009</v>
      </c>
      <c r="D409">
        <v>3.5</v>
      </c>
    </row>
    <row r="410" spans="1:4">
      <c r="A410" t="s">
        <v>65</v>
      </c>
      <c r="B410" s="33">
        <v>39995</v>
      </c>
      <c r="C410">
        <v>103.009</v>
      </c>
      <c r="D410">
        <v>3.1</v>
      </c>
    </row>
    <row r="411" spans="1:4">
      <c r="A411" t="s">
        <v>65</v>
      </c>
      <c r="B411" s="33">
        <v>40026</v>
      </c>
      <c r="C411">
        <v>103.009</v>
      </c>
      <c r="D411">
        <v>3.1</v>
      </c>
    </row>
    <row r="412" spans="1:4">
      <c r="A412" t="s">
        <v>65</v>
      </c>
      <c r="B412" s="33">
        <v>40057</v>
      </c>
      <c r="C412">
        <v>103.009</v>
      </c>
      <c r="D412">
        <v>3.4</v>
      </c>
    </row>
    <row r="413" spans="1:4">
      <c r="A413" t="s">
        <v>65</v>
      </c>
      <c r="B413" s="33">
        <v>40087</v>
      </c>
      <c r="C413">
        <v>103.009</v>
      </c>
      <c r="D413">
        <v>3.8</v>
      </c>
    </row>
    <row r="414" spans="1:4">
      <c r="A414" t="s">
        <v>65</v>
      </c>
      <c r="B414" s="33">
        <v>40118</v>
      </c>
      <c r="C414">
        <v>103.009</v>
      </c>
      <c r="D414">
        <v>3.8</v>
      </c>
    </row>
    <row r="415" spans="1:4">
      <c r="A415" t="s">
        <v>65</v>
      </c>
      <c r="B415" s="33">
        <v>40148</v>
      </c>
      <c r="C415">
        <v>103.009</v>
      </c>
      <c r="D415">
        <v>3.8</v>
      </c>
    </row>
    <row r="416" spans="1:4">
      <c r="A416" t="s">
        <v>65</v>
      </c>
      <c r="B416" s="33">
        <v>40271</v>
      </c>
      <c r="C416">
        <v>103.009</v>
      </c>
      <c r="D416">
        <v>3.5</v>
      </c>
    </row>
    <row r="417" spans="1:4">
      <c r="A417" t="s">
        <v>65</v>
      </c>
      <c r="B417" s="33">
        <v>40362</v>
      </c>
      <c r="C417">
        <v>103.009</v>
      </c>
      <c r="D417">
        <v>3.3</v>
      </c>
    </row>
    <row r="418" spans="1:4">
      <c r="A418" t="s">
        <v>65</v>
      </c>
      <c r="B418" s="33">
        <v>40393</v>
      </c>
      <c r="C418">
        <v>103.009</v>
      </c>
      <c r="D418">
        <v>3</v>
      </c>
    </row>
    <row r="419" spans="1:4">
      <c r="A419" t="s">
        <v>65</v>
      </c>
      <c r="B419" s="33">
        <v>40424</v>
      </c>
      <c r="C419">
        <v>103.009</v>
      </c>
      <c r="D419">
        <v>3.2</v>
      </c>
    </row>
    <row r="420" spans="1:4">
      <c r="A420" t="s">
        <v>65</v>
      </c>
      <c r="B420" s="33">
        <v>40461</v>
      </c>
      <c r="C420">
        <v>103.009</v>
      </c>
      <c r="D420">
        <v>3.5</v>
      </c>
    </row>
    <row r="421" spans="1:4">
      <c r="A421" t="s">
        <v>65</v>
      </c>
      <c r="B421" s="33">
        <v>40483</v>
      </c>
      <c r="C421">
        <v>103.009</v>
      </c>
      <c r="D421">
        <v>3.2</v>
      </c>
    </row>
    <row r="422" spans="1:4">
      <c r="A422" t="s">
        <v>65</v>
      </c>
      <c r="B422" s="33">
        <v>40513</v>
      </c>
      <c r="C422">
        <v>103.009</v>
      </c>
      <c r="D422">
        <v>2.9</v>
      </c>
    </row>
    <row r="423" spans="1:4">
      <c r="A423" t="s">
        <v>65</v>
      </c>
      <c r="B423" s="36">
        <v>40544</v>
      </c>
      <c r="C423">
        <v>103.009</v>
      </c>
      <c r="D423">
        <v>3.3</v>
      </c>
    </row>
    <row r="424" spans="1:4">
      <c r="A424" t="s">
        <v>65</v>
      </c>
      <c r="B424" s="36">
        <v>40575</v>
      </c>
      <c r="C424">
        <v>103.009</v>
      </c>
      <c r="D424">
        <v>3.3</v>
      </c>
    </row>
    <row r="425" spans="1:4">
      <c r="A425" t="s">
        <v>65</v>
      </c>
      <c r="B425" s="36">
        <v>40603</v>
      </c>
      <c r="C425">
        <v>103.009</v>
      </c>
      <c r="D425">
        <v>3.5</v>
      </c>
    </row>
    <row r="426" spans="1:4">
      <c r="A426" t="s">
        <v>65</v>
      </c>
      <c r="B426" s="36">
        <v>40634</v>
      </c>
      <c r="C426">
        <v>103.009</v>
      </c>
      <c r="D426">
        <v>3.8</v>
      </c>
    </row>
    <row r="427" spans="1:4">
      <c r="A427" t="s">
        <v>65</v>
      </c>
      <c r="B427" s="36">
        <v>40664</v>
      </c>
      <c r="C427">
        <v>103.009</v>
      </c>
      <c r="D427">
        <v>3.3</v>
      </c>
    </row>
    <row r="428" spans="1:4">
      <c r="A428" t="s">
        <v>65</v>
      </c>
      <c r="B428" s="36">
        <v>40695</v>
      </c>
      <c r="C428">
        <v>103.009</v>
      </c>
      <c r="D428">
        <v>3.2</v>
      </c>
    </row>
    <row r="429" spans="1:4">
      <c r="A429" t="s">
        <v>65</v>
      </c>
      <c r="B429" s="36">
        <v>40725</v>
      </c>
      <c r="C429">
        <v>103.009</v>
      </c>
      <c r="D429">
        <v>3.15</v>
      </c>
    </row>
    <row r="430" spans="1:4">
      <c r="A430" t="s">
        <v>65</v>
      </c>
      <c r="B430" s="36">
        <v>40756</v>
      </c>
      <c r="C430">
        <v>103.009</v>
      </c>
      <c r="D430">
        <v>3</v>
      </c>
    </row>
    <row r="431" spans="1:4">
      <c r="A431" t="s">
        <v>65</v>
      </c>
      <c r="B431" s="36">
        <v>40787</v>
      </c>
      <c r="C431">
        <v>103.009</v>
      </c>
      <c r="D431">
        <v>3.5</v>
      </c>
    </row>
    <row r="432" spans="1:4">
      <c r="A432" t="s">
        <v>65</v>
      </c>
      <c r="B432" s="36">
        <v>40817</v>
      </c>
      <c r="C432">
        <v>103.009</v>
      </c>
      <c r="D432">
        <v>3.5</v>
      </c>
    </row>
    <row r="433" spans="1:4">
      <c r="A433" t="s">
        <v>65</v>
      </c>
      <c r="B433" s="36">
        <v>40848</v>
      </c>
      <c r="C433">
        <v>103.009</v>
      </c>
      <c r="D433">
        <v>3.6</v>
      </c>
    </row>
    <row r="434" spans="1:4">
      <c r="A434" t="s">
        <v>65</v>
      </c>
      <c r="B434" s="36">
        <v>40878</v>
      </c>
      <c r="C434">
        <v>103.009</v>
      </c>
      <c r="D434">
        <v>3.8</v>
      </c>
    </row>
    <row r="435" spans="1:4">
      <c r="A435" t="s">
        <v>65</v>
      </c>
      <c r="B435" s="36">
        <v>40909</v>
      </c>
      <c r="C435">
        <v>103.009</v>
      </c>
      <c r="D435">
        <v>3.8</v>
      </c>
    </row>
    <row r="436" spans="1:4">
      <c r="A436" t="s">
        <v>65</v>
      </c>
      <c r="B436" s="36">
        <v>40940</v>
      </c>
      <c r="C436">
        <v>103.009</v>
      </c>
      <c r="D436">
        <v>4.2</v>
      </c>
    </row>
    <row r="437" spans="1:4">
      <c r="A437" t="s">
        <v>65</v>
      </c>
      <c r="B437" s="36">
        <v>40969</v>
      </c>
      <c r="C437">
        <v>103.009</v>
      </c>
      <c r="D437">
        <v>3.9</v>
      </c>
    </row>
    <row r="438" spans="1:4">
      <c r="A438" t="s">
        <v>65</v>
      </c>
      <c r="B438" s="36">
        <v>41000</v>
      </c>
      <c r="C438">
        <v>103.009</v>
      </c>
      <c r="D438">
        <v>3.9</v>
      </c>
    </row>
    <row r="439" spans="1:4">
      <c r="A439" t="s">
        <v>65</v>
      </c>
      <c r="B439" s="36">
        <v>41030</v>
      </c>
      <c r="C439">
        <v>103.009</v>
      </c>
      <c r="D439">
        <v>3.95</v>
      </c>
    </row>
    <row r="440" spans="1:4">
      <c r="A440" t="s">
        <v>65</v>
      </c>
      <c r="B440" s="36">
        <v>41061</v>
      </c>
      <c r="C440">
        <v>103.009</v>
      </c>
      <c r="D440">
        <v>3.4</v>
      </c>
    </row>
    <row r="441" spans="1:4">
      <c r="A441" t="s">
        <v>65</v>
      </c>
      <c r="B441" s="36">
        <v>41091</v>
      </c>
      <c r="C441">
        <v>103.009</v>
      </c>
      <c r="D441">
        <v>3.1</v>
      </c>
    </row>
    <row r="442" spans="1:4">
      <c r="A442" t="s">
        <v>65</v>
      </c>
      <c r="B442" s="36">
        <v>41122</v>
      </c>
      <c r="C442">
        <v>103.009</v>
      </c>
      <c r="D442">
        <v>3</v>
      </c>
    </row>
    <row r="443" spans="1:4">
      <c r="A443" t="s">
        <v>65</v>
      </c>
      <c r="B443" s="36">
        <v>41153</v>
      </c>
      <c r="C443">
        <v>103.009</v>
      </c>
      <c r="D443">
        <v>3.2</v>
      </c>
    </row>
    <row r="444" spans="1:4">
      <c r="A444" t="s">
        <v>65</v>
      </c>
      <c r="B444" s="36">
        <v>41183</v>
      </c>
      <c r="C444">
        <v>103.009</v>
      </c>
      <c r="D444">
        <v>3.5</v>
      </c>
    </row>
    <row r="445" spans="1:4">
      <c r="A445" t="s">
        <v>65</v>
      </c>
      <c r="B445" s="36">
        <v>41214</v>
      </c>
      <c r="C445">
        <v>103.009</v>
      </c>
      <c r="D445">
        <v>3.6</v>
      </c>
    </row>
    <row r="446" spans="1:4">
      <c r="A446" t="s">
        <v>65</v>
      </c>
      <c r="B446" s="36">
        <v>41259</v>
      </c>
      <c r="C446">
        <v>103.009</v>
      </c>
      <c r="D446">
        <v>3.7</v>
      </c>
    </row>
    <row r="447" spans="1:4">
      <c r="A447" t="s">
        <v>65</v>
      </c>
      <c r="B447" s="36">
        <v>41285</v>
      </c>
      <c r="C447">
        <v>103.009</v>
      </c>
      <c r="D447">
        <v>3.75</v>
      </c>
    </row>
    <row r="448" spans="1:4">
      <c r="A448" t="s">
        <v>65</v>
      </c>
      <c r="B448" s="36">
        <v>41316</v>
      </c>
      <c r="C448">
        <v>103.009</v>
      </c>
      <c r="D448">
        <v>3.85</v>
      </c>
    </row>
    <row r="449" spans="1:4">
      <c r="A449" t="s">
        <v>65</v>
      </c>
      <c r="B449" s="36">
        <v>41344</v>
      </c>
      <c r="C449">
        <v>103.009</v>
      </c>
      <c r="D449">
        <v>4</v>
      </c>
    </row>
    <row r="450" spans="1:4">
      <c r="A450" t="s">
        <v>65</v>
      </c>
      <c r="B450" s="36">
        <v>41375</v>
      </c>
      <c r="C450">
        <v>103.009</v>
      </c>
      <c r="D450">
        <v>3.1</v>
      </c>
    </row>
    <row r="451" spans="1:4">
      <c r="A451" t="s">
        <v>65</v>
      </c>
      <c r="B451" s="36">
        <v>41424</v>
      </c>
      <c r="C451">
        <v>103.009</v>
      </c>
      <c r="D451">
        <v>3.25</v>
      </c>
    </row>
    <row r="452" spans="1:4">
      <c r="A452" t="s">
        <v>65</v>
      </c>
      <c r="B452" s="36">
        <v>41450</v>
      </c>
      <c r="C452">
        <v>103.009</v>
      </c>
      <c r="D452">
        <v>3</v>
      </c>
    </row>
    <row r="453" spans="1:4">
      <c r="A453" t="s">
        <v>65</v>
      </c>
      <c r="B453" s="36">
        <v>41475</v>
      </c>
      <c r="C453">
        <v>103.009</v>
      </c>
      <c r="D453">
        <v>2.7</v>
      </c>
    </row>
    <row r="454" spans="1:4">
      <c r="A454" t="s">
        <v>65</v>
      </c>
      <c r="B454" s="36">
        <v>41516</v>
      </c>
      <c r="C454">
        <v>103.009</v>
      </c>
      <c r="D454">
        <v>3.3</v>
      </c>
    </row>
    <row r="455" spans="1:4">
      <c r="A455" t="s">
        <v>65</v>
      </c>
      <c r="B455" s="36">
        <v>41518</v>
      </c>
      <c r="C455">
        <v>103.009</v>
      </c>
      <c r="D455">
        <v>3.8</v>
      </c>
    </row>
    <row r="456" spans="1:4">
      <c r="A456" t="s">
        <v>65</v>
      </c>
      <c r="B456" s="36">
        <v>41548</v>
      </c>
      <c r="C456">
        <v>103.009</v>
      </c>
      <c r="D456">
        <v>3.5</v>
      </c>
    </row>
    <row r="457" spans="1:4">
      <c r="A457" t="s">
        <v>65</v>
      </c>
      <c r="B457" s="36">
        <v>41579</v>
      </c>
      <c r="C457">
        <v>103.009</v>
      </c>
      <c r="D457">
        <v>3.35</v>
      </c>
    </row>
    <row r="458" spans="1:4">
      <c r="A458" t="s">
        <v>65</v>
      </c>
      <c r="B458" s="36">
        <v>41609</v>
      </c>
      <c r="C458">
        <v>103.009</v>
      </c>
      <c r="D458">
        <v>3.5</v>
      </c>
    </row>
    <row r="459" spans="1:4">
      <c r="A459" t="s">
        <v>65</v>
      </c>
      <c r="B459" s="36">
        <v>41640</v>
      </c>
      <c r="C459">
        <v>103.009</v>
      </c>
      <c r="D459">
        <v>3.35</v>
      </c>
    </row>
    <row r="460" spans="1:4">
      <c r="A460" t="s">
        <v>65</v>
      </c>
      <c r="B460" s="36">
        <v>41671</v>
      </c>
      <c r="C460">
        <v>103.009</v>
      </c>
      <c r="D460">
        <v>2.8</v>
      </c>
    </row>
    <row r="461" spans="1:4">
      <c r="A461" t="s">
        <v>65</v>
      </c>
      <c r="B461" s="36">
        <v>41699</v>
      </c>
      <c r="C461">
        <v>103.009</v>
      </c>
      <c r="D461">
        <v>2.7</v>
      </c>
    </row>
    <row r="462" spans="1:4">
      <c r="A462" t="s">
        <v>65</v>
      </c>
      <c r="B462" s="36">
        <v>41730</v>
      </c>
      <c r="C462">
        <v>103.009</v>
      </c>
      <c r="D462">
        <v>3.3</v>
      </c>
    </row>
    <row r="463" spans="1:4">
      <c r="A463" t="s">
        <v>65</v>
      </c>
      <c r="B463" s="36">
        <v>41760</v>
      </c>
      <c r="C463">
        <v>103.009</v>
      </c>
      <c r="D463">
        <v>3.4</v>
      </c>
    </row>
    <row r="464" spans="1:4">
      <c r="A464" t="s">
        <v>65</v>
      </c>
      <c r="B464" s="36">
        <v>41791</v>
      </c>
      <c r="C464">
        <v>103.009</v>
      </c>
      <c r="D464">
        <v>3.2</v>
      </c>
    </row>
    <row r="465" spans="1:4">
      <c r="A465" t="s">
        <v>65</v>
      </c>
      <c r="B465" s="36">
        <v>41821</v>
      </c>
      <c r="C465">
        <v>103.009</v>
      </c>
      <c r="D465">
        <v>3.6</v>
      </c>
    </row>
    <row r="466" spans="1:4">
      <c r="A466" t="s">
        <v>65</v>
      </c>
      <c r="B466" s="36">
        <v>41852</v>
      </c>
      <c r="C466">
        <v>103.009</v>
      </c>
      <c r="D466">
        <v>3</v>
      </c>
    </row>
    <row r="467" spans="1:4">
      <c r="A467" t="s">
        <v>65</v>
      </c>
      <c r="B467" s="36">
        <v>41883</v>
      </c>
      <c r="C467">
        <v>103.009</v>
      </c>
      <c r="D467">
        <v>3.3</v>
      </c>
    </row>
    <row r="468" spans="1:4">
      <c r="A468" t="s">
        <v>65</v>
      </c>
      <c r="B468" s="36">
        <v>41913</v>
      </c>
      <c r="C468">
        <v>103.009</v>
      </c>
      <c r="D468">
        <v>3.5</v>
      </c>
    </row>
    <row r="469" spans="1:4">
      <c r="A469" t="s">
        <v>65</v>
      </c>
      <c r="B469" s="36">
        <v>41944</v>
      </c>
      <c r="C469">
        <v>103.009</v>
      </c>
      <c r="D469">
        <v>2.5499999999999998</v>
      </c>
    </row>
    <row r="470" spans="1:4">
      <c r="A470" t="s">
        <v>65</v>
      </c>
      <c r="B470" s="36">
        <v>41974</v>
      </c>
      <c r="C470">
        <v>103.009</v>
      </c>
      <c r="D470">
        <v>3.05</v>
      </c>
    </row>
    <row r="471" spans="1:4">
      <c r="A471" t="s">
        <v>65</v>
      </c>
      <c r="B471" s="36">
        <v>42023</v>
      </c>
      <c r="C471">
        <v>103.009</v>
      </c>
      <c r="D471">
        <v>3.4</v>
      </c>
    </row>
    <row r="472" spans="1:4">
      <c r="A472" t="s">
        <v>65</v>
      </c>
      <c r="B472" s="36">
        <v>42046</v>
      </c>
      <c r="C472">
        <v>103.009</v>
      </c>
      <c r="D472">
        <v>3.5</v>
      </c>
    </row>
    <row r="473" spans="1:4">
      <c r="A473" t="s">
        <v>65</v>
      </c>
      <c r="B473" s="36">
        <v>42082</v>
      </c>
      <c r="C473">
        <v>103.009</v>
      </c>
      <c r="D473">
        <v>3.3</v>
      </c>
    </row>
    <row r="474" spans="1:4">
      <c r="A474" t="s">
        <v>65</v>
      </c>
      <c r="B474" s="36">
        <v>42109</v>
      </c>
      <c r="C474">
        <v>103.009</v>
      </c>
      <c r="D474">
        <v>3.5</v>
      </c>
    </row>
    <row r="475" spans="1:4">
      <c r="A475" t="s">
        <v>65</v>
      </c>
      <c r="B475" s="36">
        <v>42138</v>
      </c>
      <c r="C475">
        <v>103.009</v>
      </c>
      <c r="D475">
        <v>3.5</v>
      </c>
    </row>
    <row r="476" spans="1:4">
      <c r="A476" t="s">
        <v>65</v>
      </c>
      <c r="B476" s="36">
        <v>42174</v>
      </c>
      <c r="C476">
        <v>103.009</v>
      </c>
      <c r="D476">
        <v>3.3</v>
      </c>
    </row>
    <row r="477" spans="1:4">
      <c r="A477" t="s">
        <v>65</v>
      </c>
      <c r="B477" s="36">
        <v>42186</v>
      </c>
      <c r="C477">
        <v>103.009</v>
      </c>
      <c r="D477">
        <v>2.9</v>
      </c>
    </row>
    <row r="478" spans="1:4">
      <c r="A478" t="s">
        <v>65</v>
      </c>
      <c r="B478" s="36">
        <v>42217</v>
      </c>
      <c r="C478">
        <v>103.009</v>
      </c>
      <c r="D478">
        <v>3</v>
      </c>
    </row>
    <row r="479" spans="1:4">
      <c r="A479" t="s">
        <v>65</v>
      </c>
      <c r="B479" s="36">
        <v>42248</v>
      </c>
      <c r="C479">
        <v>103.009</v>
      </c>
      <c r="D479">
        <v>3.15</v>
      </c>
    </row>
    <row r="480" spans="1:4">
      <c r="A480" t="s">
        <v>65</v>
      </c>
      <c r="B480" s="36">
        <v>42298</v>
      </c>
      <c r="C480">
        <v>103.009</v>
      </c>
      <c r="D480">
        <v>3.2</v>
      </c>
    </row>
    <row r="481" spans="1:4">
      <c r="A481" t="s">
        <v>65</v>
      </c>
      <c r="B481" s="36">
        <v>42326</v>
      </c>
      <c r="C481">
        <v>103.009</v>
      </c>
      <c r="D481">
        <v>3.6</v>
      </c>
    </row>
    <row r="482" spans="1:4">
      <c r="A482" t="s">
        <v>65</v>
      </c>
      <c r="B482" s="36">
        <v>42339</v>
      </c>
      <c r="C482">
        <v>103.009</v>
      </c>
      <c r="D482">
        <v>3.6</v>
      </c>
    </row>
    <row r="483" spans="1:4">
      <c r="A483" t="s">
        <v>65</v>
      </c>
      <c r="B483" s="36">
        <v>42370</v>
      </c>
      <c r="C483">
        <v>103.009</v>
      </c>
      <c r="D483">
        <v>3.6</v>
      </c>
    </row>
    <row r="484" spans="1:4">
      <c r="A484" t="s">
        <v>65</v>
      </c>
      <c r="B484" s="36">
        <v>42401</v>
      </c>
      <c r="C484">
        <v>103.009</v>
      </c>
      <c r="D484">
        <v>3.5</v>
      </c>
    </row>
    <row r="485" spans="1:4">
      <c r="A485" t="s">
        <v>65</v>
      </c>
      <c r="B485" s="36">
        <v>42430</v>
      </c>
      <c r="C485">
        <v>103.009</v>
      </c>
      <c r="D485">
        <v>3.5</v>
      </c>
    </row>
    <row r="486" spans="1:4">
      <c r="A486" t="s">
        <v>65</v>
      </c>
      <c r="B486" s="36">
        <v>42491</v>
      </c>
      <c r="C486">
        <v>103.009</v>
      </c>
      <c r="D486">
        <v>3.77</v>
      </c>
    </row>
    <row r="487" spans="1:4">
      <c r="A487" t="s">
        <v>65</v>
      </c>
      <c r="B487" s="36">
        <v>42522</v>
      </c>
      <c r="C487">
        <v>103.009</v>
      </c>
      <c r="D487">
        <v>3.1</v>
      </c>
    </row>
    <row r="488" spans="1:4">
      <c r="A488" t="s">
        <v>65</v>
      </c>
      <c r="B488" s="36">
        <v>42552</v>
      </c>
      <c r="C488">
        <v>103.009</v>
      </c>
      <c r="D488">
        <v>3</v>
      </c>
    </row>
    <row r="489" spans="1:4">
      <c r="A489" t="s">
        <v>65</v>
      </c>
      <c r="B489" s="36">
        <v>42583</v>
      </c>
      <c r="C489">
        <v>103.009</v>
      </c>
      <c r="D489">
        <v>3.1</v>
      </c>
    </row>
    <row r="490" spans="1:4">
      <c r="A490" t="s">
        <v>65</v>
      </c>
      <c r="B490" s="36">
        <v>42614</v>
      </c>
      <c r="C490">
        <v>103.009</v>
      </c>
      <c r="D490">
        <v>3.3</v>
      </c>
    </row>
    <row r="491" spans="1:4">
      <c r="A491" t="s">
        <v>65</v>
      </c>
      <c r="B491" s="36">
        <v>42675</v>
      </c>
      <c r="C491">
        <v>103.009</v>
      </c>
      <c r="D491">
        <v>3.35</v>
      </c>
    </row>
    <row r="492" spans="1:4">
      <c r="A492" t="s">
        <v>65</v>
      </c>
      <c r="B492" s="36">
        <v>42815</v>
      </c>
      <c r="C492">
        <v>103.009</v>
      </c>
      <c r="D492">
        <v>3.84</v>
      </c>
    </row>
    <row r="493" spans="1:4">
      <c r="A493" t="s">
        <v>65</v>
      </c>
      <c r="B493" s="36">
        <v>42854</v>
      </c>
      <c r="C493">
        <v>103.009</v>
      </c>
      <c r="D493">
        <v>3.9</v>
      </c>
    </row>
    <row r="494" spans="1:4">
      <c r="A494" t="s">
        <v>65</v>
      </c>
      <c r="B494" s="36">
        <v>42871</v>
      </c>
      <c r="C494">
        <v>103.009</v>
      </c>
      <c r="D494">
        <v>3.82</v>
      </c>
    </row>
    <row r="495" spans="1:4">
      <c r="A495" t="s">
        <v>65</v>
      </c>
      <c r="B495" s="36">
        <v>42899</v>
      </c>
      <c r="C495">
        <v>103.009</v>
      </c>
      <c r="D495">
        <v>3.22</v>
      </c>
    </row>
    <row r="496" spans="1:4">
      <c r="A496" t="s">
        <v>65</v>
      </c>
      <c r="B496" s="36">
        <v>42937</v>
      </c>
      <c r="C496">
        <v>103.009</v>
      </c>
      <c r="D496">
        <v>3.26</v>
      </c>
    </row>
    <row r="497" spans="1:4">
      <c r="A497" t="s">
        <v>65</v>
      </c>
      <c r="B497" s="36">
        <v>42983</v>
      </c>
      <c r="C497">
        <v>103.009</v>
      </c>
      <c r="D497">
        <v>3.37</v>
      </c>
    </row>
    <row r="498" spans="1:4">
      <c r="A498" t="s">
        <v>65</v>
      </c>
      <c r="B498" s="36">
        <v>43020</v>
      </c>
      <c r="C498">
        <v>103.009</v>
      </c>
      <c r="D498">
        <v>3.45</v>
      </c>
    </row>
    <row r="499" spans="1:4">
      <c r="A499" t="s">
        <v>65</v>
      </c>
      <c r="B499" s="36">
        <v>43049</v>
      </c>
      <c r="C499">
        <v>103.009</v>
      </c>
      <c r="D499">
        <v>3.94</v>
      </c>
    </row>
    <row r="500" spans="1:4">
      <c r="A500" t="s">
        <v>65</v>
      </c>
      <c r="B500" s="36">
        <v>43080</v>
      </c>
      <c r="C500">
        <v>103.009</v>
      </c>
      <c r="D500">
        <v>4.0199999999999996</v>
      </c>
    </row>
    <row r="501" spans="1:4">
      <c r="A501" t="s">
        <v>65</v>
      </c>
      <c r="B501" s="36">
        <v>43125</v>
      </c>
      <c r="C501">
        <v>103.009</v>
      </c>
      <c r="D501">
        <v>3.98</v>
      </c>
    </row>
    <row r="502" spans="1:4">
      <c r="A502" t="s">
        <v>65</v>
      </c>
      <c r="B502" s="36">
        <v>43152</v>
      </c>
      <c r="C502">
        <v>103.009</v>
      </c>
      <c r="D502">
        <v>3.88</v>
      </c>
    </row>
    <row r="503" spans="1:4">
      <c r="A503" t="s">
        <v>65</v>
      </c>
      <c r="B503" s="36">
        <v>43168</v>
      </c>
      <c r="C503">
        <v>103.009</v>
      </c>
      <c r="D503">
        <v>3.94</v>
      </c>
    </row>
    <row r="504" spans="1:4">
      <c r="A504" t="s">
        <v>65</v>
      </c>
      <c r="B504" s="36">
        <v>43213</v>
      </c>
      <c r="C504">
        <v>103.009</v>
      </c>
      <c r="D504">
        <v>3.72</v>
      </c>
    </row>
    <row r="505" spans="1:4">
      <c r="A505" t="s">
        <v>65</v>
      </c>
      <c r="B505" s="36">
        <v>43242</v>
      </c>
      <c r="C505">
        <v>103.009</v>
      </c>
      <c r="D505">
        <v>3.84</v>
      </c>
    </row>
    <row r="506" spans="1:4">
      <c r="A506" t="s">
        <v>65</v>
      </c>
      <c r="B506" s="36">
        <v>43356</v>
      </c>
      <c r="C506">
        <v>103.009</v>
      </c>
      <c r="D506">
        <v>3.42</v>
      </c>
    </row>
    <row r="507" spans="1:4">
      <c r="A507" t="s">
        <v>65</v>
      </c>
      <c r="B507" s="36">
        <v>43398</v>
      </c>
      <c r="C507">
        <v>103.009</v>
      </c>
      <c r="D507">
        <v>3.94</v>
      </c>
    </row>
    <row r="508" spans="1:4">
      <c r="A508" t="s">
        <v>65</v>
      </c>
      <c r="B508" s="36">
        <v>43546</v>
      </c>
      <c r="C508">
        <v>103.009</v>
      </c>
      <c r="D508">
        <v>4.03</v>
      </c>
    </row>
    <row r="509" spans="1:4">
      <c r="A509" t="s">
        <v>65</v>
      </c>
      <c r="B509" s="36">
        <v>43567</v>
      </c>
      <c r="C509">
        <v>103.009</v>
      </c>
      <c r="D509">
        <v>4.12</v>
      </c>
    </row>
    <row r="510" spans="1:4">
      <c r="A510" t="s">
        <v>65</v>
      </c>
      <c r="B510" s="36">
        <v>43610</v>
      </c>
      <c r="C510">
        <v>103.009</v>
      </c>
      <c r="D510">
        <v>4.0999999999999996</v>
      </c>
    </row>
    <row r="511" spans="1:4">
      <c r="A511" t="s">
        <v>65</v>
      </c>
      <c r="B511" s="36">
        <v>43627</v>
      </c>
      <c r="C511">
        <v>103.009</v>
      </c>
      <c r="D511">
        <v>4.0999999999999996</v>
      </c>
    </row>
    <row r="512" spans="1:4">
      <c r="A512" t="s">
        <v>65</v>
      </c>
      <c r="B512" s="36">
        <v>43719</v>
      </c>
      <c r="C512">
        <v>103.009</v>
      </c>
      <c r="D512">
        <v>3.34</v>
      </c>
    </row>
    <row r="513" spans="1:4">
      <c r="A513" t="s">
        <v>65</v>
      </c>
      <c r="B513" s="36">
        <v>43754</v>
      </c>
      <c r="C513">
        <v>103.009</v>
      </c>
      <c r="D513">
        <v>3.57</v>
      </c>
    </row>
    <row r="514" spans="1:4">
      <c r="A514" t="s">
        <v>65</v>
      </c>
      <c r="B514" s="36">
        <v>43787</v>
      </c>
      <c r="C514">
        <v>103.009</v>
      </c>
      <c r="D514">
        <v>3.3</v>
      </c>
    </row>
    <row r="515" spans="1:4">
      <c r="A515" t="s">
        <v>65</v>
      </c>
      <c r="B515" s="36">
        <v>43826</v>
      </c>
      <c r="C515">
        <v>103.009</v>
      </c>
      <c r="D515">
        <v>2.94</v>
      </c>
    </row>
    <row r="516" spans="1:4">
      <c r="A516" t="s">
        <v>67</v>
      </c>
      <c r="B516" s="33">
        <v>39814</v>
      </c>
      <c r="C516">
        <v>115.102</v>
      </c>
      <c r="D516">
        <v>6.1</v>
      </c>
    </row>
    <row r="517" spans="1:4">
      <c r="A517" t="s">
        <v>67</v>
      </c>
      <c r="B517" s="33">
        <v>39845</v>
      </c>
      <c r="C517">
        <v>115.102</v>
      </c>
      <c r="D517">
        <v>6</v>
      </c>
    </row>
    <row r="518" spans="1:4">
      <c r="A518" t="s">
        <v>67</v>
      </c>
      <c r="B518" s="33">
        <v>39873</v>
      </c>
      <c r="C518">
        <v>115.102</v>
      </c>
      <c r="D518">
        <v>6.25</v>
      </c>
    </row>
    <row r="519" spans="1:4">
      <c r="A519" t="s">
        <v>67</v>
      </c>
      <c r="B519" s="33">
        <v>39904</v>
      </c>
      <c r="C519">
        <v>115.102</v>
      </c>
      <c r="D519">
        <v>6.2</v>
      </c>
    </row>
    <row r="520" spans="1:4">
      <c r="A520" t="s">
        <v>67</v>
      </c>
      <c r="B520" s="33">
        <v>39934</v>
      </c>
      <c r="C520">
        <v>115.102</v>
      </c>
      <c r="D520">
        <v>6.25</v>
      </c>
    </row>
    <row r="521" spans="1:4">
      <c r="A521" t="s">
        <v>67</v>
      </c>
      <c r="B521" s="33">
        <v>39965</v>
      </c>
      <c r="C521">
        <v>115.102</v>
      </c>
      <c r="D521">
        <v>6.2</v>
      </c>
    </row>
    <row r="522" spans="1:4">
      <c r="A522" t="s">
        <v>67</v>
      </c>
      <c r="B522" s="33">
        <v>39995</v>
      </c>
      <c r="C522">
        <v>115.102</v>
      </c>
      <c r="D522">
        <v>5.9</v>
      </c>
    </row>
    <row r="523" spans="1:4">
      <c r="A523" t="s">
        <v>67</v>
      </c>
      <c r="B523" s="33">
        <v>40026</v>
      </c>
      <c r="C523">
        <v>115.102</v>
      </c>
      <c r="D523">
        <v>6</v>
      </c>
    </row>
    <row r="524" spans="1:4">
      <c r="A524" t="s">
        <v>67</v>
      </c>
      <c r="B524" s="33">
        <v>40057</v>
      </c>
      <c r="C524">
        <v>115.102</v>
      </c>
      <c r="D524">
        <v>5.9</v>
      </c>
    </row>
    <row r="525" spans="1:4">
      <c r="A525" t="s">
        <v>67</v>
      </c>
      <c r="B525" s="33">
        <v>40087</v>
      </c>
      <c r="C525">
        <v>115.102</v>
      </c>
      <c r="D525">
        <v>6.25</v>
      </c>
    </row>
    <row r="526" spans="1:4">
      <c r="A526" t="s">
        <v>67</v>
      </c>
      <c r="B526" s="33">
        <v>40118</v>
      </c>
      <c r="C526">
        <v>115.102</v>
      </c>
      <c r="D526">
        <v>6.35</v>
      </c>
    </row>
    <row r="527" spans="1:4">
      <c r="A527" t="s">
        <v>67</v>
      </c>
      <c r="B527" s="33">
        <v>40148</v>
      </c>
      <c r="C527">
        <v>115.102</v>
      </c>
      <c r="D527">
        <v>6.5</v>
      </c>
    </row>
    <row r="528" spans="1:4">
      <c r="A528" t="s">
        <v>67</v>
      </c>
      <c r="B528" s="33">
        <v>40271</v>
      </c>
      <c r="C528">
        <v>115.102</v>
      </c>
      <c r="D528">
        <v>6.3</v>
      </c>
    </row>
    <row r="529" spans="1:4">
      <c r="A529" t="s">
        <v>67</v>
      </c>
      <c r="B529" s="33">
        <v>40362</v>
      </c>
      <c r="C529">
        <v>115.102</v>
      </c>
      <c r="D529">
        <v>6.2</v>
      </c>
    </row>
    <row r="530" spans="1:4">
      <c r="A530" t="s">
        <v>67</v>
      </c>
      <c r="B530" s="33">
        <v>40393</v>
      </c>
      <c r="C530">
        <v>115.102</v>
      </c>
      <c r="D530">
        <v>5.6</v>
      </c>
    </row>
    <row r="531" spans="1:4">
      <c r="A531" t="s">
        <v>67</v>
      </c>
      <c r="B531" s="33">
        <v>40424</v>
      </c>
      <c r="C531">
        <v>115.102</v>
      </c>
      <c r="D531">
        <v>6</v>
      </c>
    </row>
    <row r="532" spans="1:4">
      <c r="A532" t="s">
        <v>67</v>
      </c>
      <c r="B532" s="33">
        <v>40461</v>
      </c>
      <c r="C532">
        <v>115.102</v>
      </c>
      <c r="D532">
        <v>5.9</v>
      </c>
    </row>
    <row r="533" spans="1:4">
      <c r="A533" t="s">
        <v>67</v>
      </c>
      <c r="B533" s="33">
        <v>40483</v>
      </c>
      <c r="C533">
        <v>115.102</v>
      </c>
      <c r="D533">
        <v>5.75</v>
      </c>
    </row>
    <row r="534" spans="1:4">
      <c r="A534" t="s">
        <v>67</v>
      </c>
      <c r="B534" s="33">
        <v>40513</v>
      </c>
      <c r="C534">
        <v>115.102</v>
      </c>
      <c r="D534">
        <v>5.6</v>
      </c>
    </row>
    <row r="535" spans="1:4">
      <c r="A535" t="s">
        <v>67</v>
      </c>
      <c r="B535" s="36">
        <v>40544</v>
      </c>
      <c r="C535">
        <v>115.102</v>
      </c>
      <c r="D535">
        <v>5.75</v>
      </c>
    </row>
    <row r="536" spans="1:4">
      <c r="A536" t="s">
        <v>67</v>
      </c>
      <c r="B536" s="36">
        <v>40603</v>
      </c>
      <c r="C536">
        <v>115.102</v>
      </c>
      <c r="D536">
        <v>6.15</v>
      </c>
    </row>
    <row r="537" spans="1:4">
      <c r="A537" t="s">
        <v>67</v>
      </c>
      <c r="B537" s="36">
        <v>40634</v>
      </c>
      <c r="C537">
        <v>115.102</v>
      </c>
      <c r="D537">
        <v>6.1</v>
      </c>
    </row>
    <row r="538" spans="1:4">
      <c r="A538" t="s">
        <v>67</v>
      </c>
      <c r="B538" s="36">
        <v>40664</v>
      </c>
      <c r="C538">
        <v>115.102</v>
      </c>
      <c r="D538">
        <v>6</v>
      </c>
    </row>
    <row r="539" spans="1:4">
      <c r="A539" t="s">
        <v>67</v>
      </c>
      <c r="B539" s="36">
        <v>40695</v>
      </c>
      <c r="C539">
        <v>115.102</v>
      </c>
      <c r="D539">
        <v>5.85</v>
      </c>
    </row>
    <row r="540" spans="1:4">
      <c r="A540" t="s">
        <v>67</v>
      </c>
      <c r="B540" s="36">
        <v>40725</v>
      </c>
      <c r="C540">
        <v>115.102</v>
      </c>
      <c r="D540">
        <v>6</v>
      </c>
    </row>
    <row r="541" spans="1:4">
      <c r="A541" t="s">
        <v>67</v>
      </c>
      <c r="B541" s="36">
        <v>40756</v>
      </c>
      <c r="C541">
        <v>115.102</v>
      </c>
      <c r="D541">
        <v>6</v>
      </c>
    </row>
    <row r="542" spans="1:4">
      <c r="A542" t="s">
        <v>67</v>
      </c>
      <c r="B542" s="36">
        <v>40787</v>
      </c>
      <c r="C542">
        <v>115.102</v>
      </c>
      <c r="D542">
        <v>5.75</v>
      </c>
    </row>
    <row r="543" spans="1:4">
      <c r="A543" t="s">
        <v>67</v>
      </c>
      <c r="B543" s="36">
        <v>40817</v>
      </c>
      <c r="C543">
        <v>115.102</v>
      </c>
      <c r="D543">
        <v>6.3</v>
      </c>
    </row>
    <row r="544" spans="1:4">
      <c r="A544" t="s">
        <v>67</v>
      </c>
      <c r="B544" s="36">
        <v>40848</v>
      </c>
      <c r="C544">
        <v>115.102</v>
      </c>
      <c r="D544">
        <v>6.1</v>
      </c>
    </row>
    <row r="545" spans="1:4">
      <c r="A545" t="s">
        <v>67</v>
      </c>
      <c r="B545" s="36">
        <v>40878</v>
      </c>
      <c r="C545">
        <v>115.102</v>
      </c>
      <c r="D545">
        <v>6</v>
      </c>
    </row>
    <row r="546" spans="1:4">
      <c r="A546" t="s">
        <v>67</v>
      </c>
      <c r="B546" s="36">
        <v>40909</v>
      </c>
      <c r="C546">
        <v>115.102</v>
      </c>
      <c r="D546">
        <v>6.45</v>
      </c>
    </row>
    <row r="547" spans="1:4">
      <c r="A547" t="s">
        <v>67</v>
      </c>
      <c r="B547" s="36">
        <v>40940</v>
      </c>
      <c r="C547">
        <v>115.102</v>
      </c>
      <c r="D547">
        <v>6.6</v>
      </c>
    </row>
    <row r="548" spans="1:4">
      <c r="A548" t="s">
        <v>67</v>
      </c>
      <c r="B548" s="36">
        <v>41000</v>
      </c>
      <c r="C548">
        <v>115.102</v>
      </c>
      <c r="D548">
        <v>6.5</v>
      </c>
    </row>
    <row r="549" spans="1:4">
      <c r="A549" t="s">
        <v>67</v>
      </c>
      <c r="B549" s="36">
        <v>41030</v>
      </c>
      <c r="C549">
        <v>115.102</v>
      </c>
      <c r="D549">
        <v>6.2</v>
      </c>
    </row>
    <row r="550" spans="1:4">
      <c r="A550" t="s">
        <v>67</v>
      </c>
      <c r="B550" s="36">
        <v>41061</v>
      </c>
      <c r="C550">
        <v>115.102</v>
      </c>
      <c r="D550">
        <v>6.1</v>
      </c>
    </row>
    <row r="551" spans="1:4">
      <c r="A551" t="s">
        <v>67</v>
      </c>
      <c r="B551" s="36">
        <v>41091</v>
      </c>
      <c r="C551">
        <v>115.102</v>
      </c>
      <c r="D551">
        <v>6.1</v>
      </c>
    </row>
    <row r="552" spans="1:4">
      <c r="A552" t="s">
        <v>67</v>
      </c>
      <c r="B552" s="36">
        <v>41122</v>
      </c>
      <c r="C552">
        <v>115.102</v>
      </c>
      <c r="D552">
        <v>6</v>
      </c>
    </row>
    <row r="553" spans="1:4">
      <c r="A553" t="s">
        <v>67</v>
      </c>
      <c r="B553" s="36">
        <v>41153</v>
      </c>
      <c r="C553">
        <v>115.102</v>
      </c>
      <c r="D553">
        <v>6.1</v>
      </c>
    </row>
    <row r="554" spans="1:4">
      <c r="A554" t="s">
        <v>67</v>
      </c>
      <c r="B554" s="36">
        <v>41183</v>
      </c>
      <c r="C554">
        <v>115.102</v>
      </c>
      <c r="D554">
        <v>6.15</v>
      </c>
    </row>
    <row r="555" spans="1:4">
      <c r="A555" t="s">
        <v>67</v>
      </c>
      <c r="B555" s="36">
        <v>41214</v>
      </c>
      <c r="C555">
        <v>115.102</v>
      </c>
      <c r="D555">
        <v>6.25</v>
      </c>
    </row>
    <row r="556" spans="1:4">
      <c r="A556" t="s">
        <v>67</v>
      </c>
      <c r="B556" s="36">
        <v>41259</v>
      </c>
      <c r="C556">
        <v>115.102</v>
      </c>
      <c r="D556">
        <v>6.1</v>
      </c>
    </row>
    <row r="557" spans="1:4">
      <c r="A557" t="s">
        <v>67</v>
      </c>
      <c r="B557" s="36">
        <v>41285</v>
      </c>
      <c r="C557">
        <v>115.102</v>
      </c>
      <c r="D557">
        <v>6.35</v>
      </c>
    </row>
    <row r="558" spans="1:4">
      <c r="A558" t="s">
        <v>67</v>
      </c>
      <c r="B558" s="36">
        <v>41316</v>
      </c>
      <c r="C558">
        <v>115.102</v>
      </c>
      <c r="D558">
        <v>6.2</v>
      </c>
    </row>
    <row r="559" spans="1:4">
      <c r="A559" t="s">
        <v>67</v>
      </c>
      <c r="B559" s="36">
        <v>41344</v>
      </c>
      <c r="C559">
        <v>115.102</v>
      </c>
      <c r="D559">
        <v>5.7</v>
      </c>
    </row>
    <row r="560" spans="1:4">
      <c r="A560" t="s">
        <v>67</v>
      </c>
      <c r="B560" s="36">
        <v>41375</v>
      </c>
      <c r="C560">
        <v>115.102</v>
      </c>
      <c r="D560">
        <v>6</v>
      </c>
    </row>
    <row r="561" spans="1:4">
      <c r="A561" t="s">
        <v>67</v>
      </c>
      <c r="B561" s="36">
        <v>41424</v>
      </c>
      <c r="C561">
        <v>115.102</v>
      </c>
      <c r="D561">
        <v>5.7</v>
      </c>
    </row>
    <row r="562" spans="1:4">
      <c r="A562" t="s">
        <v>67</v>
      </c>
      <c r="B562" s="36">
        <v>41450</v>
      </c>
      <c r="C562">
        <v>115.102</v>
      </c>
      <c r="D562">
        <v>6</v>
      </c>
    </row>
    <row r="563" spans="1:4">
      <c r="A563" t="s">
        <v>67</v>
      </c>
      <c r="B563" s="36">
        <v>41475</v>
      </c>
      <c r="C563">
        <v>115.102</v>
      </c>
      <c r="D563">
        <v>5.6</v>
      </c>
    </row>
    <row r="564" spans="1:4">
      <c r="A564" t="s">
        <v>67</v>
      </c>
      <c r="B564" s="36">
        <v>41516</v>
      </c>
      <c r="C564">
        <v>115.102</v>
      </c>
      <c r="D564">
        <v>5.6</v>
      </c>
    </row>
    <row r="565" spans="1:4">
      <c r="A565" t="s">
        <v>67</v>
      </c>
      <c r="B565" s="36">
        <v>41518</v>
      </c>
      <c r="C565">
        <v>115.102</v>
      </c>
      <c r="D565">
        <v>5.6</v>
      </c>
    </row>
    <row r="566" spans="1:4">
      <c r="A566" t="s">
        <v>67</v>
      </c>
      <c r="B566" s="36">
        <v>41548</v>
      </c>
      <c r="C566">
        <v>115.102</v>
      </c>
      <c r="D566">
        <v>6.1</v>
      </c>
    </row>
    <row r="567" spans="1:4">
      <c r="A567" t="s">
        <v>67</v>
      </c>
      <c r="B567" s="36">
        <v>41579</v>
      </c>
      <c r="C567">
        <v>115.102</v>
      </c>
      <c r="D567">
        <v>6.35</v>
      </c>
    </row>
    <row r="568" spans="1:4">
      <c r="A568" t="s">
        <v>67</v>
      </c>
      <c r="B568" s="36">
        <v>41609</v>
      </c>
      <c r="C568">
        <v>115.102</v>
      </c>
      <c r="D568">
        <v>5.8</v>
      </c>
    </row>
    <row r="569" spans="1:4">
      <c r="A569" t="s">
        <v>67</v>
      </c>
      <c r="B569" s="36">
        <v>41640</v>
      </c>
      <c r="C569">
        <v>115.102</v>
      </c>
      <c r="D569">
        <v>5.5</v>
      </c>
    </row>
    <row r="570" spans="1:4">
      <c r="A570" t="s">
        <v>67</v>
      </c>
      <c r="B570" s="36">
        <v>41671</v>
      </c>
      <c r="C570">
        <v>115.102</v>
      </c>
      <c r="D570">
        <v>6</v>
      </c>
    </row>
    <row r="571" spans="1:4">
      <c r="A571" t="s">
        <v>67</v>
      </c>
      <c r="B571" s="36">
        <v>41699</v>
      </c>
      <c r="C571">
        <v>115.102</v>
      </c>
      <c r="D571">
        <v>5.6</v>
      </c>
    </row>
    <row r="572" spans="1:4">
      <c r="A572" t="s">
        <v>67</v>
      </c>
      <c r="B572" s="36">
        <v>41730</v>
      </c>
      <c r="C572">
        <v>115.102</v>
      </c>
      <c r="D572">
        <v>5.9</v>
      </c>
    </row>
    <row r="573" spans="1:4">
      <c r="A573" t="s">
        <v>67</v>
      </c>
      <c r="B573" s="36">
        <v>41760</v>
      </c>
      <c r="C573">
        <v>115.102</v>
      </c>
      <c r="D573">
        <v>6.05</v>
      </c>
    </row>
    <row r="574" spans="1:4">
      <c r="A574" t="s">
        <v>67</v>
      </c>
      <c r="B574" s="36">
        <v>41791</v>
      </c>
      <c r="C574">
        <v>115.102</v>
      </c>
      <c r="D574">
        <v>5.8</v>
      </c>
    </row>
    <row r="575" spans="1:4">
      <c r="A575" t="s">
        <v>67</v>
      </c>
      <c r="B575" s="36">
        <v>41821</v>
      </c>
      <c r="C575">
        <v>115.102</v>
      </c>
      <c r="D575">
        <v>5.75</v>
      </c>
    </row>
    <row r="576" spans="1:4">
      <c r="A576" t="s">
        <v>67</v>
      </c>
      <c r="B576" s="36">
        <v>41852</v>
      </c>
      <c r="C576">
        <v>115.102</v>
      </c>
      <c r="D576">
        <v>5.7</v>
      </c>
    </row>
    <row r="577" spans="1:4">
      <c r="A577" t="s">
        <v>67</v>
      </c>
      <c r="B577" s="36">
        <v>41883</v>
      </c>
      <c r="C577">
        <v>115.102</v>
      </c>
      <c r="D577">
        <v>6</v>
      </c>
    </row>
    <row r="578" spans="1:4">
      <c r="A578" t="s">
        <v>67</v>
      </c>
      <c r="B578" s="36">
        <v>41913</v>
      </c>
      <c r="C578">
        <v>115.102</v>
      </c>
      <c r="D578">
        <v>6.9</v>
      </c>
    </row>
    <row r="579" spans="1:4">
      <c r="A579" t="s">
        <v>67</v>
      </c>
      <c r="B579" s="36">
        <v>41944</v>
      </c>
      <c r="C579">
        <v>115.102</v>
      </c>
      <c r="D579">
        <v>5.8</v>
      </c>
    </row>
    <row r="580" spans="1:4">
      <c r="A580" t="s">
        <v>67</v>
      </c>
      <c r="B580" s="36">
        <v>41974</v>
      </c>
      <c r="C580">
        <v>115.102</v>
      </c>
      <c r="D580">
        <v>5.8</v>
      </c>
    </row>
    <row r="581" spans="1:4">
      <c r="A581" t="s">
        <v>67</v>
      </c>
      <c r="B581" s="36">
        <v>42025</v>
      </c>
      <c r="C581">
        <v>115.102</v>
      </c>
      <c r="D581">
        <v>6.25</v>
      </c>
    </row>
    <row r="582" spans="1:4">
      <c r="A582" t="s">
        <v>67</v>
      </c>
      <c r="B582" s="36">
        <v>42054</v>
      </c>
      <c r="C582">
        <v>115.102</v>
      </c>
      <c r="D582">
        <v>6.25</v>
      </c>
    </row>
    <row r="583" spans="1:4">
      <c r="A583" t="s">
        <v>67</v>
      </c>
      <c r="B583" s="36">
        <v>42081</v>
      </c>
      <c r="C583">
        <v>115.102</v>
      </c>
      <c r="D583">
        <v>6.1</v>
      </c>
    </row>
    <row r="584" spans="1:4">
      <c r="A584" t="s">
        <v>67</v>
      </c>
      <c r="B584" s="36">
        <v>42114</v>
      </c>
      <c r="C584">
        <v>115.102</v>
      </c>
      <c r="D584">
        <v>5.8</v>
      </c>
    </row>
    <row r="585" spans="1:4">
      <c r="A585" t="s">
        <v>67</v>
      </c>
      <c r="B585" s="36">
        <v>42149</v>
      </c>
      <c r="C585">
        <v>115.102</v>
      </c>
      <c r="D585">
        <v>5.6</v>
      </c>
    </row>
    <row r="586" spans="1:4">
      <c r="A586" t="s">
        <v>67</v>
      </c>
      <c r="B586" s="36">
        <v>42173</v>
      </c>
      <c r="C586">
        <v>115.102</v>
      </c>
      <c r="D586">
        <v>6.1</v>
      </c>
    </row>
    <row r="587" spans="1:4">
      <c r="A587" t="s">
        <v>67</v>
      </c>
      <c r="B587" s="36">
        <v>42186</v>
      </c>
      <c r="C587">
        <v>115.102</v>
      </c>
      <c r="D587">
        <v>5.9</v>
      </c>
    </row>
    <row r="588" spans="1:4">
      <c r="A588" t="s">
        <v>67</v>
      </c>
      <c r="B588" s="36">
        <v>42217</v>
      </c>
      <c r="C588">
        <v>115.102</v>
      </c>
      <c r="D588">
        <v>5.0999999999999996</v>
      </c>
    </row>
    <row r="589" spans="1:4">
      <c r="A589" t="s">
        <v>67</v>
      </c>
      <c r="B589" s="36">
        <v>42248</v>
      </c>
      <c r="C589">
        <v>115.102</v>
      </c>
      <c r="D589">
        <v>5.8</v>
      </c>
    </row>
    <row r="590" spans="1:4">
      <c r="A590" t="s">
        <v>67</v>
      </c>
      <c r="B590" s="36">
        <v>42305</v>
      </c>
      <c r="C590">
        <v>115.102</v>
      </c>
      <c r="D590">
        <v>5.4</v>
      </c>
    </row>
    <row r="591" spans="1:4">
      <c r="A591" t="s">
        <v>67</v>
      </c>
      <c r="B591" s="36">
        <v>42333</v>
      </c>
      <c r="C591">
        <v>115.102</v>
      </c>
      <c r="D591">
        <v>6</v>
      </c>
    </row>
    <row r="592" spans="1:4">
      <c r="A592" t="s">
        <v>67</v>
      </c>
      <c r="B592" s="36">
        <v>42339</v>
      </c>
      <c r="C592">
        <v>115.102</v>
      </c>
      <c r="D592">
        <v>6.1</v>
      </c>
    </row>
    <row r="593" spans="1:4">
      <c r="A593" t="s">
        <v>67</v>
      </c>
      <c r="B593" s="36">
        <v>42370</v>
      </c>
      <c r="C593">
        <v>115.102</v>
      </c>
      <c r="D593">
        <v>6.15</v>
      </c>
    </row>
    <row r="594" spans="1:4">
      <c r="A594" t="s">
        <v>67</v>
      </c>
      <c r="B594" s="36">
        <v>42401</v>
      </c>
      <c r="C594">
        <v>115.102</v>
      </c>
      <c r="D594">
        <v>6.6</v>
      </c>
    </row>
    <row r="595" spans="1:4">
      <c r="A595" t="s">
        <v>67</v>
      </c>
      <c r="B595" s="36">
        <v>42430</v>
      </c>
      <c r="C595">
        <v>115.102</v>
      </c>
      <c r="D595">
        <v>6.45</v>
      </c>
    </row>
    <row r="596" spans="1:4">
      <c r="A596" t="s">
        <v>67</v>
      </c>
      <c r="B596" s="36">
        <v>42473</v>
      </c>
      <c r="C596">
        <v>115.102</v>
      </c>
      <c r="D596">
        <v>6.7</v>
      </c>
    </row>
    <row r="597" spans="1:4">
      <c r="A597" t="s">
        <v>67</v>
      </c>
      <c r="B597" s="36">
        <v>42491</v>
      </c>
      <c r="C597">
        <v>115.102</v>
      </c>
      <c r="D597">
        <v>5.95</v>
      </c>
    </row>
    <row r="598" spans="1:4">
      <c r="A598" t="s">
        <v>67</v>
      </c>
      <c r="B598" s="36">
        <v>42522</v>
      </c>
      <c r="C598">
        <v>115.102</v>
      </c>
      <c r="D598">
        <v>5.85</v>
      </c>
    </row>
    <row r="599" spans="1:4">
      <c r="A599" t="s">
        <v>67</v>
      </c>
      <c r="B599" s="36">
        <v>42552</v>
      </c>
      <c r="C599">
        <v>115.102</v>
      </c>
      <c r="D599">
        <v>5.7</v>
      </c>
    </row>
    <row r="600" spans="1:4">
      <c r="A600" t="s">
        <v>67</v>
      </c>
      <c r="B600" s="36">
        <v>42583</v>
      </c>
      <c r="C600">
        <v>115.102</v>
      </c>
      <c r="D600">
        <v>6</v>
      </c>
    </row>
    <row r="601" spans="1:4">
      <c r="A601" t="s">
        <v>67</v>
      </c>
      <c r="B601" s="36">
        <v>42614</v>
      </c>
      <c r="C601">
        <v>115.102</v>
      </c>
      <c r="D601">
        <v>6.05</v>
      </c>
    </row>
    <row r="602" spans="1:4">
      <c r="A602" t="s">
        <v>67</v>
      </c>
      <c r="B602" s="36">
        <v>42675</v>
      </c>
      <c r="C602">
        <v>115.102</v>
      </c>
      <c r="D602">
        <v>6.4</v>
      </c>
    </row>
    <row r="603" spans="1:4">
      <c r="A603" t="s">
        <v>67</v>
      </c>
      <c r="B603" s="36">
        <v>42814</v>
      </c>
      <c r="C603">
        <v>115.102</v>
      </c>
      <c r="D603">
        <v>6.73</v>
      </c>
    </row>
    <row r="604" spans="1:4">
      <c r="A604" t="s">
        <v>67</v>
      </c>
      <c r="B604" s="36">
        <v>42854</v>
      </c>
      <c r="C604">
        <v>115.102</v>
      </c>
      <c r="D604">
        <v>6.32</v>
      </c>
    </row>
    <row r="605" spans="1:4">
      <c r="A605" t="s">
        <v>67</v>
      </c>
      <c r="B605" s="36">
        <v>42874</v>
      </c>
      <c r="C605">
        <v>115.102</v>
      </c>
      <c r="D605">
        <v>6.22</v>
      </c>
    </row>
    <row r="606" spans="1:4">
      <c r="A606" t="s">
        <v>67</v>
      </c>
      <c r="B606" s="36">
        <v>42905</v>
      </c>
      <c r="C606">
        <v>115.102</v>
      </c>
      <c r="D606">
        <v>6.45</v>
      </c>
    </row>
    <row r="607" spans="1:4">
      <c r="A607" t="s">
        <v>67</v>
      </c>
      <c r="B607" s="36">
        <v>42937</v>
      </c>
      <c r="C607">
        <v>115.102</v>
      </c>
      <c r="D607">
        <v>6.52</v>
      </c>
    </row>
    <row r="608" spans="1:4">
      <c r="A608" t="s">
        <v>67</v>
      </c>
      <c r="B608" s="36">
        <v>42984</v>
      </c>
      <c r="C608">
        <v>115.102</v>
      </c>
      <c r="D608">
        <v>7.03</v>
      </c>
    </row>
    <row r="609" spans="1:4">
      <c r="A609" t="s">
        <v>67</v>
      </c>
      <c r="B609" s="36">
        <v>43020</v>
      </c>
      <c r="C609">
        <v>115.102</v>
      </c>
      <c r="D609">
        <v>7.15</v>
      </c>
    </row>
    <row r="610" spans="1:4">
      <c r="A610" t="s">
        <v>67</v>
      </c>
      <c r="B610" s="36">
        <v>43049</v>
      </c>
      <c r="C610">
        <v>115.102</v>
      </c>
      <c r="D610">
        <v>6.47</v>
      </c>
    </row>
    <row r="611" spans="1:4">
      <c r="A611" t="s">
        <v>67</v>
      </c>
      <c r="B611" s="36">
        <v>43083</v>
      </c>
      <c r="C611">
        <v>115.102</v>
      </c>
      <c r="D611">
        <v>6.52</v>
      </c>
    </row>
    <row r="612" spans="1:4">
      <c r="A612" t="s">
        <v>67</v>
      </c>
      <c r="B612" s="36">
        <v>43131</v>
      </c>
      <c r="C612">
        <v>115.102</v>
      </c>
      <c r="D612">
        <v>6.8</v>
      </c>
    </row>
    <row r="613" spans="1:4">
      <c r="A613" t="s">
        <v>67</v>
      </c>
      <c r="B613" s="36">
        <v>43152</v>
      </c>
      <c r="C613">
        <v>115.102</v>
      </c>
      <c r="D613">
        <v>6.92</v>
      </c>
    </row>
    <row r="614" spans="1:4">
      <c r="A614" t="s">
        <v>67</v>
      </c>
      <c r="B614" s="36">
        <v>43173</v>
      </c>
      <c r="C614">
        <v>115.102</v>
      </c>
      <c r="D614">
        <v>6.94</v>
      </c>
    </row>
    <row r="615" spans="1:4">
      <c r="A615" t="s">
        <v>67</v>
      </c>
      <c r="B615" s="36">
        <v>43213</v>
      </c>
      <c r="C615">
        <v>115.102</v>
      </c>
      <c r="D615">
        <v>6.6</v>
      </c>
    </row>
    <row r="616" spans="1:4">
      <c r="A616" t="s">
        <v>67</v>
      </c>
      <c r="B616" s="36">
        <v>43242</v>
      </c>
      <c r="C616">
        <v>115.102</v>
      </c>
      <c r="D616">
        <v>6.86</v>
      </c>
    </row>
    <row r="617" spans="1:4">
      <c r="A617" t="s">
        <v>67</v>
      </c>
      <c r="B617" s="36">
        <v>43266</v>
      </c>
      <c r="C617">
        <v>115.102</v>
      </c>
      <c r="D617">
        <v>6.78</v>
      </c>
    </row>
    <row r="618" spans="1:4">
      <c r="A618" t="s">
        <v>67</v>
      </c>
      <c r="B618" s="36">
        <v>43356</v>
      </c>
      <c r="C618">
        <v>115.102</v>
      </c>
      <c r="D618">
        <v>6.68</v>
      </c>
    </row>
    <row r="619" spans="1:4">
      <c r="A619" t="s">
        <v>67</v>
      </c>
      <c r="B619" s="36">
        <v>43398</v>
      </c>
      <c r="C619">
        <v>115.102</v>
      </c>
      <c r="D619">
        <v>6.94</v>
      </c>
    </row>
    <row r="620" spans="1:4">
      <c r="A620" t="s">
        <v>67</v>
      </c>
      <c r="B620" s="36">
        <v>43473</v>
      </c>
      <c r="C620">
        <v>115.102</v>
      </c>
      <c r="D620">
        <v>6.92</v>
      </c>
    </row>
    <row r="621" spans="1:4">
      <c r="A621" t="s">
        <v>67</v>
      </c>
      <c r="B621" s="36">
        <v>43524</v>
      </c>
      <c r="C621">
        <v>115.102</v>
      </c>
      <c r="D621">
        <v>6.98</v>
      </c>
    </row>
    <row r="622" spans="1:4">
      <c r="A622" t="s">
        <v>67</v>
      </c>
      <c r="B622" s="36">
        <v>43549</v>
      </c>
      <c r="C622">
        <v>115.102</v>
      </c>
      <c r="D622">
        <v>7.45</v>
      </c>
    </row>
    <row r="623" spans="1:4">
      <c r="A623" t="s">
        <v>67</v>
      </c>
      <c r="B623" s="36">
        <v>43567</v>
      </c>
      <c r="C623">
        <v>115.102</v>
      </c>
      <c r="D623">
        <v>7.3</v>
      </c>
    </row>
    <row r="624" spans="1:4">
      <c r="A624" t="s">
        <v>67</v>
      </c>
      <c r="B624" s="36">
        <v>43610</v>
      </c>
      <c r="C624">
        <v>115.102</v>
      </c>
      <c r="D624">
        <v>6.78</v>
      </c>
    </row>
    <row r="625" spans="1:4">
      <c r="A625" t="s">
        <v>67</v>
      </c>
      <c r="B625" s="36">
        <v>43629</v>
      </c>
      <c r="C625">
        <v>115.102</v>
      </c>
      <c r="D625">
        <v>6.78</v>
      </c>
    </row>
    <row r="626" spans="1:4">
      <c r="A626" t="s">
        <v>67</v>
      </c>
      <c r="B626" s="36">
        <v>43664</v>
      </c>
      <c r="C626">
        <v>115.102</v>
      </c>
      <c r="D626">
        <v>6.5</v>
      </c>
    </row>
    <row r="627" spans="1:4">
      <c r="A627" t="s">
        <v>67</v>
      </c>
      <c r="B627" s="36">
        <v>43721</v>
      </c>
      <c r="C627">
        <v>115.102</v>
      </c>
      <c r="D627">
        <v>6.42</v>
      </c>
    </row>
    <row r="628" spans="1:4">
      <c r="A628" t="s">
        <v>67</v>
      </c>
      <c r="B628" s="36">
        <v>43753</v>
      </c>
      <c r="C628">
        <v>115.102</v>
      </c>
      <c r="D628">
        <v>6.53</v>
      </c>
    </row>
    <row r="629" spans="1:4">
      <c r="A629" t="s">
        <v>67</v>
      </c>
      <c r="B629" s="36">
        <v>43784</v>
      </c>
      <c r="C629">
        <v>115.102</v>
      </c>
      <c r="D629">
        <v>5.54</v>
      </c>
    </row>
    <row r="630" spans="1:4">
      <c r="A630" t="s">
        <v>67</v>
      </c>
      <c r="B630" s="36">
        <v>43830</v>
      </c>
      <c r="C630">
        <v>115.102</v>
      </c>
      <c r="D630">
        <v>6.6</v>
      </c>
    </row>
    <row r="631" spans="1:4">
      <c r="A631" t="s">
        <v>69</v>
      </c>
      <c r="B631" s="36">
        <v>40909</v>
      </c>
      <c r="C631">
        <v>122.041</v>
      </c>
      <c r="D631">
        <v>4.3499999999999996</v>
      </c>
    </row>
    <row r="632" spans="1:4">
      <c r="A632" t="s">
        <v>69</v>
      </c>
      <c r="B632" s="36">
        <v>40940</v>
      </c>
      <c r="C632">
        <v>122.041</v>
      </c>
      <c r="D632">
        <v>4.9000000000000004</v>
      </c>
    </row>
    <row r="633" spans="1:4">
      <c r="A633" t="s">
        <v>69</v>
      </c>
      <c r="B633" s="36">
        <v>40969</v>
      </c>
      <c r="C633">
        <v>122.041</v>
      </c>
      <c r="D633">
        <v>5</v>
      </c>
    </row>
    <row r="634" spans="1:4">
      <c r="A634" t="s">
        <v>69</v>
      </c>
      <c r="B634" s="36">
        <v>41000</v>
      </c>
      <c r="C634">
        <v>122.041</v>
      </c>
      <c r="D634">
        <v>5</v>
      </c>
    </row>
    <row r="635" spans="1:4">
      <c r="A635" t="s">
        <v>69</v>
      </c>
      <c r="B635" s="36">
        <v>41030</v>
      </c>
      <c r="C635">
        <v>122.041</v>
      </c>
      <c r="D635">
        <v>2</v>
      </c>
    </row>
    <row r="636" spans="1:4">
      <c r="A636" t="s">
        <v>69</v>
      </c>
      <c r="B636" s="36">
        <v>41171</v>
      </c>
      <c r="C636">
        <v>122.041</v>
      </c>
      <c r="D636">
        <v>2.65</v>
      </c>
    </row>
    <row r="637" spans="1:4">
      <c r="A637" t="s">
        <v>69</v>
      </c>
      <c r="B637" s="36">
        <v>41201</v>
      </c>
      <c r="C637">
        <v>122.041</v>
      </c>
      <c r="D637">
        <v>2.7</v>
      </c>
    </row>
    <row r="638" spans="1:4">
      <c r="A638" t="s">
        <v>69</v>
      </c>
      <c r="B638" s="36">
        <v>41232</v>
      </c>
      <c r="C638">
        <v>122.041</v>
      </c>
      <c r="D638">
        <v>3.1</v>
      </c>
    </row>
    <row r="639" spans="1:4">
      <c r="A639" t="s">
        <v>69</v>
      </c>
      <c r="B639" s="36">
        <v>41259</v>
      </c>
      <c r="C639">
        <v>122.041</v>
      </c>
      <c r="D639">
        <v>3.1</v>
      </c>
    </row>
    <row r="640" spans="1:4">
      <c r="A640" t="s">
        <v>69</v>
      </c>
      <c r="B640" s="36">
        <v>41285</v>
      </c>
      <c r="C640">
        <v>122.041</v>
      </c>
      <c r="D640">
        <v>3.8</v>
      </c>
    </row>
    <row r="641" spans="1:4">
      <c r="A641" t="s">
        <v>69</v>
      </c>
      <c r="B641" s="36">
        <v>41316</v>
      </c>
      <c r="C641">
        <v>122.041</v>
      </c>
      <c r="D641">
        <v>4</v>
      </c>
    </row>
    <row r="642" spans="1:4">
      <c r="A642" t="s">
        <v>69</v>
      </c>
      <c r="B642" s="36">
        <v>41344</v>
      </c>
      <c r="C642">
        <v>122.041</v>
      </c>
      <c r="D642">
        <v>3.5</v>
      </c>
    </row>
    <row r="643" spans="1:4">
      <c r="A643" t="s">
        <v>69</v>
      </c>
      <c r="B643" s="36">
        <v>41375</v>
      </c>
      <c r="C643">
        <v>122.041</v>
      </c>
      <c r="D643">
        <v>3.1</v>
      </c>
    </row>
    <row r="644" spans="1:4">
      <c r="A644" t="s">
        <v>69</v>
      </c>
      <c r="B644" s="36">
        <v>41424</v>
      </c>
      <c r="C644">
        <v>122.041</v>
      </c>
      <c r="D644">
        <v>2.7</v>
      </c>
    </row>
    <row r="645" spans="1:4">
      <c r="A645" t="s">
        <v>69</v>
      </c>
      <c r="B645" s="36">
        <v>41450</v>
      </c>
      <c r="C645">
        <v>122.041</v>
      </c>
      <c r="D645">
        <v>2.2999999999999998</v>
      </c>
    </row>
    <row r="646" spans="1:4">
      <c r="A646" t="s">
        <v>69</v>
      </c>
      <c r="B646" s="36">
        <v>41475</v>
      </c>
      <c r="C646">
        <v>122.041</v>
      </c>
      <c r="D646">
        <v>2.7</v>
      </c>
    </row>
    <row r="647" spans="1:4">
      <c r="A647" t="s">
        <v>69</v>
      </c>
      <c r="B647" s="36">
        <v>41516</v>
      </c>
      <c r="C647">
        <v>122.041</v>
      </c>
      <c r="D647">
        <v>2.2000000000000002</v>
      </c>
    </row>
    <row r="648" spans="1:4">
      <c r="A648" t="s">
        <v>69</v>
      </c>
      <c r="B648" s="36">
        <v>41518</v>
      </c>
      <c r="C648">
        <v>122.041</v>
      </c>
      <c r="D648">
        <v>2.35</v>
      </c>
    </row>
    <row r="649" spans="1:4">
      <c r="A649" t="s">
        <v>69</v>
      </c>
      <c r="B649" s="36">
        <v>41548</v>
      </c>
      <c r="C649">
        <v>122.041</v>
      </c>
      <c r="D649">
        <v>3</v>
      </c>
    </row>
    <row r="650" spans="1:4">
      <c r="A650" t="s">
        <v>69</v>
      </c>
      <c r="B650" s="36">
        <v>41579</v>
      </c>
      <c r="C650">
        <v>122.041</v>
      </c>
      <c r="D650">
        <v>3.6</v>
      </c>
    </row>
    <row r="651" spans="1:4">
      <c r="A651" t="s">
        <v>69</v>
      </c>
      <c r="B651" s="36">
        <v>41609</v>
      </c>
      <c r="C651">
        <v>122.041</v>
      </c>
      <c r="D651">
        <v>3.1</v>
      </c>
    </row>
    <row r="652" spans="1:4">
      <c r="A652" t="s">
        <v>69</v>
      </c>
      <c r="B652" s="36">
        <v>41640</v>
      </c>
      <c r="C652">
        <v>122.041</v>
      </c>
      <c r="D652">
        <v>2.1</v>
      </c>
    </row>
    <row r="653" spans="1:4">
      <c r="A653" t="s">
        <v>69</v>
      </c>
      <c r="B653" s="36">
        <v>41671</v>
      </c>
      <c r="C653">
        <v>122.041</v>
      </c>
      <c r="D653">
        <v>2.4</v>
      </c>
    </row>
    <row r="654" spans="1:4">
      <c r="A654" t="s">
        <v>69</v>
      </c>
      <c r="B654" s="36">
        <v>41699</v>
      </c>
      <c r="C654">
        <v>122.041</v>
      </c>
      <c r="D654">
        <v>3</v>
      </c>
    </row>
    <row r="655" spans="1:4">
      <c r="A655" t="s">
        <v>69</v>
      </c>
      <c r="B655" s="36">
        <v>41730</v>
      </c>
      <c r="C655">
        <v>122.041</v>
      </c>
      <c r="D655">
        <v>3.5</v>
      </c>
    </row>
    <row r="656" spans="1:4">
      <c r="A656" t="s">
        <v>69</v>
      </c>
      <c r="B656" s="36">
        <v>41760</v>
      </c>
      <c r="C656">
        <v>122.041</v>
      </c>
      <c r="D656">
        <v>2.8</v>
      </c>
    </row>
    <row r="657" spans="1:4">
      <c r="A657" t="s">
        <v>69</v>
      </c>
      <c r="B657" s="36">
        <v>41791</v>
      </c>
      <c r="C657">
        <v>122.041</v>
      </c>
      <c r="D657">
        <v>2.8</v>
      </c>
    </row>
    <row r="658" spans="1:4">
      <c r="A658" t="s">
        <v>69</v>
      </c>
      <c r="B658" s="36">
        <v>41821</v>
      </c>
      <c r="C658">
        <v>122.041</v>
      </c>
      <c r="D658">
        <v>2.2999999999999998</v>
      </c>
    </row>
    <row r="659" spans="1:4">
      <c r="A659" t="s">
        <v>69</v>
      </c>
      <c r="B659" s="36">
        <v>41852</v>
      </c>
      <c r="C659">
        <v>122.041</v>
      </c>
      <c r="D659">
        <v>2.5</v>
      </c>
    </row>
    <row r="660" spans="1:4">
      <c r="A660" t="s">
        <v>69</v>
      </c>
      <c r="B660" s="36">
        <v>41883</v>
      </c>
      <c r="C660">
        <v>122.041</v>
      </c>
      <c r="D660">
        <v>3.15</v>
      </c>
    </row>
    <row r="661" spans="1:4">
      <c r="A661" t="s">
        <v>69</v>
      </c>
      <c r="B661" s="36">
        <v>41913</v>
      </c>
      <c r="C661">
        <v>122.041</v>
      </c>
      <c r="D661">
        <v>3.7</v>
      </c>
    </row>
    <row r="662" spans="1:4">
      <c r="A662" t="s">
        <v>69</v>
      </c>
      <c r="B662" s="36">
        <v>41944</v>
      </c>
      <c r="C662">
        <v>122.041</v>
      </c>
      <c r="D662">
        <v>2.8</v>
      </c>
    </row>
    <row r="663" spans="1:4">
      <c r="A663" t="s">
        <v>69</v>
      </c>
      <c r="B663" s="36">
        <v>41974</v>
      </c>
      <c r="C663">
        <v>122.041</v>
      </c>
      <c r="D663">
        <v>2.75</v>
      </c>
    </row>
    <row r="664" spans="1:4">
      <c r="A664" t="s">
        <v>69</v>
      </c>
      <c r="B664" s="36">
        <v>42024</v>
      </c>
      <c r="C664">
        <v>122.041</v>
      </c>
      <c r="D664">
        <v>3.4</v>
      </c>
    </row>
    <row r="665" spans="1:4">
      <c r="A665" t="s">
        <v>69</v>
      </c>
      <c r="B665" s="36">
        <v>42058</v>
      </c>
      <c r="C665">
        <v>122.041</v>
      </c>
      <c r="D665">
        <v>3.2</v>
      </c>
    </row>
    <row r="666" spans="1:4">
      <c r="A666" t="s">
        <v>69</v>
      </c>
      <c r="B666" s="36">
        <v>42081</v>
      </c>
      <c r="C666">
        <v>122.041</v>
      </c>
      <c r="D666">
        <v>3.55</v>
      </c>
    </row>
    <row r="667" spans="1:4">
      <c r="A667" t="s">
        <v>69</v>
      </c>
      <c r="B667" s="36">
        <v>42173</v>
      </c>
      <c r="C667">
        <v>122.041</v>
      </c>
      <c r="D667">
        <v>3.55</v>
      </c>
    </row>
    <row r="668" spans="1:4">
      <c r="A668" t="s">
        <v>69</v>
      </c>
      <c r="B668" s="36">
        <v>42488</v>
      </c>
      <c r="C668">
        <v>122.041</v>
      </c>
      <c r="D668">
        <v>3.73</v>
      </c>
    </row>
    <row r="669" spans="1:4">
      <c r="A669" t="s">
        <v>69</v>
      </c>
      <c r="B669" s="36">
        <v>42815</v>
      </c>
      <c r="C669">
        <v>122.041</v>
      </c>
      <c r="D669">
        <v>4.17</v>
      </c>
    </row>
    <row r="670" spans="1:4">
      <c r="A670" t="s">
        <v>69</v>
      </c>
      <c r="B670" s="36">
        <v>42854</v>
      </c>
      <c r="C670">
        <v>122.041</v>
      </c>
      <c r="D670">
        <v>4.1399999999999997</v>
      </c>
    </row>
    <row r="671" spans="1:4">
      <c r="A671" t="s">
        <v>69</v>
      </c>
      <c r="B671" s="36">
        <v>42874</v>
      </c>
      <c r="C671">
        <v>122.041</v>
      </c>
      <c r="D671">
        <v>4.0599999999999996</v>
      </c>
    </row>
    <row r="672" spans="1:4">
      <c r="A672" t="s">
        <v>69</v>
      </c>
      <c r="B672" s="36">
        <v>42900</v>
      </c>
      <c r="C672">
        <v>122.041</v>
      </c>
      <c r="D672">
        <v>4.3099999999999996</v>
      </c>
    </row>
    <row r="673" spans="1:4">
      <c r="A673" t="s">
        <v>69</v>
      </c>
      <c r="B673" s="36">
        <v>42937</v>
      </c>
      <c r="C673">
        <v>122.041</v>
      </c>
      <c r="D673">
        <v>3.13</v>
      </c>
    </row>
    <row r="674" spans="1:4">
      <c r="A674" t="s">
        <v>69</v>
      </c>
      <c r="B674" s="36">
        <v>42985</v>
      </c>
      <c r="C674">
        <v>122.041</v>
      </c>
      <c r="D674">
        <v>3.13</v>
      </c>
    </row>
    <row r="675" spans="1:4">
      <c r="A675" t="s">
        <v>69</v>
      </c>
      <c r="B675" s="36">
        <v>43020</v>
      </c>
      <c r="C675">
        <v>122.041</v>
      </c>
      <c r="D675">
        <v>3.18</v>
      </c>
    </row>
    <row r="676" spans="1:4">
      <c r="A676" t="s">
        <v>69</v>
      </c>
      <c r="B676" s="36">
        <v>43049</v>
      </c>
      <c r="C676">
        <v>122.041</v>
      </c>
      <c r="D676">
        <v>3.56</v>
      </c>
    </row>
    <row r="677" spans="1:4">
      <c r="A677" t="s">
        <v>69</v>
      </c>
      <c r="B677" s="36">
        <v>43082</v>
      </c>
      <c r="C677">
        <v>122.041</v>
      </c>
      <c r="D677">
        <v>4</v>
      </c>
    </row>
    <row r="678" spans="1:4">
      <c r="A678" t="s">
        <v>69</v>
      </c>
      <c r="B678" s="36">
        <v>43130</v>
      </c>
      <c r="C678">
        <v>122.041</v>
      </c>
      <c r="D678">
        <v>3.9</v>
      </c>
    </row>
    <row r="679" spans="1:4">
      <c r="A679" t="s">
        <v>69</v>
      </c>
      <c r="B679" s="36">
        <v>43152</v>
      </c>
      <c r="C679">
        <v>122.041</v>
      </c>
      <c r="D679">
        <v>4.0199999999999996</v>
      </c>
    </row>
    <row r="680" spans="1:4">
      <c r="A680" t="s">
        <v>69</v>
      </c>
      <c r="B680" s="36">
        <v>43173</v>
      </c>
      <c r="C680">
        <v>122.041</v>
      </c>
      <c r="D680">
        <v>4</v>
      </c>
    </row>
    <row r="681" spans="1:4">
      <c r="A681" t="s">
        <v>69</v>
      </c>
      <c r="B681" s="36">
        <v>43213</v>
      </c>
      <c r="C681">
        <v>122.041</v>
      </c>
      <c r="D681">
        <v>3.5</v>
      </c>
    </row>
    <row r="682" spans="1:4">
      <c r="A682" t="s">
        <v>69</v>
      </c>
      <c r="B682" s="36">
        <v>43242</v>
      </c>
      <c r="C682">
        <v>122.041</v>
      </c>
      <c r="D682">
        <v>3.94</v>
      </c>
    </row>
    <row r="683" spans="1:4">
      <c r="A683" t="s">
        <v>69</v>
      </c>
      <c r="B683" s="36">
        <v>43265</v>
      </c>
      <c r="C683">
        <v>122.041</v>
      </c>
      <c r="D683">
        <v>3.86</v>
      </c>
    </row>
    <row r="684" spans="1:4">
      <c r="A684" t="s">
        <v>69</v>
      </c>
      <c r="B684" s="36">
        <v>43365</v>
      </c>
      <c r="C684">
        <v>122.041</v>
      </c>
      <c r="D684">
        <v>3.52</v>
      </c>
    </row>
    <row r="685" spans="1:4">
      <c r="A685" t="s">
        <v>71</v>
      </c>
      <c r="B685" s="36">
        <v>40909</v>
      </c>
      <c r="C685">
        <v>135.68</v>
      </c>
      <c r="D685">
        <v>7.25</v>
      </c>
    </row>
    <row r="686" spans="1:4">
      <c r="A686" t="s">
        <v>71</v>
      </c>
      <c r="B686" s="36">
        <v>40940</v>
      </c>
      <c r="C686">
        <v>135.68</v>
      </c>
      <c r="D686">
        <v>7.35</v>
      </c>
    </row>
    <row r="687" spans="1:4">
      <c r="A687" t="s">
        <v>71</v>
      </c>
      <c r="B687" s="36">
        <v>40969</v>
      </c>
      <c r="C687">
        <v>135.68</v>
      </c>
      <c r="D687">
        <v>8.15</v>
      </c>
    </row>
    <row r="688" spans="1:4">
      <c r="A688" t="s">
        <v>71</v>
      </c>
      <c r="B688" s="36">
        <v>41000</v>
      </c>
      <c r="C688">
        <v>135.68</v>
      </c>
      <c r="D688">
        <v>7.95</v>
      </c>
    </row>
    <row r="689" spans="1:4">
      <c r="A689" t="s">
        <v>71</v>
      </c>
      <c r="B689" s="36">
        <v>41030</v>
      </c>
      <c r="C689">
        <v>135.68</v>
      </c>
      <c r="D689">
        <v>7.15</v>
      </c>
    </row>
    <row r="690" spans="1:4">
      <c r="A690" t="s">
        <v>71</v>
      </c>
      <c r="B690" s="36">
        <v>41079</v>
      </c>
      <c r="C690">
        <v>135.68</v>
      </c>
      <c r="D690">
        <v>5.65</v>
      </c>
    </row>
    <row r="691" spans="1:4">
      <c r="A691" t="s">
        <v>71</v>
      </c>
      <c r="B691" s="36">
        <v>41171</v>
      </c>
      <c r="C691">
        <v>135.68</v>
      </c>
      <c r="D691">
        <v>5.4</v>
      </c>
    </row>
    <row r="692" spans="1:4">
      <c r="A692" t="s">
        <v>71</v>
      </c>
      <c r="B692" s="36">
        <v>41201</v>
      </c>
      <c r="C692">
        <v>135.68</v>
      </c>
      <c r="D692">
        <v>6.75</v>
      </c>
    </row>
    <row r="693" spans="1:4">
      <c r="A693" t="s">
        <v>71</v>
      </c>
      <c r="B693" s="36">
        <v>41232</v>
      </c>
      <c r="C693">
        <v>135.68</v>
      </c>
      <c r="D693">
        <v>6.7</v>
      </c>
    </row>
    <row r="694" spans="1:4">
      <c r="A694" t="s">
        <v>71</v>
      </c>
      <c r="B694" s="36">
        <v>41259</v>
      </c>
      <c r="C694">
        <v>135.68</v>
      </c>
      <c r="D694">
        <v>6.95</v>
      </c>
    </row>
    <row r="695" spans="1:4">
      <c r="A695" t="s">
        <v>71</v>
      </c>
      <c r="B695" s="36">
        <v>41285</v>
      </c>
      <c r="C695">
        <v>135.68</v>
      </c>
      <c r="D695">
        <v>7.05</v>
      </c>
    </row>
    <row r="696" spans="1:4">
      <c r="A696" t="s">
        <v>71</v>
      </c>
      <c r="B696" s="36">
        <v>41316</v>
      </c>
      <c r="C696">
        <v>135.68</v>
      </c>
      <c r="D696">
        <v>7.35</v>
      </c>
    </row>
    <row r="697" spans="1:4">
      <c r="A697" t="s">
        <v>71</v>
      </c>
      <c r="B697" s="36">
        <v>41344</v>
      </c>
      <c r="C697">
        <v>135.68</v>
      </c>
      <c r="D697">
        <v>6.45</v>
      </c>
    </row>
    <row r="698" spans="1:4">
      <c r="A698" t="s">
        <v>71</v>
      </c>
      <c r="B698" s="36">
        <v>41375</v>
      </c>
      <c r="C698">
        <v>135.68</v>
      </c>
      <c r="D698">
        <v>6.75</v>
      </c>
    </row>
    <row r="699" spans="1:4">
      <c r="A699" t="s">
        <v>71</v>
      </c>
      <c r="B699" s="36">
        <v>41424</v>
      </c>
      <c r="C699">
        <v>135.68</v>
      </c>
      <c r="D699">
        <v>6.75</v>
      </c>
    </row>
    <row r="700" spans="1:4">
      <c r="A700" t="s">
        <v>71</v>
      </c>
      <c r="B700" s="36">
        <v>41450</v>
      </c>
      <c r="C700">
        <v>135.68</v>
      </c>
      <c r="D700">
        <v>6.15</v>
      </c>
    </row>
    <row r="701" spans="1:4">
      <c r="A701" t="s">
        <v>71</v>
      </c>
      <c r="B701" s="36">
        <v>41475</v>
      </c>
      <c r="C701">
        <v>135.68</v>
      </c>
      <c r="D701">
        <v>6</v>
      </c>
    </row>
    <row r="702" spans="1:4">
      <c r="A702" t="s">
        <v>71</v>
      </c>
      <c r="B702" s="36">
        <v>41516</v>
      </c>
      <c r="C702">
        <v>135.68</v>
      </c>
      <c r="D702">
        <v>5.35</v>
      </c>
    </row>
    <row r="703" spans="1:4">
      <c r="A703" t="s">
        <v>71</v>
      </c>
      <c r="B703" s="36">
        <v>41518</v>
      </c>
      <c r="C703">
        <v>135.68</v>
      </c>
      <c r="D703">
        <v>5.6</v>
      </c>
    </row>
    <row r="704" spans="1:4">
      <c r="A704" t="s">
        <v>71</v>
      </c>
      <c r="B704" s="36">
        <v>41548</v>
      </c>
      <c r="C704">
        <v>135.68</v>
      </c>
      <c r="D704">
        <v>6.45</v>
      </c>
    </row>
    <row r="705" spans="1:4">
      <c r="A705" t="s">
        <v>71</v>
      </c>
      <c r="B705" s="36">
        <v>41579</v>
      </c>
      <c r="C705">
        <v>135.68</v>
      </c>
      <c r="D705">
        <v>6.95</v>
      </c>
    </row>
    <row r="706" spans="1:4">
      <c r="A706" t="s">
        <v>71</v>
      </c>
      <c r="B706" s="36">
        <v>41609</v>
      </c>
      <c r="C706">
        <v>135.68</v>
      </c>
      <c r="D706">
        <v>7.15</v>
      </c>
    </row>
    <row r="707" spans="1:4">
      <c r="A707" t="s">
        <v>71</v>
      </c>
      <c r="B707" s="36">
        <v>41640</v>
      </c>
      <c r="C707">
        <v>135.68</v>
      </c>
      <c r="D707">
        <v>5.85</v>
      </c>
    </row>
    <row r="708" spans="1:4">
      <c r="A708" t="s">
        <v>71</v>
      </c>
      <c r="B708" s="36">
        <v>41671</v>
      </c>
      <c r="C708">
        <v>135.68</v>
      </c>
      <c r="D708">
        <v>4.1500000000000004</v>
      </c>
    </row>
    <row r="709" spans="1:4">
      <c r="A709" t="s">
        <v>71</v>
      </c>
      <c r="B709" s="36">
        <v>41699</v>
      </c>
      <c r="C709">
        <v>135.68</v>
      </c>
      <c r="D709">
        <v>4.45</v>
      </c>
    </row>
    <row r="710" spans="1:4">
      <c r="A710" t="s">
        <v>71</v>
      </c>
      <c r="B710" s="36">
        <v>41730</v>
      </c>
      <c r="C710">
        <v>135.68</v>
      </c>
      <c r="D710">
        <v>5.45</v>
      </c>
    </row>
    <row r="711" spans="1:4">
      <c r="A711" t="s">
        <v>71</v>
      </c>
      <c r="B711" s="36">
        <v>41760</v>
      </c>
      <c r="C711">
        <v>135.68</v>
      </c>
      <c r="D711">
        <v>5.85</v>
      </c>
    </row>
    <row r="712" spans="1:4">
      <c r="A712" t="s">
        <v>71</v>
      </c>
      <c r="B712" s="36">
        <v>41791</v>
      </c>
      <c r="C712">
        <v>135.68</v>
      </c>
      <c r="D712">
        <v>5.15</v>
      </c>
    </row>
    <row r="713" spans="1:4">
      <c r="A713" t="s">
        <v>71</v>
      </c>
      <c r="B713" s="36">
        <v>41821</v>
      </c>
      <c r="C713">
        <v>135.68</v>
      </c>
      <c r="D713">
        <v>5.35</v>
      </c>
    </row>
    <row r="714" spans="1:4">
      <c r="A714" t="s">
        <v>71</v>
      </c>
      <c r="B714" s="36">
        <v>41852</v>
      </c>
      <c r="C714">
        <v>135.68</v>
      </c>
      <c r="D714">
        <v>4.6500000000000004</v>
      </c>
    </row>
    <row r="715" spans="1:4">
      <c r="A715" t="s">
        <v>71</v>
      </c>
      <c r="B715" s="36">
        <v>41883</v>
      </c>
      <c r="C715">
        <v>135.68</v>
      </c>
      <c r="D715">
        <v>4.6500000000000004</v>
      </c>
    </row>
    <row r="716" spans="1:4">
      <c r="A716" t="s">
        <v>71</v>
      </c>
      <c r="B716" s="36">
        <v>41913</v>
      </c>
      <c r="C716">
        <v>135.68</v>
      </c>
      <c r="D716">
        <v>5.65</v>
      </c>
    </row>
    <row r="717" spans="1:4">
      <c r="A717" t="s">
        <v>71</v>
      </c>
      <c r="B717" s="36">
        <v>41944</v>
      </c>
      <c r="C717">
        <v>135.68</v>
      </c>
      <c r="D717">
        <v>4.3499999999999996</v>
      </c>
    </row>
    <row r="718" spans="1:4">
      <c r="A718" t="s">
        <v>71</v>
      </c>
      <c r="B718" s="36">
        <v>41974</v>
      </c>
      <c r="C718">
        <v>135.68</v>
      </c>
      <c r="D718">
        <v>4.9000000000000004</v>
      </c>
    </row>
    <row r="719" spans="1:4">
      <c r="A719" t="s">
        <v>71</v>
      </c>
      <c r="B719" s="36">
        <v>42026</v>
      </c>
      <c r="C719">
        <v>135.68</v>
      </c>
      <c r="D719">
        <v>5.45</v>
      </c>
    </row>
    <row r="720" spans="1:4">
      <c r="A720" t="s">
        <v>71</v>
      </c>
      <c r="B720" s="36">
        <v>42061</v>
      </c>
      <c r="C720">
        <v>135.68</v>
      </c>
      <c r="D720">
        <v>5.25</v>
      </c>
    </row>
    <row r="721" spans="1:4">
      <c r="A721" t="s">
        <v>71</v>
      </c>
      <c r="B721" s="36">
        <v>42088</v>
      </c>
      <c r="C721">
        <v>135.68</v>
      </c>
      <c r="D721">
        <v>5.65</v>
      </c>
    </row>
    <row r="722" spans="1:4">
      <c r="A722" t="s">
        <v>71</v>
      </c>
      <c r="B722" s="36">
        <v>42115</v>
      </c>
      <c r="C722">
        <v>135.68</v>
      </c>
      <c r="D722">
        <v>6.2</v>
      </c>
    </row>
    <row r="723" spans="1:4">
      <c r="A723" t="s">
        <v>71</v>
      </c>
      <c r="B723" s="36">
        <v>42145</v>
      </c>
      <c r="C723">
        <v>135.68</v>
      </c>
      <c r="D723">
        <v>5.65</v>
      </c>
    </row>
    <row r="724" spans="1:4">
      <c r="A724" t="s">
        <v>71</v>
      </c>
      <c r="B724" s="36">
        <v>42180</v>
      </c>
      <c r="C724">
        <v>135.68</v>
      </c>
      <c r="D724">
        <v>5.65</v>
      </c>
    </row>
    <row r="725" spans="1:4">
      <c r="A725" t="s">
        <v>71</v>
      </c>
      <c r="B725" s="36">
        <v>42186</v>
      </c>
      <c r="C725">
        <v>135.68</v>
      </c>
      <c r="D725">
        <v>5</v>
      </c>
    </row>
    <row r="726" spans="1:4">
      <c r="A726" t="s">
        <v>71</v>
      </c>
      <c r="B726" s="36">
        <v>42217</v>
      </c>
      <c r="C726">
        <v>135.68</v>
      </c>
      <c r="D726">
        <v>5.35</v>
      </c>
    </row>
    <row r="727" spans="1:4">
      <c r="A727" t="s">
        <v>71</v>
      </c>
      <c r="B727" s="36">
        <v>42248</v>
      </c>
      <c r="C727">
        <v>135.68</v>
      </c>
      <c r="D727">
        <v>5.45</v>
      </c>
    </row>
    <row r="728" spans="1:4">
      <c r="A728" t="s">
        <v>71</v>
      </c>
      <c r="B728" s="36">
        <v>42300</v>
      </c>
      <c r="C728">
        <v>135.68</v>
      </c>
      <c r="D728">
        <v>5.65</v>
      </c>
    </row>
    <row r="729" spans="1:4">
      <c r="A729" t="s">
        <v>71</v>
      </c>
      <c r="B729" s="36">
        <v>42331</v>
      </c>
      <c r="C729">
        <v>135.68</v>
      </c>
      <c r="D729">
        <v>6.1</v>
      </c>
    </row>
    <row r="730" spans="1:4">
      <c r="A730" t="s">
        <v>71</v>
      </c>
      <c r="B730" s="36">
        <v>42339</v>
      </c>
      <c r="C730">
        <v>135.68</v>
      </c>
      <c r="D730">
        <v>6.35</v>
      </c>
    </row>
    <row r="731" spans="1:4">
      <c r="A731" t="s">
        <v>71</v>
      </c>
      <c r="B731" s="36">
        <v>42370</v>
      </c>
      <c r="C731">
        <v>135.68</v>
      </c>
      <c r="D731">
        <v>7.25</v>
      </c>
    </row>
    <row r="732" spans="1:4">
      <c r="A732" t="s">
        <v>71</v>
      </c>
      <c r="B732" s="36">
        <v>42401</v>
      </c>
      <c r="C732">
        <v>135.68</v>
      </c>
      <c r="D732">
        <v>7.55</v>
      </c>
    </row>
    <row r="733" spans="1:4">
      <c r="A733" t="s">
        <v>71</v>
      </c>
      <c r="B733" s="36">
        <v>42430</v>
      </c>
      <c r="C733">
        <v>135.68</v>
      </c>
      <c r="D733">
        <v>6.75</v>
      </c>
    </row>
    <row r="734" spans="1:4">
      <c r="A734" t="s">
        <v>71</v>
      </c>
      <c r="B734" s="36">
        <v>42491</v>
      </c>
      <c r="C734">
        <v>135.68</v>
      </c>
      <c r="D734">
        <v>6.6</v>
      </c>
    </row>
    <row r="735" spans="1:4">
      <c r="A735" t="s">
        <v>71</v>
      </c>
      <c r="B735" s="36">
        <v>42463</v>
      </c>
      <c r="C735">
        <v>135.68</v>
      </c>
      <c r="D735">
        <v>4.45</v>
      </c>
    </row>
    <row r="736" spans="1:4">
      <c r="A736" t="s">
        <v>71</v>
      </c>
      <c r="B736" s="36">
        <v>42522</v>
      </c>
      <c r="C736">
        <v>135.68</v>
      </c>
      <c r="D736">
        <v>6.25</v>
      </c>
    </row>
    <row r="737" spans="1:4">
      <c r="A737" t="s">
        <v>71</v>
      </c>
      <c r="B737" s="36">
        <v>42552</v>
      </c>
      <c r="C737">
        <v>135.68</v>
      </c>
      <c r="D737">
        <v>5.95</v>
      </c>
    </row>
    <row r="738" spans="1:4">
      <c r="A738" t="s">
        <v>71</v>
      </c>
      <c r="B738" s="36">
        <v>42583</v>
      </c>
      <c r="C738">
        <v>135.68</v>
      </c>
      <c r="D738">
        <v>5.6</v>
      </c>
    </row>
    <row r="739" spans="1:4">
      <c r="A739" t="s">
        <v>71</v>
      </c>
      <c r="B739" s="36">
        <v>42614</v>
      </c>
      <c r="C739">
        <v>135.68</v>
      </c>
      <c r="D739">
        <v>5.45</v>
      </c>
    </row>
    <row r="740" spans="1:4">
      <c r="A740" t="s">
        <v>71</v>
      </c>
      <c r="B740" s="36">
        <v>42675</v>
      </c>
      <c r="C740">
        <v>135.68</v>
      </c>
      <c r="D740">
        <v>6.45</v>
      </c>
    </row>
    <row r="741" spans="1:4">
      <c r="A741" t="s">
        <v>71</v>
      </c>
      <c r="B741" s="36">
        <v>42815</v>
      </c>
      <c r="C741">
        <v>135.68</v>
      </c>
      <c r="D741">
        <v>6.02</v>
      </c>
    </row>
    <row r="742" spans="1:4">
      <c r="A742" t="s">
        <v>71</v>
      </c>
      <c r="B742" s="36">
        <v>42854</v>
      </c>
      <c r="C742">
        <v>135.68</v>
      </c>
      <c r="D742">
        <v>6.1</v>
      </c>
    </row>
    <row r="743" spans="1:4">
      <c r="A743" t="s">
        <v>71</v>
      </c>
      <c r="B743" s="36">
        <v>42874</v>
      </c>
      <c r="C743">
        <v>135.68</v>
      </c>
      <c r="D743">
        <v>5.74</v>
      </c>
    </row>
    <row r="744" spans="1:4">
      <c r="A744" t="s">
        <v>71</v>
      </c>
      <c r="B744" s="36">
        <v>42900</v>
      </c>
      <c r="C744">
        <v>135.68</v>
      </c>
      <c r="D744">
        <v>6.22</v>
      </c>
    </row>
    <row r="745" spans="1:4">
      <c r="A745" t="s">
        <v>71</v>
      </c>
      <c r="B745" s="36">
        <v>42937</v>
      </c>
      <c r="C745">
        <v>135.68</v>
      </c>
      <c r="D745">
        <v>6.28</v>
      </c>
    </row>
    <row r="746" spans="1:4">
      <c r="A746" t="s">
        <v>71</v>
      </c>
      <c r="B746" s="36">
        <v>42985</v>
      </c>
      <c r="C746">
        <v>135.68</v>
      </c>
      <c r="D746">
        <v>6.37</v>
      </c>
    </row>
    <row r="747" spans="1:4">
      <c r="A747" t="s">
        <v>71</v>
      </c>
      <c r="B747" s="36">
        <v>43020</v>
      </c>
      <c r="C747">
        <v>135.68</v>
      </c>
      <c r="D747">
        <v>6.44</v>
      </c>
    </row>
    <row r="748" spans="1:4">
      <c r="A748" t="s">
        <v>71</v>
      </c>
      <c r="B748" s="36">
        <v>43049</v>
      </c>
      <c r="C748">
        <v>135.68</v>
      </c>
      <c r="D748">
        <v>4.96</v>
      </c>
    </row>
    <row r="749" spans="1:4">
      <c r="A749" t="s">
        <v>71</v>
      </c>
      <c r="B749" s="36">
        <v>43082</v>
      </c>
      <c r="C749">
        <v>135.68</v>
      </c>
      <c r="D749">
        <v>6.87</v>
      </c>
    </row>
    <row r="750" spans="1:4">
      <c r="A750" t="s">
        <v>71</v>
      </c>
      <c r="B750" s="36">
        <v>43131</v>
      </c>
      <c r="C750">
        <v>135.68</v>
      </c>
      <c r="D750">
        <v>6</v>
      </c>
    </row>
    <row r="751" spans="1:4">
      <c r="A751" t="s">
        <v>71</v>
      </c>
      <c r="B751" s="36">
        <v>43152</v>
      </c>
      <c r="C751">
        <v>135.68</v>
      </c>
      <c r="D751">
        <v>6.76</v>
      </c>
    </row>
    <row r="752" spans="1:4">
      <c r="A752" t="s">
        <v>71</v>
      </c>
      <c r="B752" s="36">
        <v>43173</v>
      </c>
      <c r="C752">
        <v>135.68</v>
      </c>
      <c r="D752">
        <v>6.74</v>
      </c>
    </row>
    <row r="753" spans="1:4">
      <c r="A753" t="s">
        <v>71</v>
      </c>
      <c r="B753" s="36">
        <v>43213</v>
      </c>
      <c r="C753">
        <v>135.68</v>
      </c>
      <c r="D753">
        <v>6</v>
      </c>
    </row>
    <row r="754" spans="1:4">
      <c r="A754" t="s">
        <v>71</v>
      </c>
      <c r="B754" s="36">
        <v>43242</v>
      </c>
      <c r="C754">
        <v>135.68</v>
      </c>
      <c r="D754">
        <v>6.52</v>
      </c>
    </row>
    <row r="755" spans="1:4">
      <c r="A755" t="s">
        <v>71</v>
      </c>
      <c r="B755" s="36">
        <v>43265</v>
      </c>
      <c r="C755">
        <v>135.68</v>
      </c>
      <c r="D755">
        <v>5.6</v>
      </c>
    </row>
    <row r="756" spans="1:4">
      <c r="A756" t="s">
        <v>71</v>
      </c>
      <c r="B756" s="36">
        <v>43365</v>
      </c>
      <c r="C756">
        <v>135.68</v>
      </c>
      <c r="D756">
        <v>4.5599999999999996</v>
      </c>
    </row>
    <row r="757" spans="1:4">
      <c r="A757" t="s">
        <v>71</v>
      </c>
      <c r="B757" s="36">
        <v>43398</v>
      </c>
      <c r="C757">
        <v>135.68</v>
      </c>
      <c r="D757">
        <v>4.8499999999999996</v>
      </c>
    </row>
    <row r="758" spans="1:4">
      <c r="A758" t="s">
        <v>71</v>
      </c>
      <c r="B758" s="36">
        <v>43493</v>
      </c>
      <c r="C758">
        <v>135.68</v>
      </c>
      <c r="D758">
        <v>5.95</v>
      </c>
    </row>
    <row r="759" spans="1:4">
      <c r="A759" t="s">
        <v>71</v>
      </c>
      <c r="B759" s="36">
        <v>43549</v>
      </c>
      <c r="C759">
        <v>135.68</v>
      </c>
      <c r="D759">
        <v>6.56</v>
      </c>
    </row>
    <row r="760" spans="1:4">
      <c r="A760" t="s">
        <v>71</v>
      </c>
      <c r="B760" s="36">
        <v>43567</v>
      </c>
      <c r="C760">
        <v>135.68</v>
      </c>
      <c r="D760">
        <v>6.6</v>
      </c>
    </row>
    <row r="761" spans="1:4">
      <c r="A761" t="s">
        <v>71</v>
      </c>
      <c r="B761" s="36">
        <v>43610</v>
      </c>
      <c r="C761">
        <v>135.68</v>
      </c>
      <c r="D761">
        <v>6.11</v>
      </c>
    </row>
    <row r="762" spans="1:4">
      <c r="A762" t="s">
        <v>71</v>
      </c>
      <c r="B762" s="36">
        <v>43627</v>
      </c>
      <c r="C762">
        <v>135.68</v>
      </c>
      <c r="D762">
        <v>6.11</v>
      </c>
    </row>
    <row r="763" spans="1:4">
      <c r="A763" t="s">
        <v>71</v>
      </c>
      <c r="B763" s="36">
        <v>43664</v>
      </c>
      <c r="C763">
        <v>135.68</v>
      </c>
      <c r="D763">
        <v>5.15</v>
      </c>
    </row>
    <row r="764" spans="1:4">
      <c r="A764" t="s">
        <v>71</v>
      </c>
      <c r="B764" s="36">
        <v>43720</v>
      </c>
      <c r="C764">
        <v>135.68</v>
      </c>
      <c r="D764">
        <v>7.6</v>
      </c>
    </row>
    <row r="765" spans="1:4">
      <c r="A765" t="s">
        <v>71</v>
      </c>
      <c r="B765" s="36">
        <v>43754</v>
      </c>
      <c r="C765">
        <v>135.68</v>
      </c>
      <c r="D765">
        <v>3.65</v>
      </c>
    </row>
    <row r="766" spans="1:4">
      <c r="A766" t="s">
        <v>71</v>
      </c>
      <c r="B766" s="36">
        <v>43787</v>
      </c>
      <c r="C766">
        <v>135.68</v>
      </c>
      <c r="D766">
        <v>5.2</v>
      </c>
    </row>
    <row r="767" spans="1:4">
      <c r="A767" t="s">
        <v>71</v>
      </c>
      <c r="B767" s="36">
        <v>43829</v>
      </c>
      <c r="C767">
        <v>135.68</v>
      </c>
      <c r="D767">
        <v>4.7</v>
      </c>
    </row>
    <row r="768" spans="1:4">
      <c r="A768" t="s">
        <v>84</v>
      </c>
      <c r="B768" s="36">
        <v>43299</v>
      </c>
      <c r="C768">
        <v>94.74</v>
      </c>
      <c r="D768">
        <v>2.94</v>
      </c>
    </row>
    <row r="769" spans="1:4">
      <c r="A769" t="s">
        <v>84</v>
      </c>
      <c r="B769" s="36">
        <v>43335</v>
      </c>
      <c r="C769">
        <v>94.74</v>
      </c>
      <c r="D769">
        <v>2.97</v>
      </c>
    </row>
    <row r="770" spans="1:4">
      <c r="A770" t="s">
        <v>84</v>
      </c>
      <c r="B770" s="36">
        <v>43369</v>
      </c>
      <c r="C770">
        <v>94.74</v>
      </c>
      <c r="D770">
        <v>3.23</v>
      </c>
    </row>
    <row r="771" spans="1:4">
      <c r="A771" t="s">
        <v>84</v>
      </c>
      <c r="B771" s="36">
        <v>43399</v>
      </c>
      <c r="C771">
        <v>94.74</v>
      </c>
      <c r="D771">
        <v>3.3</v>
      </c>
    </row>
    <row r="772" spans="1:4">
      <c r="A772" t="s">
        <v>84</v>
      </c>
      <c r="B772" s="36">
        <v>43425</v>
      </c>
      <c r="C772">
        <v>94.74</v>
      </c>
      <c r="D772">
        <v>3.03</v>
      </c>
    </row>
    <row r="773" spans="1:4">
      <c r="A773" t="s">
        <v>84</v>
      </c>
      <c r="B773" s="36">
        <v>43447</v>
      </c>
      <c r="C773">
        <v>94.74</v>
      </c>
      <c r="D773">
        <v>3.1</v>
      </c>
    </row>
    <row r="774" spans="1:4">
      <c r="A774" t="s">
        <v>84</v>
      </c>
      <c r="B774" s="36">
        <v>43511</v>
      </c>
      <c r="C774">
        <v>94.74</v>
      </c>
      <c r="D774">
        <v>3.22</v>
      </c>
    </row>
    <row r="775" spans="1:4">
      <c r="A775" t="s">
        <v>84</v>
      </c>
      <c r="B775" s="36">
        <v>43537</v>
      </c>
      <c r="C775">
        <v>94.74</v>
      </c>
      <c r="D775">
        <v>3.36</v>
      </c>
    </row>
    <row r="776" spans="1:4">
      <c r="A776" t="s">
        <v>84</v>
      </c>
      <c r="B776" s="36">
        <v>43574</v>
      </c>
      <c r="C776">
        <v>94.74</v>
      </c>
      <c r="D776">
        <v>3.11</v>
      </c>
    </row>
    <row r="777" spans="1:4">
      <c r="A777" t="s">
        <v>84</v>
      </c>
      <c r="B777" s="36">
        <v>43599</v>
      </c>
      <c r="C777">
        <v>94.74</v>
      </c>
      <c r="D777">
        <v>2.95</v>
      </c>
    </row>
    <row r="778" spans="1:4">
      <c r="A778" t="s">
        <v>84</v>
      </c>
      <c r="B778" s="36">
        <v>43621</v>
      </c>
      <c r="C778">
        <v>94.74</v>
      </c>
      <c r="D778">
        <v>2.91</v>
      </c>
    </row>
    <row r="779" spans="1:4">
      <c r="A779" t="s">
        <v>84</v>
      </c>
      <c r="B779" s="36">
        <v>43664</v>
      </c>
      <c r="C779">
        <v>94.74</v>
      </c>
      <c r="D779">
        <v>3.34</v>
      </c>
    </row>
    <row r="780" spans="1:4">
      <c r="A780" t="s">
        <v>84</v>
      </c>
      <c r="B780" s="36">
        <v>43706</v>
      </c>
      <c r="C780">
        <v>94.74</v>
      </c>
      <c r="D780">
        <v>3.49</v>
      </c>
    </row>
    <row r="781" spans="1:4">
      <c r="A781" t="s">
        <v>84</v>
      </c>
      <c r="B781" s="36">
        <v>43721</v>
      </c>
      <c r="C781">
        <v>94.74</v>
      </c>
      <c r="D781">
        <v>3.32</v>
      </c>
    </row>
    <row r="782" spans="1:4">
      <c r="A782" t="s">
        <v>84</v>
      </c>
      <c r="B782" s="36">
        <v>43767</v>
      </c>
      <c r="C782">
        <v>94.74</v>
      </c>
      <c r="D782">
        <v>3.26</v>
      </c>
    </row>
    <row r="783" spans="1:4">
      <c r="A783" t="s">
        <v>84</v>
      </c>
      <c r="B783" s="36">
        <v>43789</v>
      </c>
      <c r="C783">
        <v>94.74</v>
      </c>
      <c r="D783">
        <v>2.82</v>
      </c>
    </row>
    <row r="784" spans="1:4">
      <c r="A784" t="s">
        <v>84</v>
      </c>
      <c r="B784" s="36">
        <v>43809</v>
      </c>
      <c r="C784">
        <v>94.74</v>
      </c>
      <c r="D784">
        <v>3.17</v>
      </c>
    </row>
    <row r="785" spans="1:4">
      <c r="A785" t="s">
        <v>93</v>
      </c>
      <c r="B785" s="36">
        <v>42129</v>
      </c>
      <c r="C785">
        <v>141.43100000000001</v>
      </c>
      <c r="D785">
        <v>5.45</v>
      </c>
    </row>
    <row r="786" spans="1:4">
      <c r="A786" t="s">
        <v>93</v>
      </c>
      <c r="B786" s="36">
        <v>42257</v>
      </c>
      <c r="C786">
        <v>141.43100000000001</v>
      </c>
      <c r="D786">
        <v>4.7699999999999996</v>
      </c>
    </row>
    <row r="787" spans="1:4">
      <c r="A787" t="s">
        <v>93</v>
      </c>
      <c r="B787" s="36">
        <v>42292</v>
      </c>
      <c r="C787">
        <v>141.43100000000001</v>
      </c>
      <c r="D787">
        <v>5.15</v>
      </c>
    </row>
    <row r="788" spans="1:4">
      <c r="A788" t="s">
        <v>93</v>
      </c>
      <c r="B788" s="36">
        <v>42430</v>
      </c>
      <c r="C788">
        <v>141.43100000000001</v>
      </c>
      <c r="D788">
        <v>5.83</v>
      </c>
    </row>
    <row r="789" spans="1:4">
      <c r="A789" t="s">
        <v>93</v>
      </c>
      <c r="B789" s="36">
        <v>42480</v>
      </c>
      <c r="C789">
        <v>141.43100000000001</v>
      </c>
      <c r="D789">
        <v>5.91</v>
      </c>
    </row>
    <row r="790" spans="1:4">
      <c r="A790" t="s">
        <v>93</v>
      </c>
      <c r="B790" s="36">
        <v>42491</v>
      </c>
      <c r="C790">
        <v>141.43100000000001</v>
      </c>
      <c r="D790">
        <v>5.39</v>
      </c>
    </row>
    <row r="791" spans="1:4">
      <c r="A791" t="s">
        <v>93</v>
      </c>
      <c r="B791" s="36">
        <v>42522</v>
      </c>
      <c r="C791">
        <v>141.43100000000001</v>
      </c>
      <c r="D791">
        <v>4.7699999999999996</v>
      </c>
    </row>
    <row r="792" spans="1:4">
      <c r="A792" t="s">
        <v>93</v>
      </c>
      <c r="B792" s="36">
        <v>42583</v>
      </c>
      <c r="C792">
        <v>141.43100000000001</v>
      </c>
      <c r="D792">
        <v>4.87</v>
      </c>
    </row>
    <row r="793" spans="1:4">
      <c r="A793" t="s">
        <v>93</v>
      </c>
      <c r="B793" s="36">
        <v>42643</v>
      </c>
      <c r="C793">
        <v>141.43100000000001</v>
      </c>
      <c r="D793">
        <v>5.22</v>
      </c>
    </row>
    <row r="794" spans="1:4">
      <c r="A794" t="s">
        <v>93</v>
      </c>
      <c r="B794" s="36">
        <v>42662</v>
      </c>
      <c r="C794">
        <v>141.43100000000001</v>
      </c>
      <c r="D794">
        <v>5.35</v>
      </c>
    </row>
    <row r="795" spans="1:4">
      <c r="A795" t="s">
        <v>93</v>
      </c>
      <c r="B795" s="36">
        <v>42675</v>
      </c>
      <c r="C795">
        <v>141.43100000000001</v>
      </c>
      <c r="D795">
        <v>5.59</v>
      </c>
    </row>
    <row r="796" spans="1:4">
      <c r="A796" t="s">
        <v>93</v>
      </c>
      <c r="B796" s="36">
        <v>42705</v>
      </c>
      <c r="C796">
        <v>141.43100000000001</v>
      </c>
      <c r="D796">
        <v>6.59</v>
      </c>
    </row>
    <row r="797" spans="1:4">
      <c r="A797" t="s">
        <v>93</v>
      </c>
      <c r="B797" s="36">
        <v>42736</v>
      </c>
      <c r="C797">
        <v>141.43100000000001</v>
      </c>
      <c r="D797">
        <v>6.27</v>
      </c>
    </row>
    <row r="798" spans="1:4">
      <c r="A798" t="s">
        <v>93</v>
      </c>
      <c r="B798" s="36">
        <v>42767</v>
      </c>
      <c r="C798">
        <v>141.43100000000001</v>
      </c>
      <c r="D798">
        <v>6.43</v>
      </c>
    </row>
    <row r="799" spans="1:4">
      <c r="A799" t="s">
        <v>93</v>
      </c>
      <c r="B799" s="36">
        <v>42795</v>
      </c>
      <c r="C799">
        <v>141.43100000000001</v>
      </c>
      <c r="D799">
        <v>6.35</v>
      </c>
    </row>
    <row r="800" spans="1:4">
      <c r="A800" t="s">
        <v>93</v>
      </c>
      <c r="B800" s="36">
        <v>42838</v>
      </c>
      <c r="C800">
        <v>141.43100000000001</v>
      </c>
      <c r="D800">
        <v>6.35</v>
      </c>
    </row>
    <row r="801" spans="1:4">
      <c r="A801" t="s">
        <v>93</v>
      </c>
      <c r="B801" s="36">
        <v>42856</v>
      </c>
      <c r="C801">
        <v>141.43100000000001</v>
      </c>
      <c r="D801">
        <v>6.38</v>
      </c>
    </row>
    <row r="802" spans="1:4">
      <c r="A802" t="s">
        <v>93</v>
      </c>
      <c r="B802" s="36">
        <v>42887</v>
      </c>
      <c r="C802">
        <v>141.43100000000001</v>
      </c>
      <c r="D802">
        <v>5.25</v>
      </c>
    </row>
    <row r="803" spans="1:4">
      <c r="A803" t="s">
        <v>93</v>
      </c>
      <c r="B803" s="36">
        <v>42917</v>
      </c>
      <c r="C803">
        <v>141.43100000000001</v>
      </c>
      <c r="D803">
        <v>4.8899999999999997</v>
      </c>
    </row>
    <row r="804" spans="1:4">
      <c r="A804" t="s">
        <v>93</v>
      </c>
      <c r="B804" s="36">
        <v>42948</v>
      </c>
      <c r="C804">
        <v>141.43100000000001</v>
      </c>
      <c r="D804">
        <v>4.71</v>
      </c>
    </row>
    <row r="805" spans="1:4">
      <c r="A805" t="s">
        <v>93</v>
      </c>
      <c r="B805" s="36">
        <v>42979</v>
      </c>
      <c r="C805">
        <v>141.43100000000001</v>
      </c>
      <c r="D805">
        <v>4.6900000000000004</v>
      </c>
    </row>
    <row r="806" spans="1:4">
      <c r="A806" t="s">
        <v>93</v>
      </c>
      <c r="B806" s="36">
        <v>43009</v>
      </c>
      <c r="C806">
        <v>141.43100000000001</v>
      </c>
      <c r="D806">
        <v>4.95</v>
      </c>
    </row>
    <row r="807" spans="1:4">
      <c r="A807" t="s">
        <v>93</v>
      </c>
      <c r="B807" s="36">
        <v>43040</v>
      </c>
      <c r="C807">
        <v>141.43100000000001</v>
      </c>
      <c r="D807">
        <v>5.95</v>
      </c>
    </row>
    <row r="808" spans="1:4">
      <c r="A808" t="s">
        <v>93</v>
      </c>
      <c r="B808" s="36">
        <v>43070</v>
      </c>
      <c r="C808">
        <v>141.43100000000001</v>
      </c>
      <c r="D808">
        <v>6.34</v>
      </c>
    </row>
    <row r="809" spans="1:4">
      <c r="A809" t="s">
        <v>93</v>
      </c>
      <c r="B809" s="36">
        <v>43101</v>
      </c>
      <c r="C809">
        <v>141.43100000000001</v>
      </c>
      <c r="D809">
        <v>6.9</v>
      </c>
    </row>
    <row r="810" spans="1:4">
      <c r="A810" t="s">
        <v>93</v>
      </c>
      <c r="B810" s="36">
        <v>43132</v>
      </c>
      <c r="C810">
        <v>141.43100000000001</v>
      </c>
      <c r="D810">
        <v>6.84</v>
      </c>
    </row>
    <row r="811" spans="1:4">
      <c r="A811" t="s">
        <v>93</v>
      </c>
      <c r="B811" s="36">
        <v>43160</v>
      </c>
      <c r="C811">
        <v>141.43100000000001</v>
      </c>
      <c r="D811">
        <v>6.75</v>
      </c>
    </row>
    <row r="812" spans="1:4">
      <c r="A812" t="s">
        <v>93</v>
      </c>
      <c r="B812" s="36">
        <v>43191</v>
      </c>
      <c r="C812">
        <v>141.43100000000001</v>
      </c>
      <c r="D812">
        <v>6.57</v>
      </c>
    </row>
    <row r="813" spans="1:4">
      <c r="A813" t="s">
        <v>93</v>
      </c>
      <c r="B813" s="36">
        <v>43221</v>
      </c>
      <c r="C813">
        <v>141.43100000000001</v>
      </c>
      <c r="D813">
        <v>6.62</v>
      </c>
    </row>
    <row r="814" spans="1:4">
      <c r="A814" t="s">
        <v>93</v>
      </c>
      <c r="B814" s="36">
        <v>43252</v>
      </c>
      <c r="C814">
        <v>141.43100000000001</v>
      </c>
      <c r="D814">
        <v>6.84</v>
      </c>
    </row>
    <row r="815" spans="1:4">
      <c r="A815" t="s">
        <v>93</v>
      </c>
      <c r="B815" s="36">
        <v>43282</v>
      </c>
      <c r="C815">
        <v>141.43100000000001</v>
      </c>
      <c r="D815">
        <v>6.73</v>
      </c>
    </row>
    <row r="816" spans="1:4">
      <c r="A816" t="s">
        <v>93</v>
      </c>
      <c r="B816" s="36">
        <v>43313</v>
      </c>
      <c r="C816">
        <v>141.43100000000001</v>
      </c>
      <c r="D816">
        <v>6.8</v>
      </c>
    </row>
    <row r="817" spans="1:4">
      <c r="A817" t="s">
        <v>93</v>
      </c>
      <c r="B817" s="36">
        <v>43344</v>
      </c>
      <c r="C817">
        <v>141.43100000000001</v>
      </c>
      <c r="D817">
        <v>6.88</v>
      </c>
    </row>
    <row r="818" spans="1:4">
      <c r="A818" t="s">
        <v>93</v>
      </c>
      <c r="B818" s="36">
        <v>43374</v>
      </c>
      <c r="C818">
        <v>141.43100000000001</v>
      </c>
      <c r="D818">
        <v>6.78</v>
      </c>
    </row>
    <row r="819" spans="1:4">
      <c r="A819" t="s">
        <v>93</v>
      </c>
      <c r="B819" s="36">
        <v>43405</v>
      </c>
      <c r="C819">
        <v>141.43100000000001</v>
      </c>
      <c r="D819">
        <v>6.81</v>
      </c>
    </row>
    <row r="820" spans="1:4">
      <c r="A820" t="s">
        <v>93</v>
      </c>
      <c r="B820" s="36">
        <v>43435</v>
      </c>
      <c r="C820">
        <v>141.43100000000001</v>
      </c>
      <c r="D820">
        <v>6.83</v>
      </c>
    </row>
    <row r="821" spans="1:4">
      <c r="A821" t="s">
        <v>93</v>
      </c>
      <c r="B821" s="36">
        <v>43565</v>
      </c>
      <c r="C821">
        <v>141.43100000000001</v>
      </c>
      <c r="D821">
        <v>7.28</v>
      </c>
    </row>
    <row r="822" spans="1:4">
      <c r="A822" t="s">
        <v>97</v>
      </c>
      <c r="B822" s="33">
        <v>39828</v>
      </c>
      <c r="C822">
        <v>115.42</v>
      </c>
      <c r="D822">
        <v>2.48</v>
      </c>
    </row>
    <row r="823" spans="1:4">
      <c r="A823" t="s">
        <v>97</v>
      </c>
      <c r="B823" s="33">
        <v>39859</v>
      </c>
      <c r="C823">
        <v>115.42</v>
      </c>
      <c r="D823">
        <v>2.42</v>
      </c>
    </row>
    <row r="824" spans="1:4">
      <c r="A824" t="s">
        <v>97</v>
      </c>
      <c r="B824" s="33">
        <v>39887</v>
      </c>
      <c r="C824">
        <v>115.42</v>
      </c>
      <c r="D824">
        <v>2.56</v>
      </c>
    </row>
    <row r="825" spans="1:4">
      <c r="A825" t="s">
        <v>97</v>
      </c>
      <c r="B825" s="33">
        <v>39918</v>
      </c>
      <c r="C825">
        <v>115.42</v>
      </c>
      <c r="D825">
        <v>3.05</v>
      </c>
    </row>
    <row r="826" spans="1:4">
      <c r="A826" t="s">
        <v>97</v>
      </c>
      <c r="B826" s="33">
        <v>39948</v>
      </c>
      <c r="C826">
        <v>115.42</v>
      </c>
      <c r="D826">
        <v>2.66</v>
      </c>
    </row>
    <row r="827" spans="1:4">
      <c r="A827" t="s">
        <v>97</v>
      </c>
      <c r="B827" s="33">
        <v>39979</v>
      </c>
      <c r="C827">
        <v>115.42</v>
      </c>
      <c r="D827">
        <v>2.56</v>
      </c>
    </row>
    <row r="828" spans="1:4">
      <c r="A828" t="s">
        <v>97</v>
      </c>
      <c r="B828" s="33">
        <v>40009</v>
      </c>
      <c r="C828">
        <v>115.42</v>
      </c>
      <c r="D828">
        <v>2.42</v>
      </c>
    </row>
    <row r="829" spans="1:4">
      <c r="A829" t="s">
        <v>97</v>
      </c>
      <c r="B829" s="33">
        <v>40071</v>
      </c>
      <c r="C829">
        <v>115.42</v>
      </c>
      <c r="D829">
        <v>2.3199999999999998</v>
      </c>
    </row>
    <row r="830" spans="1:4">
      <c r="A830" t="s">
        <v>97</v>
      </c>
      <c r="B830" s="33">
        <v>40101</v>
      </c>
      <c r="C830">
        <v>115.42</v>
      </c>
      <c r="D830">
        <v>2.48</v>
      </c>
    </row>
    <row r="831" spans="1:4">
      <c r="A831" t="s">
        <v>97</v>
      </c>
      <c r="B831" s="36">
        <v>40544</v>
      </c>
      <c r="C831">
        <v>115.42</v>
      </c>
      <c r="D831">
        <v>2.4900000000000002</v>
      </c>
    </row>
    <row r="832" spans="1:4">
      <c r="A832" t="s">
        <v>97</v>
      </c>
      <c r="B832" s="36">
        <v>40575</v>
      </c>
      <c r="C832">
        <v>115.42</v>
      </c>
      <c r="D832">
        <v>2.4700000000000002</v>
      </c>
    </row>
    <row r="833" spans="1:4">
      <c r="A833" t="s">
        <v>97</v>
      </c>
      <c r="B833" s="36">
        <v>40603</v>
      </c>
      <c r="C833">
        <v>115.42</v>
      </c>
      <c r="D833">
        <v>2.2200000000000002</v>
      </c>
    </row>
    <row r="834" spans="1:4">
      <c r="A834" t="s">
        <v>97</v>
      </c>
      <c r="B834" s="36">
        <v>40644</v>
      </c>
      <c r="C834">
        <v>115.42</v>
      </c>
      <c r="D834">
        <v>2.16</v>
      </c>
    </row>
    <row r="835" spans="1:4">
      <c r="A835" t="s">
        <v>97</v>
      </c>
      <c r="B835" s="36">
        <v>40674</v>
      </c>
      <c r="C835">
        <v>115.42</v>
      </c>
      <c r="D835">
        <v>2.39</v>
      </c>
    </row>
    <row r="836" spans="1:4">
      <c r="A836" t="s">
        <v>97</v>
      </c>
      <c r="B836" s="36">
        <v>40705</v>
      </c>
      <c r="C836">
        <v>115.42</v>
      </c>
      <c r="D836">
        <v>2.2599999999999998</v>
      </c>
    </row>
    <row r="837" spans="1:4">
      <c r="A837" t="s">
        <v>97</v>
      </c>
      <c r="B837" s="36">
        <v>40725</v>
      </c>
      <c r="C837">
        <v>115.42</v>
      </c>
      <c r="D837">
        <v>2.11</v>
      </c>
    </row>
    <row r="838" spans="1:4">
      <c r="A838" t="s">
        <v>97</v>
      </c>
      <c r="B838" s="36">
        <v>40787</v>
      </c>
      <c r="C838">
        <v>115.42</v>
      </c>
      <c r="D838">
        <v>2.25</v>
      </c>
    </row>
    <row r="839" spans="1:4">
      <c r="A839" t="s">
        <v>97</v>
      </c>
      <c r="B839" s="36">
        <v>40817</v>
      </c>
      <c r="C839">
        <v>115.42</v>
      </c>
      <c r="D839">
        <v>2.6</v>
      </c>
    </row>
    <row r="840" spans="1:4">
      <c r="A840" t="s">
        <v>97</v>
      </c>
      <c r="B840" s="36">
        <v>40848</v>
      </c>
      <c r="C840">
        <v>115.42</v>
      </c>
      <c r="D840">
        <v>2.74</v>
      </c>
    </row>
    <row r="841" spans="1:4">
      <c r="A841" t="s">
        <v>97</v>
      </c>
      <c r="B841" s="36">
        <v>40878</v>
      </c>
      <c r="C841">
        <v>115.42</v>
      </c>
      <c r="D841">
        <v>2.8</v>
      </c>
    </row>
    <row r="842" spans="1:4">
      <c r="A842" t="s">
        <v>97</v>
      </c>
      <c r="B842" s="36">
        <v>40926</v>
      </c>
      <c r="C842">
        <v>115.42</v>
      </c>
      <c r="D842">
        <v>2.68</v>
      </c>
    </row>
    <row r="843" spans="1:4">
      <c r="A843" t="s">
        <v>97</v>
      </c>
      <c r="B843" s="36">
        <v>40957</v>
      </c>
      <c r="C843">
        <v>115.42</v>
      </c>
      <c r="D843">
        <v>2.5299999999999998</v>
      </c>
    </row>
    <row r="844" spans="1:4">
      <c r="A844" t="s">
        <v>97</v>
      </c>
      <c r="B844" s="36">
        <v>40986</v>
      </c>
      <c r="C844">
        <v>115.42</v>
      </c>
      <c r="D844">
        <v>3.18</v>
      </c>
    </row>
    <row r="845" spans="1:4">
      <c r="A845" t="s">
        <v>97</v>
      </c>
      <c r="B845" s="36">
        <v>41017</v>
      </c>
      <c r="C845">
        <v>115.42</v>
      </c>
      <c r="D845">
        <v>2.76</v>
      </c>
    </row>
    <row r="846" spans="1:4">
      <c r="A846" t="s">
        <v>97</v>
      </c>
      <c r="B846" s="36">
        <v>41047</v>
      </c>
      <c r="C846">
        <v>115.42</v>
      </c>
      <c r="D846">
        <v>2.4500000000000002</v>
      </c>
    </row>
    <row r="847" spans="1:4">
      <c r="A847" t="s">
        <v>97</v>
      </c>
      <c r="B847" s="36">
        <v>41078</v>
      </c>
      <c r="C847">
        <v>115.42</v>
      </c>
      <c r="D847">
        <v>3.24</v>
      </c>
    </row>
    <row r="848" spans="1:4">
      <c r="A848" t="s">
        <v>97</v>
      </c>
      <c r="B848" s="36">
        <v>41108</v>
      </c>
      <c r="C848">
        <v>115.42</v>
      </c>
      <c r="D848">
        <v>2.68</v>
      </c>
    </row>
    <row r="849" spans="1:4">
      <c r="A849" t="s">
        <v>97</v>
      </c>
      <c r="B849" s="36">
        <v>41182</v>
      </c>
      <c r="C849">
        <v>115.42</v>
      </c>
      <c r="D849">
        <v>3.11</v>
      </c>
    </row>
    <row r="850" spans="1:4">
      <c r="A850" t="s">
        <v>97</v>
      </c>
      <c r="B850" s="36">
        <v>41213</v>
      </c>
      <c r="C850">
        <v>115.42</v>
      </c>
      <c r="D850">
        <v>2.83</v>
      </c>
    </row>
    <row r="851" spans="1:4">
      <c r="A851" t="s">
        <v>97</v>
      </c>
      <c r="B851" s="36">
        <v>41243</v>
      </c>
      <c r="C851">
        <v>115.42</v>
      </c>
      <c r="D851">
        <v>2.7</v>
      </c>
    </row>
    <row r="852" spans="1:4">
      <c r="A852" t="s">
        <v>97</v>
      </c>
      <c r="B852" s="36">
        <v>41274</v>
      </c>
      <c r="C852">
        <v>115.42</v>
      </c>
      <c r="D852">
        <v>3.17</v>
      </c>
    </row>
    <row r="853" spans="1:4">
      <c r="A853" t="s">
        <v>97</v>
      </c>
      <c r="B853" s="36">
        <v>41278</v>
      </c>
      <c r="C853">
        <v>115.42</v>
      </c>
      <c r="D853">
        <v>2.98</v>
      </c>
    </row>
    <row r="854" spans="1:4">
      <c r="A854" t="s">
        <v>97</v>
      </c>
      <c r="B854" s="36">
        <v>41323</v>
      </c>
      <c r="C854">
        <v>115.42</v>
      </c>
      <c r="D854">
        <v>3.19</v>
      </c>
    </row>
    <row r="855" spans="1:4">
      <c r="A855" t="s">
        <v>97</v>
      </c>
      <c r="B855" s="36">
        <v>41340</v>
      </c>
      <c r="C855">
        <v>115.42</v>
      </c>
      <c r="D855">
        <v>3.19</v>
      </c>
    </row>
    <row r="856" spans="1:4">
      <c r="A856" t="s">
        <v>97</v>
      </c>
      <c r="B856" s="36">
        <v>41408</v>
      </c>
      <c r="C856">
        <v>115.42</v>
      </c>
      <c r="D856">
        <v>3.88</v>
      </c>
    </row>
    <row r="857" spans="1:4">
      <c r="A857" t="s">
        <v>97</v>
      </c>
      <c r="B857" s="36">
        <v>41518</v>
      </c>
      <c r="C857">
        <v>115.42</v>
      </c>
      <c r="D857">
        <v>2.1800000000000002</v>
      </c>
    </row>
    <row r="858" spans="1:4">
      <c r="A858" t="s">
        <v>97</v>
      </c>
      <c r="B858" s="36">
        <v>41548</v>
      </c>
      <c r="C858">
        <v>115.42</v>
      </c>
      <c r="D858">
        <v>2.34</v>
      </c>
    </row>
    <row r="859" spans="1:4">
      <c r="A859" t="s">
        <v>97</v>
      </c>
      <c r="B859" s="36">
        <v>41579</v>
      </c>
      <c r="C859">
        <v>115.42</v>
      </c>
      <c r="D859">
        <v>2.91</v>
      </c>
    </row>
    <row r="860" spans="1:4">
      <c r="A860" t="s">
        <v>97</v>
      </c>
      <c r="B860" s="36">
        <v>41654</v>
      </c>
      <c r="C860">
        <v>115.42</v>
      </c>
      <c r="D860">
        <v>2.76</v>
      </c>
    </row>
    <row r="861" spans="1:4">
      <c r="A861" t="s">
        <v>97</v>
      </c>
      <c r="B861" s="36">
        <v>41685</v>
      </c>
      <c r="C861">
        <v>115.42</v>
      </c>
      <c r="D861">
        <v>2.7</v>
      </c>
    </row>
    <row r="862" spans="1:4">
      <c r="A862" t="s">
        <v>97</v>
      </c>
      <c r="B862" s="36">
        <v>41713</v>
      </c>
      <c r="C862">
        <v>115.42</v>
      </c>
      <c r="D862">
        <v>2.96</v>
      </c>
    </row>
    <row r="863" spans="1:4">
      <c r="A863" t="s">
        <v>97</v>
      </c>
      <c r="B863" s="36">
        <v>41744</v>
      </c>
      <c r="C863">
        <v>115.42</v>
      </c>
      <c r="D863">
        <v>3.08</v>
      </c>
    </row>
    <row r="864" spans="1:4">
      <c r="A864" t="s">
        <v>97</v>
      </c>
      <c r="B864" s="36">
        <v>41774</v>
      </c>
      <c r="C864">
        <v>115.42</v>
      </c>
      <c r="D864">
        <v>2.94</v>
      </c>
    </row>
    <row r="865" spans="1:4">
      <c r="A865" t="s">
        <v>97</v>
      </c>
      <c r="B865" s="36">
        <v>41805</v>
      </c>
      <c r="C865">
        <v>115.42</v>
      </c>
      <c r="D865">
        <v>2.16</v>
      </c>
    </row>
    <row r="866" spans="1:4">
      <c r="A866" t="s">
        <v>97</v>
      </c>
      <c r="B866" s="36">
        <v>41821</v>
      </c>
      <c r="C866">
        <v>115.42</v>
      </c>
      <c r="D866">
        <v>3.04</v>
      </c>
    </row>
    <row r="867" spans="1:4">
      <c r="A867" t="s">
        <v>97</v>
      </c>
      <c r="B867" s="36">
        <v>41883</v>
      </c>
      <c r="C867">
        <v>115.42</v>
      </c>
      <c r="D867">
        <v>2.2999999999999998</v>
      </c>
    </row>
    <row r="868" spans="1:4">
      <c r="A868" t="s">
        <v>97</v>
      </c>
      <c r="B868" s="36">
        <v>41913</v>
      </c>
      <c r="C868">
        <v>115.42</v>
      </c>
      <c r="D868">
        <v>2.4700000000000002</v>
      </c>
    </row>
    <row r="869" spans="1:4">
      <c r="A869" t="s">
        <v>97</v>
      </c>
      <c r="B869" s="36">
        <v>41944</v>
      </c>
      <c r="C869">
        <v>115.42</v>
      </c>
      <c r="D869">
        <v>2.23</v>
      </c>
    </row>
    <row r="870" spans="1:4">
      <c r="A870" t="s">
        <v>97</v>
      </c>
      <c r="B870" s="36">
        <v>41974</v>
      </c>
      <c r="C870">
        <v>115.42</v>
      </c>
      <c r="D870">
        <v>2.88</v>
      </c>
    </row>
    <row r="871" spans="1:4">
      <c r="A871" t="s">
        <v>97</v>
      </c>
      <c r="B871" s="36">
        <v>42005</v>
      </c>
      <c r="C871">
        <v>115.42</v>
      </c>
      <c r="D871">
        <v>2.99</v>
      </c>
    </row>
    <row r="872" spans="1:4">
      <c r="A872" t="s">
        <v>97</v>
      </c>
      <c r="B872" s="36">
        <v>42036</v>
      </c>
      <c r="C872">
        <v>115.42</v>
      </c>
      <c r="D872">
        <v>3.32</v>
      </c>
    </row>
    <row r="873" spans="1:4">
      <c r="A873" t="s">
        <v>97</v>
      </c>
      <c r="B873" s="36">
        <v>42064</v>
      </c>
      <c r="C873">
        <v>115.42</v>
      </c>
      <c r="D873">
        <v>3.47</v>
      </c>
    </row>
    <row r="874" spans="1:4">
      <c r="A874" t="s">
        <v>97</v>
      </c>
      <c r="B874" s="36">
        <v>42095</v>
      </c>
      <c r="C874">
        <v>115.42</v>
      </c>
      <c r="D874">
        <v>3.15</v>
      </c>
    </row>
    <row r="875" spans="1:4">
      <c r="A875" t="s">
        <v>97</v>
      </c>
      <c r="B875" s="36">
        <v>42125</v>
      </c>
      <c r="C875">
        <v>115.42</v>
      </c>
      <c r="D875">
        <v>3.22</v>
      </c>
    </row>
    <row r="876" spans="1:4">
      <c r="A876" t="s">
        <v>97</v>
      </c>
      <c r="B876" s="36">
        <v>42156</v>
      </c>
      <c r="C876">
        <v>115.42</v>
      </c>
      <c r="D876">
        <v>2.59</v>
      </c>
    </row>
    <row r="877" spans="1:4">
      <c r="A877" t="s">
        <v>97</v>
      </c>
      <c r="B877" s="36">
        <v>42217</v>
      </c>
      <c r="C877">
        <v>115.42</v>
      </c>
      <c r="D877">
        <v>1.9</v>
      </c>
    </row>
    <row r="878" spans="1:4">
      <c r="A878" t="s">
        <v>97</v>
      </c>
      <c r="B878" s="36">
        <v>42248</v>
      </c>
      <c r="C878">
        <v>115.42</v>
      </c>
      <c r="D878">
        <v>1.92</v>
      </c>
    </row>
    <row r="879" spans="1:4">
      <c r="A879" t="s">
        <v>97</v>
      </c>
      <c r="B879" s="36">
        <v>42278</v>
      </c>
      <c r="C879">
        <v>115.42</v>
      </c>
      <c r="D879">
        <v>2.12</v>
      </c>
    </row>
    <row r="880" spans="1:4">
      <c r="A880" t="s">
        <v>97</v>
      </c>
      <c r="B880" s="36">
        <v>42309</v>
      </c>
      <c r="C880">
        <v>115.42</v>
      </c>
      <c r="D880">
        <v>2.34</v>
      </c>
    </row>
    <row r="881" spans="1:4">
      <c r="A881" t="s">
        <v>97</v>
      </c>
      <c r="B881" s="36">
        <v>42339</v>
      </c>
      <c r="C881">
        <v>115.42</v>
      </c>
      <c r="D881">
        <v>2.2200000000000002</v>
      </c>
    </row>
    <row r="882" spans="1:4">
      <c r="A882" t="s">
        <v>97</v>
      </c>
      <c r="B882" s="36">
        <v>42370</v>
      </c>
      <c r="C882">
        <v>115.42</v>
      </c>
      <c r="D882">
        <v>2.56</v>
      </c>
    </row>
    <row r="883" spans="1:4">
      <c r="A883" t="s">
        <v>97</v>
      </c>
      <c r="B883" s="36">
        <v>42401</v>
      </c>
      <c r="C883">
        <v>115.42</v>
      </c>
      <c r="D883">
        <v>3.47</v>
      </c>
    </row>
    <row r="884" spans="1:4">
      <c r="A884" t="s">
        <v>97</v>
      </c>
      <c r="B884" s="36">
        <v>42430</v>
      </c>
      <c r="C884">
        <v>115.42</v>
      </c>
      <c r="D884">
        <v>3.39</v>
      </c>
    </row>
    <row r="885" spans="1:4">
      <c r="A885" t="s">
        <v>97</v>
      </c>
      <c r="B885" s="36">
        <v>42461</v>
      </c>
      <c r="C885">
        <v>115.42</v>
      </c>
      <c r="D885">
        <v>3.1</v>
      </c>
    </row>
    <row r="886" spans="1:4">
      <c r="A886" t="s">
        <v>97</v>
      </c>
      <c r="B886" s="36">
        <v>42491</v>
      </c>
      <c r="C886">
        <v>115.42</v>
      </c>
      <c r="D886">
        <v>2.62</v>
      </c>
    </row>
    <row r="887" spans="1:4">
      <c r="A887" t="s">
        <v>97</v>
      </c>
      <c r="B887" s="36">
        <v>42522</v>
      </c>
      <c r="C887">
        <v>115.42</v>
      </c>
      <c r="D887">
        <v>2.96</v>
      </c>
    </row>
    <row r="888" spans="1:4">
      <c r="A888" t="s">
        <v>97</v>
      </c>
      <c r="B888" s="36">
        <v>42552</v>
      </c>
      <c r="C888">
        <v>115.42</v>
      </c>
      <c r="D888">
        <v>2.74</v>
      </c>
    </row>
    <row r="889" spans="1:4">
      <c r="A889" t="s">
        <v>97</v>
      </c>
      <c r="B889" s="36">
        <v>42583</v>
      </c>
      <c r="C889">
        <v>115.42</v>
      </c>
      <c r="D889">
        <v>2.34</v>
      </c>
    </row>
    <row r="890" spans="1:4">
      <c r="A890" t="s">
        <v>97</v>
      </c>
      <c r="B890" s="36">
        <v>42614</v>
      </c>
      <c r="C890">
        <v>115.42</v>
      </c>
      <c r="D890">
        <v>2.5</v>
      </c>
    </row>
    <row r="891" spans="1:4">
      <c r="A891" t="s">
        <v>97</v>
      </c>
      <c r="B891" s="36">
        <v>42644</v>
      </c>
      <c r="C891">
        <v>115.42</v>
      </c>
      <c r="D891">
        <v>2.9</v>
      </c>
    </row>
    <row r="892" spans="1:4">
      <c r="A892" t="s">
        <v>97</v>
      </c>
      <c r="B892" s="36">
        <v>42675</v>
      </c>
      <c r="C892">
        <v>115.42</v>
      </c>
      <c r="D892">
        <v>2.5499999999999998</v>
      </c>
    </row>
    <row r="893" spans="1:4">
      <c r="A893" t="s">
        <v>97</v>
      </c>
      <c r="B893" s="36">
        <v>42705</v>
      </c>
      <c r="C893">
        <v>115.42</v>
      </c>
      <c r="D893">
        <v>2.91</v>
      </c>
    </row>
    <row r="894" spans="1:4">
      <c r="A894" t="s">
        <v>97</v>
      </c>
      <c r="B894" s="36">
        <v>42736</v>
      </c>
      <c r="C894">
        <v>115.42</v>
      </c>
      <c r="D894">
        <v>2.95</v>
      </c>
    </row>
    <row r="895" spans="1:4">
      <c r="A895" t="s">
        <v>97</v>
      </c>
      <c r="B895" s="36">
        <v>42767</v>
      </c>
      <c r="C895">
        <v>115.42</v>
      </c>
      <c r="D895">
        <v>3.06</v>
      </c>
    </row>
    <row r="896" spans="1:4">
      <c r="A896" t="s">
        <v>97</v>
      </c>
      <c r="B896" s="36">
        <v>42795</v>
      </c>
      <c r="C896">
        <v>115.42</v>
      </c>
      <c r="D896">
        <v>3.67</v>
      </c>
    </row>
    <row r="897" spans="1:4">
      <c r="A897" t="s">
        <v>97</v>
      </c>
      <c r="B897" s="36">
        <v>42826</v>
      </c>
      <c r="C897">
        <v>115.42</v>
      </c>
      <c r="D897">
        <v>3.67</v>
      </c>
    </row>
    <row r="898" spans="1:4">
      <c r="A898" t="s">
        <v>97</v>
      </c>
      <c r="B898" s="36">
        <v>42856</v>
      </c>
      <c r="C898">
        <v>115.42</v>
      </c>
      <c r="D898">
        <v>3.9</v>
      </c>
    </row>
    <row r="899" spans="1:4">
      <c r="A899" t="s">
        <v>97</v>
      </c>
      <c r="B899" s="36">
        <v>42917</v>
      </c>
      <c r="C899">
        <v>115.42</v>
      </c>
      <c r="D899">
        <v>3.82</v>
      </c>
    </row>
    <row r="900" spans="1:4">
      <c r="A900" t="s">
        <v>97</v>
      </c>
      <c r="B900" s="36">
        <v>42948</v>
      </c>
      <c r="C900">
        <v>115.42</v>
      </c>
      <c r="D900">
        <v>3.4</v>
      </c>
    </row>
    <row r="901" spans="1:4">
      <c r="A901" t="s">
        <v>97</v>
      </c>
      <c r="B901" s="36">
        <v>42979</v>
      </c>
      <c r="C901">
        <v>115.42</v>
      </c>
      <c r="D901">
        <v>3.4</v>
      </c>
    </row>
    <row r="902" spans="1:4">
      <c r="A902" s="20" t="s">
        <v>97</v>
      </c>
      <c r="B902" s="46">
        <v>43009</v>
      </c>
      <c r="C902" s="20">
        <v>115.42</v>
      </c>
      <c r="D902" s="20">
        <v>3.51</v>
      </c>
    </row>
    <row r="903" spans="1:4">
      <c r="A903" s="20" t="s">
        <v>97</v>
      </c>
      <c r="B903" s="46">
        <v>43040</v>
      </c>
      <c r="C903" s="20">
        <v>115.42</v>
      </c>
      <c r="D903" s="20">
        <v>3.66</v>
      </c>
    </row>
    <row r="904" spans="1:4">
      <c r="A904" s="20" t="s">
        <v>97</v>
      </c>
      <c r="B904" s="46">
        <v>43070</v>
      </c>
      <c r="C904" s="20">
        <v>115.42</v>
      </c>
      <c r="D904" s="20">
        <v>3.92</v>
      </c>
    </row>
    <row r="905" spans="1:4">
      <c r="A905" s="20" t="s">
        <v>97</v>
      </c>
      <c r="B905" s="46">
        <v>43132</v>
      </c>
      <c r="C905" s="20">
        <v>115.42</v>
      </c>
      <c r="D905" s="20">
        <v>3.56</v>
      </c>
    </row>
    <row r="906" spans="1:4">
      <c r="A906" s="20" t="s">
        <v>97</v>
      </c>
      <c r="B906" s="46">
        <v>43221</v>
      </c>
      <c r="C906" s="20">
        <v>115.42</v>
      </c>
      <c r="D906" s="20">
        <v>3.98</v>
      </c>
    </row>
    <row r="907" spans="1:4">
      <c r="A907" s="20" t="s">
        <v>97</v>
      </c>
      <c r="B907" s="46">
        <v>43252</v>
      </c>
      <c r="C907" s="20">
        <v>115.42</v>
      </c>
      <c r="D907" s="20">
        <v>2.09</v>
      </c>
    </row>
    <row r="908" spans="1:4">
      <c r="A908" s="20" t="s">
        <v>97</v>
      </c>
      <c r="B908" s="46">
        <v>43282</v>
      </c>
      <c r="C908" s="20">
        <v>115.42</v>
      </c>
      <c r="D908" s="20">
        <v>2.1800000000000002</v>
      </c>
    </row>
    <row r="909" spans="1:4">
      <c r="A909" s="20" t="s">
        <v>97</v>
      </c>
      <c r="B909" s="46">
        <v>43313</v>
      </c>
      <c r="C909" s="20">
        <v>115.42</v>
      </c>
      <c r="D909" s="20">
        <v>2.15</v>
      </c>
    </row>
    <row r="910" spans="1:4">
      <c r="A910" s="20" t="s">
        <v>97</v>
      </c>
      <c r="B910" s="46">
        <v>43344</v>
      </c>
      <c r="C910" s="20">
        <v>115.42</v>
      </c>
      <c r="D910" s="20">
        <v>2.21</v>
      </c>
    </row>
    <row r="911" spans="1:4">
      <c r="A911" s="20" t="s">
        <v>97</v>
      </c>
      <c r="B911" s="46">
        <v>43374</v>
      </c>
      <c r="C911" s="20">
        <v>115.42</v>
      </c>
      <c r="D911" s="20">
        <v>2.11</v>
      </c>
    </row>
    <row r="912" spans="1:4">
      <c r="A912" s="20" t="s">
        <v>97</v>
      </c>
      <c r="B912" s="46">
        <v>43405</v>
      </c>
      <c r="C912" s="20">
        <v>115.42</v>
      </c>
      <c r="D912" s="20">
        <v>2.15</v>
      </c>
    </row>
    <row r="913" spans="1:4">
      <c r="A913" s="20" t="s">
        <v>97</v>
      </c>
      <c r="B913" s="46">
        <v>43435</v>
      </c>
      <c r="C913" s="20">
        <v>115.42</v>
      </c>
      <c r="D913" s="20">
        <v>2.13</v>
      </c>
    </row>
    <row r="914" spans="1:4">
      <c r="A914" s="20" t="s">
        <v>100</v>
      </c>
      <c r="B914" s="46">
        <v>42062</v>
      </c>
      <c r="C914" s="20">
        <v>110</v>
      </c>
      <c r="D914" s="20">
        <v>1.42</v>
      </c>
    </row>
    <row r="915" spans="1:4">
      <c r="A915" s="20" t="s">
        <v>100</v>
      </c>
      <c r="B915" s="46">
        <v>42094</v>
      </c>
      <c r="C915" s="20">
        <v>110</v>
      </c>
      <c r="D915" s="20">
        <v>1.4</v>
      </c>
    </row>
    <row r="916" spans="1:4">
      <c r="A916" s="20" t="s">
        <v>100</v>
      </c>
      <c r="B916" s="46">
        <v>42124</v>
      </c>
      <c r="C916" s="20">
        <v>110</v>
      </c>
      <c r="D916" s="20">
        <v>1.32</v>
      </c>
    </row>
    <row r="917" spans="1:4">
      <c r="A917" s="20" t="s">
        <v>100</v>
      </c>
      <c r="B917" s="46">
        <v>42153</v>
      </c>
      <c r="C917" s="20">
        <v>110</v>
      </c>
      <c r="D917" s="20">
        <v>1.3</v>
      </c>
    </row>
    <row r="918" spans="1:4">
      <c r="A918" s="20" t="s">
        <v>100</v>
      </c>
      <c r="B918" s="46">
        <v>42185</v>
      </c>
      <c r="C918" s="20">
        <v>110</v>
      </c>
      <c r="D918" s="20">
        <v>1.2</v>
      </c>
    </row>
    <row r="919" spans="1:4">
      <c r="A919" s="20" t="s">
        <v>100</v>
      </c>
      <c r="B919" s="46">
        <v>42216</v>
      </c>
      <c r="C919" s="20">
        <v>110</v>
      </c>
      <c r="D919" s="20">
        <v>0.92</v>
      </c>
    </row>
    <row r="920" spans="1:4">
      <c r="A920" s="20" t="s">
        <v>100</v>
      </c>
      <c r="B920" s="46">
        <v>42247</v>
      </c>
      <c r="C920" s="20">
        <v>110</v>
      </c>
      <c r="D920" s="20">
        <v>1.1000000000000001</v>
      </c>
    </row>
    <row r="921" spans="1:4">
      <c r="A921" s="20" t="s">
        <v>100</v>
      </c>
      <c r="B921" s="46">
        <v>42277</v>
      </c>
      <c r="C921" s="20">
        <v>110</v>
      </c>
      <c r="D921" s="20">
        <v>1.25</v>
      </c>
    </row>
    <row r="922" spans="1:4">
      <c r="A922" s="20" t="s">
        <v>100</v>
      </c>
      <c r="B922" s="46">
        <v>42308</v>
      </c>
      <c r="C922" s="20">
        <v>110</v>
      </c>
      <c r="D922" s="20">
        <v>1.38</v>
      </c>
    </row>
    <row r="923" spans="1:4">
      <c r="A923" s="20" t="s">
        <v>100</v>
      </c>
      <c r="B923" s="46">
        <v>42338</v>
      </c>
      <c r="C923" s="20">
        <v>110</v>
      </c>
      <c r="D923" s="20">
        <v>1.4</v>
      </c>
    </row>
    <row r="924" spans="1:4">
      <c r="A924" s="20" t="s">
        <v>100</v>
      </c>
      <c r="B924" s="46">
        <v>42369</v>
      </c>
      <c r="C924" s="20">
        <v>110</v>
      </c>
      <c r="D924" s="20">
        <v>1.4</v>
      </c>
    </row>
    <row r="925" spans="1:4">
      <c r="A925" s="20" t="s">
        <v>100</v>
      </c>
      <c r="B925" s="46">
        <v>42370</v>
      </c>
      <c r="C925" s="20">
        <v>110</v>
      </c>
      <c r="D925" s="20">
        <v>1.21</v>
      </c>
    </row>
    <row r="926" spans="1:4">
      <c r="A926" s="20" t="s">
        <v>100</v>
      </c>
      <c r="B926" s="46">
        <v>42401</v>
      </c>
      <c r="C926" s="20">
        <v>110</v>
      </c>
      <c r="D926" s="20">
        <v>1.37</v>
      </c>
    </row>
    <row r="927" spans="1:4">
      <c r="A927" s="20" t="s">
        <v>100</v>
      </c>
      <c r="B927" s="46">
        <v>42430</v>
      </c>
      <c r="C927" s="20">
        <v>110</v>
      </c>
      <c r="D927" s="20">
        <v>1.35</v>
      </c>
    </row>
    <row r="928" spans="1:4">
      <c r="A928" s="20" t="s">
        <v>100</v>
      </c>
      <c r="B928" s="46">
        <v>42461</v>
      </c>
      <c r="C928" s="20">
        <v>110</v>
      </c>
      <c r="D928" s="20">
        <v>1.32</v>
      </c>
    </row>
    <row r="929" spans="1:4">
      <c r="A929" s="20" t="s">
        <v>100</v>
      </c>
      <c r="B929" s="46">
        <v>42491</v>
      </c>
      <c r="C929" s="20">
        <v>110</v>
      </c>
      <c r="D929" s="20">
        <v>1.0900000000000001</v>
      </c>
    </row>
    <row r="930" spans="1:4">
      <c r="A930" s="20" t="s">
        <v>100</v>
      </c>
      <c r="B930" s="46">
        <v>42522</v>
      </c>
      <c r="C930" s="20">
        <v>110</v>
      </c>
      <c r="D930" s="20">
        <v>0.86</v>
      </c>
    </row>
    <row r="931" spans="1:4">
      <c r="A931" s="20" t="s">
        <v>100</v>
      </c>
      <c r="B931" s="46">
        <v>42552</v>
      </c>
      <c r="C931" s="20">
        <v>110</v>
      </c>
      <c r="D931" s="20">
        <v>0.85</v>
      </c>
    </row>
    <row r="932" spans="1:4">
      <c r="A932" s="20" t="s">
        <v>100</v>
      </c>
      <c r="B932" s="46">
        <v>42583</v>
      </c>
      <c r="C932" s="20">
        <v>110</v>
      </c>
      <c r="D932" s="20">
        <v>1.2</v>
      </c>
    </row>
    <row r="933" spans="1:4">
      <c r="A933" s="20" t="s">
        <v>100</v>
      </c>
      <c r="B933" s="46">
        <v>42614</v>
      </c>
      <c r="C933" s="20">
        <v>110</v>
      </c>
      <c r="D933" s="20">
        <v>1.25</v>
      </c>
    </row>
    <row r="934" spans="1:4">
      <c r="A934" s="20" t="s">
        <v>100</v>
      </c>
      <c r="B934" s="46">
        <v>42644</v>
      </c>
      <c r="C934" s="20">
        <v>110</v>
      </c>
      <c r="D934" s="20">
        <v>1.4</v>
      </c>
    </row>
    <row r="935" spans="1:4">
      <c r="A935" s="20" t="s">
        <v>100</v>
      </c>
      <c r="B935" s="46">
        <v>42675</v>
      </c>
      <c r="C935" s="20">
        <v>110</v>
      </c>
      <c r="D935" s="20">
        <v>1.42</v>
      </c>
    </row>
    <row r="936" spans="1:4">
      <c r="A936" s="20" t="s">
        <v>100</v>
      </c>
      <c r="B936" s="46">
        <v>42705</v>
      </c>
      <c r="C936" s="20">
        <v>110</v>
      </c>
      <c r="D936" s="20">
        <v>1.41</v>
      </c>
    </row>
    <row r="937" spans="1:4">
      <c r="A937" s="20" t="s">
        <v>100</v>
      </c>
      <c r="B937" s="46">
        <v>42736</v>
      </c>
      <c r="C937" s="20">
        <v>110</v>
      </c>
      <c r="D937" s="20">
        <v>1.2</v>
      </c>
    </row>
    <row r="938" spans="1:4">
      <c r="A938" s="20" t="s">
        <v>100</v>
      </c>
      <c r="B938" s="46">
        <v>42767</v>
      </c>
      <c r="C938" s="20">
        <v>110</v>
      </c>
      <c r="D938" s="20">
        <v>1.34</v>
      </c>
    </row>
    <row r="939" spans="1:4">
      <c r="A939" s="20" t="s">
        <v>100</v>
      </c>
      <c r="B939" s="46">
        <v>42795</v>
      </c>
      <c r="C939" s="20">
        <v>110</v>
      </c>
      <c r="D939" s="20">
        <v>1.3</v>
      </c>
    </row>
    <row r="940" spans="1:4">
      <c r="A940" s="20" t="s">
        <v>100</v>
      </c>
      <c r="B940" s="46">
        <v>42826</v>
      </c>
      <c r="C940" s="20">
        <v>110</v>
      </c>
      <c r="D940" s="20">
        <v>1.26</v>
      </c>
    </row>
    <row r="941" spans="1:4">
      <c r="A941" s="20" t="s">
        <v>100</v>
      </c>
      <c r="B941" s="46">
        <v>42856</v>
      </c>
      <c r="C941" s="20">
        <v>110</v>
      </c>
      <c r="D941" s="20">
        <v>1.24</v>
      </c>
    </row>
    <row r="942" spans="1:4">
      <c r="A942" s="20" t="s">
        <v>100</v>
      </c>
      <c r="B942" s="46">
        <v>42887</v>
      </c>
      <c r="C942" s="20">
        <v>110</v>
      </c>
      <c r="D942" s="20">
        <v>0.95</v>
      </c>
    </row>
    <row r="943" spans="1:4">
      <c r="A943" s="20" t="s">
        <v>100</v>
      </c>
      <c r="B943" s="46">
        <v>42917</v>
      </c>
      <c r="C943" s="20">
        <v>110</v>
      </c>
      <c r="D943" s="20">
        <v>1.27</v>
      </c>
    </row>
    <row r="944" spans="1:4">
      <c r="A944" s="20" t="s">
        <v>100</v>
      </c>
      <c r="B944" s="46">
        <v>42948</v>
      </c>
      <c r="C944" s="20">
        <v>110</v>
      </c>
      <c r="D944" s="20">
        <v>1.3</v>
      </c>
    </row>
    <row r="945" spans="1:4">
      <c r="A945" s="20" t="s">
        <v>100</v>
      </c>
      <c r="B945" s="46">
        <v>42979</v>
      </c>
      <c r="C945" s="20">
        <v>110</v>
      </c>
      <c r="D945" s="20">
        <v>1.33</v>
      </c>
    </row>
    <row r="946" spans="1:4">
      <c r="A946" s="20" t="s">
        <v>100</v>
      </c>
      <c r="B946" s="46">
        <v>43009</v>
      </c>
      <c r="C946" s="20">
        <v>110</v>
      </c>
      <c r="D946" s="20">
        <v>1.33</v>
      </c>
    </row>
    <row r="947" spans="1:4">
      <c r="A947" s="20" t="s">
        <v>100</v>
      </c>
      <c r="B947" s="46">
        <v>43040</v>
      </c>
      <c r="C947" s="20">
        <v>110</v>
      </c>
      <c r="D947" s="20">
        <v>1.38</v>
      </c>
    </row>
    <row r="948" spans="1:4">
      <c r="A948" s="20" t="s">
        <v>100</v>
      </c>
      <c r="B948" s="46">
        <v>43070</v>
      </c>
      <c r="C948" s="20">
        <v>110</v>
      </c>
      <c r="D948" s="20">
        <v>1.36</v>
      </c>
    </row>
    <row r="949" spans="1:4">
      <c r="A949" s="20" t="s">
        <v>100</v>
      </c>
      <c r="B949" s="46">
        <v>43101</v>
      </c>
      <c r="C949" s="20">
        <v>110</v>
      </c>
      <c r="D949" s="20">
        <v>1.45</v>
      </c>
    </row>
    <row r="950" spans="1:4">
      <c r="A950" s="20" t="s">
        <v>100</v>
      </c>
      <c r="B950" s="46">
        <v>43132</v>
      </c>
      <c r="C950" s="20">
        <v>110</v>
      </c>
      <c r="D950" s="20">
        <v>1.27</v>
      </c>
    </row>
    <row r="951" spans="1:4">
      <c r="A951" s="20" t="s">
        <v>100</v>
      </c>
      <c r="B951" s="46">
        <v>43160</v>
      </c>
      <c r="C951" s="20">
        <v>110</v>
      </c>
      <c r="D951" s="20">
        <v>1.1499999999999999</v>
      </c>
    </row>
    <row r="952" spans="1:4">
      <c r="A952" s="20" t="s">
        <v>100</v>
      </c>
      <c r="B952" s="46">
        <v>43191</v>
      </c>
      <c r="C952" s="20">
        <v>110</v>
      </c>
      <c r="D952" s="20">
        <v>1.04</v>
      </c>
    </row>
    <row r="953" spans="1:4">
      <c r="A953" s="20" t="s">
        <v>100</v>
      </c>
      <c r="B953" s="46">
        <v>43221</v>
      </c>
      <c r="C953" s="20">
        <v>110</v>
      </c>
      <c r="D953" s="20">
        <v>1.06</v>
      </c>
    </row>
    <row r="954" spans="1:4">
      <c r="A954" s="20" t="s">
        <v>100</v>
      </c>
      <c r="B954" s="46">
        <v>43252</v>
      </c>
      <c r="C954" s="20">
        <v>110</v>
      </c>
      <c r="D954" s="20">
        <v>1.1399999999999999</v>
      </c>
    </row>
    <row r="955" spans="1:4">
      <c r="A955" s="20" t="s">
        <v>100</v>
      </c>
      <c r="B955" s="46">
        <v>43282</v>
      </c>
      <c r="C955" s="20">
        <v>110</v>
      </c>
      <c r="D955" s="20">
        <v>1.1399999999999999</v>
      </c>
    </row>
    <row r="956" spans="1:4">
      <c r="A956" s="20" t="s">
        <v>100</v>
      </c>
      <c r="B956" s="46">
        <v>43313</v>
      </c>
      <c r="C956" s="20">
        <v>110</v>
      </c>
      <c r="D956" s="20">
        <v>0.96</v>
      </c>
    </row>
    <row r="957" spans="1:4">
      <c r="A957" s="20" t="s">
        <v>100</v>
      </c>
      <c r="B957" s="46">
        <v>43344</v>
      </c>
      <c r="C957" s="20">
        <v>110</v>
      </c>
      <c r="D957" s="20">
        <v>1.26</v>
      </c>
    </row>
    <row r="958" spans="1:4">
      <c r="A958" s="20" t="s">
        <v>100</v>
      </c>
      <c r="B958" s="46">
        <v>43374</v>
      </c>
      <c r="C958" s="20">
        <v>110</v>
      </c>
      <c r="D958" s="20">
        <v>1.59</v>
      </c>
    </row>
    <row r="959" spans="1:4">
      <c r="A959" s="20" t="s">
        <v>100</v>
      </c>
      <c r="B959" s="46">
        <v>43405</v>
      </c>
      <c r="C959" s="20">
        <v>110</v>
      </c>
      <c r="D959" s="20">
        <v>1.29</v>
      </c>
    </row>
    <row r="960" spans="1:4">
      <c r="A960" s="20" t="s">
        <v>100</v>
      </c>
      <c r="B960" s="46">
        <v>43435</v>
      </c>
      <c r="C960" s="20">
        <v>110</v>
      </c>
      <c r="D960" s="20">
        <v>1.39</v>
      </c>
    </row>
    <row r="961" spans="1:4">
      <c r="A961" s="20" t="s">
        <v>100</v>
      </c>
      <c r="B961" s="46">
        <v>43466</v>
      </c>
      <c r="C961" s="20">
        <v>110</v>
      </c>
      <c r="D961" s="20">
        <v>1.45</v>
      </c>
    </row>
    <row r="962" spans="1:4">
      <c r="A962" s="20" t="s">
        <v>100</v>
      </c>
      <c r="B962" s="46">
        <v>43525</v>
      </c>
      <c r="C962" s="20">
        <v>110</v>
      </c>
      <c r="D962" s="20">
        <v>1.69</v>
      </c>
    </row>
    <row r="963" spans="1:4">
      <c r="A963" s="20" t="s">
        <v>100</v>
      </c>
      <c r="B963" s="46">
        <v>43556</v>
      </c>
      <c r="C963" s="20">
        <v>110</v>
      </c>
      <c r="D963" s="20">
        <v>1.55</v>
      </c>
    </row>
    <row r="964" spans="1:4">
      <c r="A964" s="20" t="s">
        <v>100</v>
      </c>
      <c r="B964" s="46">
        <v>43586</v>
      </c>
      <c r="C964" s="20">
        <v>110</v>
      </c>
      <c r="D964" s="20">
        <v>1.45</v>
      </c>
    </row>
    <row r="965" spans="1:4">
      <c r="A965" s="20" t="s">
        <v>100</v>
      </c>
      <c r="B965" s="46">
        <v>43617</v>
      </c>
      <c r="C965" s="20">
        <v>110</v>
      </c>
      <c r="D965" s="20">
        <v>1.26</v>
      </c>
    </row>
    <row r="966" spans="1:4">
      <c r="A966" s="20" t="s">
        <v>100</v>
      </c>
      <c r="B966" s="46">
        <v>43647</v>
      </c>
      <c r="C966" s="20">
        <v>110</v>
      </c>
      <c r="D966" s="20">
        <v>1.18</v>
      </c>
    </row>
    <row r="967" spans="1:4">
      <c r="A967" s="20" t="s">
        <v>100</v>
      </c>
      <c r="B967" s="46">
        <v>43678</v>
      </c>
      <c r="C967" s="20">
        <v>110</v>
      </c>
      <c r="D967" s="20">
        <v>1.47</v>
      </c>
    </row>
    <row r="968" spans="1:4">
      <c r="A968" s="20" t="s">
        <v>100</v>
      </c>
      <c r="B968" s="46">
        <v>43709</v>
      </c>
      <c r="C968" s="20">
        <v>110</v>
      </c>
      <c r="D968" s="20">
        <v>1.71</v>
      </c>
    </row>
    <row r="969" spans="1:4">
      <c r="A969" s="20" t="s">
        <v>100</v>
      </c>
      <c r="B969" s="46">
        <v>43739</v>
      </c>
      <c r="C969" s="20">
        <v>110</v>
      </c>
      <c r="D969" s="20">
        <v>1.57</v>
      </c>
    </row>
    <row r="970" spans="1:4">
      <c r="A970" s="20" t="s">
        <v>100</v>
      </c>
      <c r="B970" s="46">
        <v>43770</v>
      </c>
      <c r="C970" s="20">
        <v>110</v>
      </c>
      <c r="D970" s="20">
        <v>1.1499999999999999</v>
      </c>
    </row>
    <row r="971" spans="1:4">
      <c r="A971" s="20" t="s">
        <v>100</v>
      </c>
      <c r="B971" s="46">
        <v>43800</v>
      </c>
      <c r="C971" s="20">
        <v>110</v>
      </c>
      <c r="D971" s="20">
        <v>1.27</v>
      </c>
    </row>
    <row r="972" spans="1:4">
      <c r="A972" s="20" t="s">
        <v>65</v>
      </c>
      <c r="B972" s="21">
        <v>39448</v>
      </c>
      <c r="C972" s="20">
        <v>103.009</v>
      </c>
      <c r="D972" s="20">
        <v>4.3</v>
      </c>
    </row>
    <row r="973" spans="1:4">
      <c r="A973" s="20" t="s">
        <v>65</v>
      </c>
      <c r="B973" s="21">
        <v>39479</v>
      </c>
      <c r="C973" s="20">
        <v>103.009</v>
      </c>
      <c r="D973" s="20">
        <v>4.3</v>
      </c>
    </row>
    <row r="974" spans="1:4">
      <c r="A974" s="20" t="s">
        <v>65</v>
      </c>
      <c r="B974" s="21">
        <v>39508</v>
      </c>
      <c r="C974" s="20">
        <v>103.009</v>
      </c>
      <c r="D974" s="20">
        <v>4.3</v>
      </c>
    </row>
    <row r="975" spans="1:4">
      <c r="A975" s="20" t="s">
        <v>65</v>
      </c>
      <c r="B975" s="21">
        <v>39539</v>
      </c>
      <c r="C975" s="20">
        <v>103.009</v>
      </c>
      <c r="D975" s="20">
        <v>4.4000000000000004</v>
      </c>
    </row>
    <row r="976" spans="1:4">
      <c r="A976" s="20" t="s">
        <v>65</v>
      </c>
      <c r="B976" s="21">
        <v>39569</v>
      </c>
      <c r="C976" s="20">
        <v>103.009</v>
      </c>
      <c r="D976" s="20">
        <v>4.45</v>
      </c>
    </row>
    <row r="977" spans="1:4">
      <c r="A977" s="20" t="s">
        <v>65</v>
      </c>
      <c r="B977" s="21">
        <v>39600</v>
      </c>
      <c r="C977" s="20">
        <v>103.009</v>
      </c>
      <c r="D977" s="20">
        <v>4.0999999999999996</v>
      </c>
    </row>
    <row r="978" spans="1:4">
      <c r="A978" s="20" t="s">
        <v>65</v>
      </c>
      <c r="B978" s="21">
        <v>39630</v>
      </c>
      <c r="C978" s="20">
        <v>103.009</v>
      </c>
      <c r="D978" s="20">
        <v>3.8</v>
      </c>
    </row>
    <row r="979" spans="1:4">
      <c r="A979" s="20" t="s">
        <v>65</v>
      </c>
      <c r="B979" s="21">
        <v>39661</v>
      </c>
      <c r="C979" s="20">
        <v>103.009</v>
      </c>
      <c r="D979" s="20">
        <v>3.4</v>
      </c>
    </row>
    <row r="980" spans="1:4">
      <c r="A980" s="20" t="s">
        <v>65</v>
      </c>
      <c r="B980" s="21">
        <v>39692</v>
      </c>
      <c r="C980" s="20">
        <v>103.009</v>
      </c>
      <c r="D980" s="20">
        <v>3.7</v>
      </c>
    </row>
    <row r="981" spans="1:4">
      <c r="A981" s="20" t="s">
        <v>65</v>
      </c>
      <c r="B981" s="21">
        <v>39722</v>
      </c>
      <c r="C981" s="20">
        <v>103.009</v>
      </c>
      <c r="D981" s="20">
        <v>4.0999999999999996</v>
      </c>
    </row>
    <row r="982" spans="1:4">
      <c r="A982" s="20" t="s">
        <v>65</v>
      </c>
      <c r="B982" s="21">
        <v>39753</v>
      </c>
      <c r="C982" s="20">
        <v>103.009</v>
      </c>
      <c r="D982" s="20">
        <v>4.2</v>
      </c>
    </row>
    <row r="983" spans="1:4">
      <c r="A983" s="20" t="s">
        <v>65</v>
      </c>
      <c r="B983" s="21">
        <v>39783</v>
      </c>
      <c r="C983" s="20">
        <v>103.009</v>
      </c>
      <c r="D983" s="20">
        <v>3.8</v>
      </c>
    </row>
    <row r="984" spans="1:4">
      <c r="A984" s="20" t="s">
        <v>67</v>
      </c>
      <c r="B984" s="21">
        <v>38777</v>
      </c>
      <c r="C984" s="20">
        <v>115.102</v>
      </c>
      <c r="D984" s="20">
        <v>6.5</v>
      </c>
    </row>
    <row r="985" spans="1:4">
      <c r="A985" s="20" t="s">
        <v>67</v>
      </c>
      <c r="B985" s="21">
        <v>38930</v>
      </c>
      <c r="C985" s="20">
        <v>115.102</v>
      </c>
      <c r="D985" s="20">
        <v>6.75</v>
      </c>
    </row>
    <row r="986" spans="1:4">
      <c r="A986" s="20" t="s">
        <v>67</v>
      </c>
      <c r="B986" s="21">
        <v>39083</v>
      </c>
      <c r="C986" s="20">
        <v>115.102</v>
      </c>
      <c r="D986" s="20">
        <v>6.7</v>
      </c>
    </row>
    <row r="987" spans="1:4">
      <c r="A987" s="20" t="s">
        <v>67</v>
      </c>
      <c r="B987" s="21">
        <v>39114</v>
      </c>
      <c r="C987" s="20">
        <v>115.102</v>
      </c>
      <c r="D987" s="20">
        <v>6.8</v>
      </c>
    </row>
    <row r="988" spans="1:4">
      <c r="A988" s="20" t="s">
        <v>67</v>
      </c>
      <c r="B988" s="21">
        <v>39142</v>
      </c>
      <c r="C988" s="20">
        <v>115.102</v>
      </c>
      <c r="D988" s="20">
        <v>7</v>
      </c>
    </row>
    <row r="989" spans="1:4">
      <c r="A989" s="20" t="s">
        <v>67</v>
      </c>
      <c r="B989" s="21">
        <v>39173</v>
      </c>
      <c r="C989" s="20">
        <v>115.102</v>
      </c>
      <c r="D989" s="20">
        <v>6.7</v>
      </c>
    </row>
    <row r="990" spans="1:4">
      <c r="A990" s="20" t="s">
        <v>67</v>
      </c>
      <c r="B990" s="21">
        <v>39203</v>
      </c>
      <c r="C990" s="20">
        <v>115.102</v>
      </c>
      <c r="D990" s="20">
        <v>6.75</v>
      </c>
    </row>
    <row r="991" spans="1:4">
      <c r="A991" s="20" t="s">
        <v>67</v>
      </c>
      <c r="B991" s="21">
        <v>39234</v>
      </c>
      <c r="C991" s="20">
        <v>115.102</v>
      </c>
      <c r="D991" s="20">
        <v>6.4</v>
      </c>
    </row>
    <row r="992" spans="1:4">
      <c r="A992" s="20" t="s">
        <v>67</v>
      </c>
      <c r="B992" s="21">
        <v>39264</v>
      </c>
      <c r="C992" s="20">
        <v>115.102</v>
      </c>
      <c r="D992" s="20">
        <v>6.5</v>
      </c>
    </row>
    <row r="993" spans="1:4">
      <c r="A993" s="20" t="s">
        <v>67</v>
      </c>
      <c r="B993" s="21">
        <v>39295</v>
      </c>
      <c r="C993" s="20">
        <v>115.102</v>
      </c>
      <c r="D993" s="20">
        <v>6.4</v>
      </c>
    </row>
    <row r="994" spans="1:4">
      <c r="A994" s="20" t="s">
        <v>67</v>
      </c>
      <c r="B994" s="21">
        <v>39326</v>
      </c>
      <c r="C994" s="20">
        <v>115.102</v>
      </c>
      <c r="D994" s="20">
        <v>6.5</v>
      </c>
    </row>
    <row r="995" spans="1:4">
      <c r="A995" s="20" t="s">
        <v>67</v>
      </c>
      <c r="B995" s="21">
        <v>39356</v>
      </c>
      <c r="C995" s="20">
        <v>115.102</v>
      </c>
      <c r="D995" s="20">
        <v>6.7</v>
      </c>
    </row>
    <row r="996" spans="1:4">
      <c r="A996" s="20" t="s">
        <v>67</v>
      </c>
      <c r="B996" s="21">
        <v>39387</v>
      </c>
      <c r="C996" s="20">
        <v>115.102</v>
      </c>
      <c r="D996" s="20">
        <v>7</v>
      </c>
    </row>
    <row r="997" spans="1:4">
      <c r="A997" s="20" t="s">
        <v>67</v>
      </c>
      <c r="B997" s="21">
        <v>39417</v>
      </c>
      <c r="C997" s="20">
        <v>115.102</v>
      </c>
      <c r="D997" s="20">
        <v>6.9</v>
      </c>
    </row>
    <row r="998" spans="1:4">
      <c r="A998" s="20" t="s">
        <v>67</v>
      </c>
      <c r="B998" s="21">
        <v>39448</v>
      </c>
      <c r="C998" s="20">
        <v>115.102</v>
      </c>
      <c r="D998" s="20">
        <v>6.6</v>
      </c>
    </row>
    <row r="999" spans="1:4">
      <c r="A999" s="20" t="s">
        <v>67</v>
      </c>
      <c r="B999" s="21">
        <v>39479</v>
      </c>
      <c r="C999" s="20">
        <v>115.102</v>
      </c>
      <c r="D999" s="20">
        <v>6.7</v>
      </c>
    </row>
    <row r="1000" spans="1:4">
      <c r="A1000" s="20" t="s">
        <v>67</v>
      </c>
      <c r="B1000" s="21">
        <v>39539</v>
      </c>
      <c r="C1000" s="20">
        <v>115.102</v>
      </c>
      <c r="D1000" s="20">
        <v>6.4</v>
      </c>
    </row>
    <row r="1001" spans="1:4">
      <c r="A1001" s="20" t="s">
        <v>67</v>
      </c>
      <c r="B1001" s="21">
        <v>39569</v>
      </c>
      <c r="C1001" s="20">
        <v>115.102</v>
      </c>
      <c r="D1001" s="20">
        <v>6.6</v>
      </c>
    </row>
    <row r="1002" spans="1:4">
      <c r="A1002" s="20" t="s">
        <v>67</v>
      </c>
      <c r="B1002" s="21">
        <v>39600</v>
      </c>
      <c r="C1002" s="20">
        <v>115.102</v>
      </c>
      <c r="D1002" s="20">
        <v>6.4</v>
      </c>
    </row>
    <row r="1003" spans="1:4">
      <c r="A1003" s="20" t="s">
        <v>67</v>
      </c>
      <c r="B1003" s="21">
        <v>39630</v>
      </c>
      <c r="C1003" s="20">
        <v>115.102</v>
      </c>
      <c r="D1003" s="20">
        <v>6.3</v>
      </c>
    </row>
    <row r="1004" spans="1:4">
      <c r="A1004" s="20" t="s">
        <v>67</v>
      </c>
      <c r="B1004" s="21">
        <v>39661</v>
      </c>
      <c r="C1004" s="20">
        <v>115.102</v>
      </c>
      <c r="D1004" s="20">
        <v>6.1</v>
      </c>
    </row>
    <row r="1005" spans="1:4">
      <c r="A1005" s="20" t="s">
        <v>67</v>
      </c>
      <c r="B1005" s="21">
        <v>39692</v>
      </c>
      <c r="C1005" s="20">
        <v>115.102</v>
      </c>
      <c r="D1005" s="20">
        <v>6.2</v>
      </c>
    </row>
    <row r="1006" spans="1:4">
      <c r="A1006" s="20" t="s">
        <v>67</v>
      </c>
      <c r="B1006" s="21">
        <v>39722</v>
      </c>
      <c r="C1006" s="20">
        <v>115.102</v>
      </c>
      <c r="D1006" s="20">
        <v>6.55</v>
      </c>
    </row>
    <row r="1007" spans="1:4">
      <c r="A1007" s="20" t="s">
        <v>67</v>
      </c>
      <c r="B1007" s="21">
        <v>39753</v>
      </c>
      <c r="C1007" s="20">
        <v>115.102</v>
      </c>
      <c r="D1007" s="20">
        <v>6.55</v>
      </c>
    </row>
    <row r="1008" spans="1:4">
      <c r="A1008" s="20" t="s">
        <v>67</v>
      </c>
      <c r="B1008" s="21">
        <v>39783</v>
      </c>
      <c r="C1008" s="20">
        <v>115.102</v>
      </c>
      <c r="D1008" s="20">
        <v>6.2</v>
      </c>
    </row>
    <row r="1009" spans="1:4">
      <c r="A1009" s="20" t="s">
        <v>97</v>
      </c>
      <c r="B1009" s="21">
        <v>38353</v>
      </c>
      <c r="C1009" s="20">
        <v>115.42</v>
      </c>
      <c r="D1009" s="20">
        <v>2.4</v>
      </c>
    </row>
    <row r="1010" spans="1:4">
      <c r="A1010" s="20" t="s">
        <v>97</v>
      </c>
      <c r="B1010" s="21">
        <v>38384</v>
      </c>
      <c r="C1010" s="20">
        <v>115.42</v>
      </c>
      <c r="D1010" s="20">
        <v>2.7</v>
      </c>
    </row>
    <row r="1011" spans="1:4">
      <c r="A1011" s="20" t="s">
        <v>97</v>
      </c>
      <c r="B1011" s="21">
        <v>38412</v>
      </c>
      <c r="C1011" s="20">
        <v>115.42</v>
      </c>
      <c r="D1011" s="20">
        <v>2.9</v>
      </c>
    </row>
    <row r="1012" spans="1:4">
      <c r="A1012" s="20" t="s">
        <v>97</v>
      </c>
      <c r="B1012" s="21">
        <v>38473</v>
      </c>
      <c r="C1012" s="20">
        <v>115.42</v>
      </c>
      <c r="D1012" s="20">
        <v>2.8</v>
      </c>
    </row>
    <row r="1013" spans="1:4">
      <c r="A1013" s="20" t="s">
        <v>97</v>
      </c>
      <c r="B1013" s="21">
        <v>38504</v>
      </c>
      <c r="C1013" s="20">
        <v>115.42</v>
      </c>
      <c r="D1013" s="20">
        <v>2.2999999999999998</v>
      </c>
    </row>
    <row r="1014" spans="1:4">
      <c r="A1014" s="20" t="s">
        <v>97</v>
      </c>
      <c r="B1014" s="21">
        <v>38534</v>
      </c>
      <c r="C1014" s="20">
        <v>115.42</v>
      </c>
      <c r="D1014" s="20">
        <v>2.1</v>
      </c>
    </row>
    <row r="1015" spans="1:4">
      <c r="A1015" s="20" t="s">
        <v>97</v>
      </c>
      <c r="B1015" s="21">
        <v>38565</v>
      </c>
      <c r="C1015" s="20">
        <v>115.42</v>
      </c>
      <c r="D1015" s="20">
        <v>2</v>
      </c>
    </row>
    <row r="1016" spans="1:4">
      <c r="A1016" s="20" t="s">
        <v>97</v>
      </c>
      <c r="B1016" s="21">
        <v>38596</v>
      </c>
      <c r="C1016" s="20">
        <v>115.42</v>
      </c>
      <c r="D1016" s="20">
        <v>2</v>
      </c>
    </row>
    <row r="1017" spans="1:4">
      <c r="A1017" s="20" t="s">
        <v>97</v>
      </c>
      <c r="B1017" s="21">
        <v>38626</v>
      </c>
      <c r="C1017" s="20">
        <v>115.42</v>
      </c>
      <c r="D1017" s="20">
        <v>2.2999999999999998</v>
      </c>
    </row>
    <row r="1018" spans="1:4">
      <c r="A1018" s="20" t="s">
        <v>97</v>
      </c>
      <c r="B1018" s="21">
        <v>38657</v>
      </c>
      <c r="C1018" s="20">
        <v>115.42</v>
      </c>
      <c r="D1018" s="20">
        <v>2.1</v>
      </c>
    </row>
    <row r="1019" spans="1:4">
      <c r="A1019" s="20" t="s">
        <v>97</v>
      </c>
      <c r="B1019" s="21">
        <v>38687</v>
      </c>
      <c r="C1019" s="20">
        <v>115.42</v>
      </c>
      <c r="D1019" s="20">
        <v>2.4</v>
      </c>
    </row>
    <row r="1020" spans="1:4">
      <c r="A1020" s="20" t="s">
        <v>97</v>
      </c>
      <c r="B1020" s="21">
        <v>38718</v>
      </c>
      <c r="C1020" s="20">
        <v>115.42</v>
      </c>
      <c r="D1020" s="20">
        <v>2.5</v>
      </c>
    </row>
    <row r="1021" spans="1:4">
      <c r="A1021" s="20" t="s">
        <v>97</v>
      </c>
      <c r="B1021" s="21">
        <v>38749</v>
      </c>
      <c r="C1021" s="20">
        <v>115.42</v>
      </c>
      <c r="D1021" s="20">
        <v>2.4</v>
      </c>
    </row>
    <row r="1022" spans="1:4">
      <c r="A1022" s="20" t="s">
        <v>97</v>
      </c>
      <c r="B1022" s="21">
        <v>38777</v>
      </c>
      <c r="C1022" s="20">
        <v>115.42</v>
      </c>
      <c r="D1022" s="20">
        <v>2.8</v>
      </c>
    </row>
    <row r="1023" spans="1:4">
      <c r="A1023" s="20" t="s">
        <v>97</v>
      </c>
      <c r="B1023" s="21">
        <v>38808</v>
      </c>
      <c r="C1023" s="20">
        <v>115.42</v>
      </c>
      <c r="D1023" s="20">
        <v>2.7</v>
      </c>
    </row>
    <row r="1024" spans="1:4">
      <c r="A1024" s="20" t="s">
        <v>97</v>
      </c>
      <c r="B1024" s="21">
        <v>38838</v>
      </c>
      <c r="C1024" s="20">
        <v>115.42</v>
      </c>
      <c r="D1024" s="20">
        <v>2.6</v>
      </c>
    </row>
    <row r="1025" spans="1:4">
      <c r="A1025" s="20" t="s">
        <v>97</v>
      </c>
      <c r="B1025" s="21">
        <v>38869</v>
      </c>
      <c r="C1025" s="20">
        <v>115.42</v>
      </c>
      <c r="D1025" s="20">
        <v>2.2000000000000002</v>
      </c>
    </row>
    <row r="1026" spans="1:4">
      <c r="A1026" s="20" t="s">
        <v>97</v>
      </c>
      <c r="B1026" s="21">
        <v>38930</v>
      </c>
      <c r="C1026" s="20">
        <v>115.42</v>
      </c>
      <c r="D1026" s="20">
        <v>2</v>
      </c>
    </row>
    <row r="1027" spans="1:4">
      <c r="A1027" s="20" t="s">
        <v>97</v>
      </c>
      <c r="B1027" s="21">
        <v>38991</v>
      </c>
      <c r="C1027" s="20">
        <v>115.42</v>
      </c>
      <c r="D1027" s="20">
        <v>2.5</v>
      </c>
    </row>
    <row r="1028" spans="1:4">
      <c r="A1028" s="20" t="s">
        <v>97</v>
      </c>
      <c r="B1028" s="21">
        <v>39052</v>
      </c>
      <c r="C1028" s="20">
        <v>115.42</v>
      </c>
      <c r="D1028" s="20">
        <v>2.2999999999999998</v>
      </c>
    </row>
    <row r="1029" spans="1:4">
      <c r="A1029" s="20" t="s">
        <v>97</v>
      </c>
      <c r="B1029" s="21">
        <v>39083</v>
      </c>
      <c r="C1029" s="20">
        <v>115.42</v>
      </c>
      <c r="D1029" s="20">
        <v>2.35</v>
      </c>
    </row>
    <row r="1030" spans="1:4">
      <c r="A1030" s="20" t="s">
        <v>97</v>
      </c>
      <c r="B1030" s="21">
        <v>39142</v>
      </c>
      <c r="C1030" s="20">
        <v>115.42</v>
      </c>
      <c r="D1030" s="20">
        <v>2.75</v>
      </c>
    </row>
    <row r="1031" spans="1:4">
      <c r="A1031" s="20" t="s">
        <v>97</v>
      </c>
      <c r="B1031" s="21">
        <v>39173</v>
      </c>
      <c r="C1031" s="20">
        <v>115.42</v>
      </c>
      <c r="D1031" s="20">
        <v>2.7</v>
      </c>
    </row>
    <row r="1032" spans="1:4">
      <c r="A1032" s="20" t="s">
        <v>97</v>
      </c>
      <c r="B1032" s="21">
        <v>39264</v>
      </c>
      <c r="C1032" s="20">
        <v>115.42</v>
      </c>
      <c r="D1032" s="20">
        <v>3.2</v>
      </c>
    </row>
    <row r="1033" spans="1:4">
      <c r="A1033" s="20" t="s">
        <v>97</v>
      </c>
      <c r="B1033" s="21">
        <v>39326</v>
      </c>
      <c r="C1033" s="20">
        <v>115.42</v>
      </c>
      <c r="D1033" s="20">
        <v>2</v>
      </c>
    </row>
    <row r="1034" spans="1:4">
      <c r="A1034" s="20" t="s">
        <v>97</v>
      </c>
      <c r="B1034" s="21">
        <v>39356</v>
      </c>
      <c r="C1034" s="20">
        <v>115.42</v>
      </c>
      <c r="D1034" s="20">
        <v>2.1</v>
      </c>
    </row>
    <row r="1035" spans="1:4">
      <c r="A1035" s="20" t="s">
        <v>97</v>
      </c>
      <c r="B1035" s="21">
        <v>39387</v>
      </c>
      <c r="C1035" s="20">
        <v>115.42</v>
      </c>
      <c r="D1035" s="20">
        <v>2.1</v>
      </c>
    </row>
    <row r="1036" spans="1:4">
      <c r="A1036" s="20" t="s">
        <v>97</v>
      </c>
      <c r="B1036" s="21">
        <v>39417</v>
      </c>
      <c r="C1036" s="20">
        <v>115.42</v>
      </c>
      <c r="D1036" s="20">
        <v>2</v>
      </c>
    </row>
    <row r="1037" spans="1:4">
      <c r="A1037" s="20" t="s">
        <v>97</v>
      </c>
      <c r="B1037" s="21">
        <v>39448</v>
      </c>
      <c r="C1037" s="20">
        <v>115.42</v>
      </c>
      <c r="D1037" s="20">
        <v>2.5</v>
      </c>
    </row>
    <row r="1038" spans="1:4">
      <c r="A1038" s="20" t="s">
        <v>97</v>
      </c>
      <c r="B1038" s="21">
        <v>39479</v>
      </c>
      <c r="C1038" s="20">
        <v>115.42</v>
      </c>
      <c r="D1038" s="20">
        <v>2.7</v>
      </c>
    </row>
    <row r="1039" spans="1:4">
      <c r="A1039" s="20" t="s">
        <v>97</v>
      </c>
      <c r="B1039" s="21">
        <v>39508</v>
      </c>
      <c r="C1039" s="20">
        <v>115.42</v>
      </c>
      <c r="D1039" s="20">
        <v>2.2999999999999998</v>
      </c>
    </row>
  </sheetData>
  <autoFilter ref="I1:I1039" xr:uid="{7BA79D05-9204-458D-A4F1-BFFA07BDD437}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0746-3AC9-46B4-A943-67E71A9F12C6}">
  <dimension ref="A1:W66"/>
  <sheetViews>
    <sheetView workbookViewId="0">
      <selection activeCell="S33" sqref="S33"/>
    </sheetView>
  </sheetViews>
  <sheetFormatPr defaultRowHeight="14.45"/>
  <cols>
    <col min="14" max="14" width="17.28515625" bestFit="1" customWidth="1"/>
    <col min="15" max="15" width="23.28515625" bestFit="1" customWidth="1"/>
  </cols>
  <sheetData>
    <row r="1" spans="1:15">
      <c r="A1" s="45" t="s">
        <v>2</v>
      </c>
      <c r="B1" s="45" t="s">
        <v>146</v>
      </c>
      <c r="C1" s="45" t="s">
        <v>147</v>
      </c>
      <c r="D1" s="49" t="s">
        <v>148</v>
      </c>
      <c r="E1" s="49" t="s">
        <v>139</v>
      </c>
      <c r="F1" s="52" t="s">
        <v>149</v>
      </c>
      <c r="G1" s="52" t="s">
        <v>150</v>
      </c>
      <c r="H1" s="53" t="s">
        <v>151</v>
      </c>
      <c r="I1" s="53" t="s">
        <v>140</v>
      </c>
      <c r="N1" s="30" t="s">
        <v>140</v>
      </c>
      <c r="O1" t="s">
        <v>141</v>
      </c>
    </row>
    <row r="2" spans="1:15">
      <c r="A2" s="31" t="s">
        <v>48</v>
      </c>
      <c r="D2">
        <f t="shared" ref="D2:D40" si="0">C2-B2</f>
        <v>0</v>
      </c>
      <c r="E2" s="51"/>
      <c r="F2">
        <f t="shared" ref="F2:F40" si="1">D2*15/100</f>
        <v>0</v>
      </c>
      <c r="G2">
        <f t="shared" ref="G2:G40" si="2">C2+F2</f>
        <v>0</v>
      </c>
    </row>
    <row r="3" spans="1:15">
      <c r="A3" s="50" t="s">
        <v>122</v>
      </c>
      <c r="B3">
        <v>3.875</v>
      </c>
      <c r="C3">
        <v>4.3375000000000004</v>
      </c>
      <c r="D3">
        <f t="shared" si="0"/>
        <v>0.46250000000000036</v>
      </c>
      <c r="E3">
        <v>3.95</v>
      </c>
      <c r="F3">
        <f t="shared" si="1"/>
        <v>6.9375000000000048E-2</v>
      </c>
      <c r="G3">
        <f t="shared" si="2"/>
        <v>4.4068750000000003</v>
      </c>
      <c r="H3" t="str">
        <f t="shared" ref="H3:H40" si="3">IF(E3&gt;C3,"ATTENZIONE",IF(E3&lt;B3,"SOPRA","NORMA"))</f>
        <v>NORMA</v>
      </c>
      <c r="I3" t="str">
        <f t="shared" ref="I3:I14" si="4">IF(AND(H3="ATTENZIONE",E3&gt;G3),"CRITICA",H3)</f>
        <v>NORMA</v>
      </c>
      <c r="N3" s="30" t="s">
        <v>104</v>
      </c>
      <c r="O3" t="s">
        <v>142</v>
      </c>
    </row>
    <row r="4" spans="1:15">
      <c r="A4" s="50" t="s">
        <v>123</v>
      </c>
      <c r="B4">
        <v>4.0199999999999996</v>
      </c>
      <c r="C4">
        <v>4.4249999999999998</v>
      </c>
      <c r="D4">
        <f t="shared" si="0"/>
        <v>0.40500000000000025</v>
      </c>
      <c r="E4">
        <v>4.0599999999999996</v>
      </c>
      <c r="F4">
        <f t="shared" si="1"/>
        <v>6.075000000000004E-2</v>
      </c>
      <c r="G4">
        <f t="shared" si="2"/>
        <v>4.4857499999999995</v>
      </c>
      <c r="H4" t="str">
        <f t="shared" si="3"/>
        <v>NORMA</v>
      </c>
      <c r="I4" t="str">
        <f t="shared" si="4"/>
        <v>NORMA</v>
      </c>
      <c r="N4" s="31" t="s">
        <v>123</v>
      </c>
      <c r="O4">
        <v>1</v>
      </c>
    </row>
    <row r="5" spans="1:15">
      <c r="A5" s="50" t="s">
        <v>124</v>
      </c>
      <c r="B5">
        <v>3.91</v>
      </c>
      <c r="C5">
        <v>4.5599999999999996</v>
      </c>
      <c r="D5">
        <f t="shared" si="0"/>
        <v>0.64999999999999947</v>
      </c>
      <c r="E5">
        <v>4.28</v>
      </c>
      <c r="F5">
        <f t="shared" si="1"/>
        <v>9.7499999999999934E-2</v>
      </c>
      <c r="G5">
        <f t="shared" si="2"/>
        <v>4.6574999999999998</v>
      </c>
      <c r="H5" t="str">
        <f t="shared" si="3"/>
        <v>NORMA</v>
      </c>
      <c r="I5" t="str">
        <f t="shared" si="4"/>
        <v>NORMA</v>
      </c>
      <c r="N5" s="31" t="s">
        <v>124</v>
      </c>
      <c r="O5">
        <v>1</v>
      </c>
    </row>
    <row r="6" spans="1:15">
      <c r="A6" s="50" t="s">
        <v>125</v>
      </c>
      <c r="B6">
        <v>3.72</v>
      </c>
      <c r="C6">
        <v>4.18</v>
      </c>
      <c r="D6">
        <f t="shared" si="0"/>
        <v>0.45999999999999952</v>
      </c>
      <c r="E6">
        <v>4.0999999999999996</v>
      </c>
      <c r="F6">
        <f t="shared" si="1"/>
        <v>6.8999999999999936E-2</v>
      </c>
      <c r="G6">
        <f t="shared" si="2"/>
        <v>4.2489999999999997</v>
      </c>
      <c r="H6" t="str">
        <f t="shared" si="3"/>
        <v>NORMA</v>
      </c>
      <c r="I6" t="str">
        <f t="shared" si="4"/>
        <v>NORMA</v>
      </c>
      <c r="N6" s="31" t="s">
        <v>125</v>
      </c>
      <c r="O6">
        <v>1</v>
      </c>
    </row>
    <row r="7" spans="1:15">
      <c r="A7" s="50" t="s">
        <v>126</v>
      </c>
      <c r="B7">
        <v>3.9450000000000003</v>
      </c>
      <c r="C7">
        <v>4.125</v>
      </c>
      <c r="D7">
        <f t="shared" si="0"/>
        <v>0.17999999999999972</v>
      </c>
      <c r="E7">
        <v>4.1399999999999997</v>
      </c>
      <c r="F7">
        <f t="shared" si="1"/>
        <v>2.6999999999999958E-2</v>
      </c>
      <c r="G7">
        <f t="shared" si="2"/>
        <v>4.1520000000000001</v>
      </c>
      <c r="H7" t="str">
        <f t="shared" si="3"/>
        <v>ATTENZIONE</v>
      </c>
      <c r="I7" t="str">
        <f t="shared" si="4"/>
        <v>ATTENZIONE</v>
      </c>
      <c r="N7" s="31" t="s">
        <v>126</v>
      </c>
      <c r="O7">
        <v>1</v>
      </c>
    </row>
    <row r="8" spans="1:15">
      <c r="A8" s="50" t="s">
        <v>127</v>
      </c>
      <c r="B8">
        <v>3.9525000000000001</v>
      </c>
      <c r="C8">
        <v>4.2949999999999999</v>
      </c>
      <c r="D8">
        <f t="shared" si="0"/>
        <v>0.3424999999999998</v>
      </c>
      <c r="E8">
        <v>3.95</v>
      </c>
      <c r="F8">
        <f t="shared" si="1"/>
        <v>5.1374999999999976E-2</v>
      </c>
      <c r="G8">
        <f t="shared" si="2"/>
        <v>4.3463750000000001</v>
      </c>
      <c r="H8" t="str">
        <f t="shared" si="3"/>
        <v>SOPRA</v>
      </c>
      <c r="I8" t="str">
        <f t="shared" si="4"/>
        <v>SOPRA</v>
      </c>
      <c r="N8" s="31" t="s">
        <v>127</v>
      </c>
      <c r="O8">
        <v>1</v>
      </c>
    </row>
    <row r="9" spans="1:15">
      <c r="A9" s="50" t="s">
        <v>128</v>
      </c>
      <c r="B9">
        <v>3.99</v>
      </c>
      <c r="C9">
        <v>4.5599999999999996</v>
      </c>
      <c r="D9">
        <f t="shared" si="0"/>
        <v>0.5699999999999994</v>
      </c>
      <c r="E9">
        <v>3.9</v>
      </c>
      <c r="F9">
        <f t="shared" si="1"/>
        <v>8.5499999999999896E-2</v>
      </c>
      <c r="G9">
        <f t="shared" si="2"/>
        <v>4.6454999999999993</v>
      </c>
      <c r="H9" t="str">
        <f t="shared" si="3"/>
        <v>SOPRA</v>
      </c>
      <c r="I9" t="str">
        <f t="shared" si="4"/>
        <v>SOPRA</v>
      </c>
      <c r="N9" s="31" t="s">
        <v>128</v>
      </c>
      <c r="O9">
        <v>1</v>
      </c>
    </row>
    <row r="10" spans="1:15">
      <c r="A10" s="50" t="s">
        <v>129</v>
      </c>
      <c r="B10">
        <v>3.94</v>
      </c>
      <c r="C10">
        <v>4.2</v>
      </c>
      <c r="D10">
        <f t="shared" si="0"/>
        <v>0.26000000000000023</v>
      </c>
      <c r="E10">
        <v>3.97</v>
      </c>
      <c r="F10">
        <f t="shared" si="1"/>
        <v>3.9000000000000035E-2</v>
      </c>
      <c r="G10">
        <f t="shared" si="2"/>
        <v>4.2389999999999999</v>
      </c>
      <c r="H10" t="str">
        <f t="shared" si="3"/>
        <v>NORMA</v>
      </c>
      <c r="I10" t="str">
        <f t="shared" si="4"/>
        <v>NORMA</v>
      </c>
      <c r="N10" s="31" t="s">
        <v>129</v>
      </c>
      <c r="O10">
        <v>1</v>
      </c>
    </row>
    <row r="11" spans="1:15">
      <c r="A11" s="50" t="s">
        <v>130</v>
      </c>
      <c r="B11">
        <v>3.7874999999999996</v>
      </c>
      <c r="C11">
        <v>4.0999999999999996</v>
      </c>
      <c r="D11">
        <f t="shared" si="0"/>
        <v>0.3125</v>
      </c>
      <c r="E11">
        <v>3.93</v>
      </c>
      <c r="F11">
        <f t="shared" si="1"/>
        <v>4.6875E-2</v>
      </c>
      <c r="G11">
        <f t="shared" si="2"/>
        <v>4.1468749999999996</v>
      </c>
      <c r="H11" t="str">
        <f t="shared" si="3"/>
        <v>NORMA</v>
      </c>
      <c r="I11" t="str">
        <f t="shared" si="4"/>
        <v>NORMA</v>
      </c>
      <c r="N11" s="31" t="s">
        <v>106</v>
      </c>
      <c r="O11">
        <v>7</v>
      </c>
    </row>
    <row r="12" spans="1:15">
      <c r="A12" s="50" t="s">
        <v>131</v>
      </c>
      <c r="B12">
        <v>3.55</v>
      </c>
      <c r="C12">
        <v>4.3774999999999995</v>
      </c>
      <c r="D12">
        <f t="shared" si="0"/>
        <v>0.82749999999999968</v>
      </c>
      <c r="E12">
        <v>4.0999999999999996</v>
      </c>
      <c r="F12">
        <f t="shared" si="1"/>
        <v>0.12412499999999994</v>
      </c>
      <c r="G12">
        <f t="shared" si="2"/>
        <v>4.5016249999999998</v>
      </c>
      <c r="H12" t="str">
        <f t="shared" si="3"/>
        <v>NORMA</v>
      </c>
      <c r="I12" t="str">
        <f t="shared" si="4"/>
        <v>NORMA</v>
      </c>
    </row>
    <row r="13" spans="1:15">
      <c r="A13" s="50" t="s">
        <v>132</v>
      </c>
      <c r="B13">
        <v>4.0474999999999994</v>
      </c>
      <c r="C13">
        <v>4.4700000000000006</v>
      </c>
      <c r="D13">
        <f t="shared" si="0"/>
        <v>0.42250000000000121</v>
      </c>
      <c r="E13">
        <v>4.4800000000000004</v>
      </c>
      <c r="F13">
        <f t="shared" si="1"/>
        <v>6.3375000000000181E-2</v>
      </c>
      <c r="G13">
        <f t="shared" si="2"/>
        <v>4.5333750000000013</v>
      </c>
      <c r="H13" t="str">
        <f t="shared" si="3"/>
        <v>ATTENZIONE</v>
      </c>
      <c r="I13" t="str">
        <f t="shared" si="4"/>
        <v>ATTENZIONE</v>
      </c>
    </row>
    <row r="14" spans="1:15">
      <c r="A14" s="50" t="s">
        <v>133</v>
      </c>
      <c r="B14">
        <v>3.8200000000000003</v>
      </c>
      <c r="C14">
        <v>4.5199999999999996</v>
      </c>
      <c r="D14">
        <f t="shared" si="0"/>
        <v>0.69999999999999929</v>
      </c>
      <c r="E14">
        <v>4.59</v>
      </c>
      <c r="F14">
        <f t="shared" si="1"/>
        <v>0.1049999999999999</v>
      </c>
      <c r="G14">
        <f t="shared" si="2"/>
        <v>4.6249999999999991</v>
      </c>
      <c r="H14" t="str">
        <f t="shared" si="3"/>
        <v>ATTENZIONE</v>
      </c>
      <c r="I14" t="str">
        <f t="shared" si="4"/>
        <v>ATTENZIONE</v>
      </c>
    </row>
    <row r="15" spans="1:15">
      <c r="A15" s="31" t="s">
        <v>51</v>
      </c>
      <c r="D15">
        <f t="shared" si="0"/>
        <v>0</v>
      </c>
      <c r="E15" s="51"/>
      <c r="F15">
        <f t="shared" si="1"/>
        <v>0</v>
      </c>
      <c r="G15">
        <f t="shared" si="2"/>
        <v>0</v>
      </c>
    </row>
    <row r="16" spans="1:15">
      <c r="A16" s="50" t="s">
        <v>122</v>
      </c>
      <c r="B16">
        <v>5.13</v>
      </c>
      <c r="C16">
        <v>5.99</v>
      </c>
      <c r="D16">
        <f t="shared" si="0"/>
        <v>0.86000000000000032</v>
      </c>
      <c r="E16">
        <v>6.25</v>
      </c>
      <c r="F16">
        <f t="shared" si="1"/>
        <v>0.12900000000000006</v>
      </c>
      <c r="G16">
        <f t="shared" si="2"/>
        <v>6.1190000000000007</v>
      </c>
      <c r="H16" t="str">
        <f t="shared" si="3"/>
        <v>ATTENZIONE</v>
      </c>
      <c r="I16" t="str">
        <f t="shared" ref="I16:I27" si="5">IF(AND(H16="ATTENZIONE",E16&gt;G16),"CRITICA",H16)</f>
        <v>CRITICA</v>
      </c>
    </row>
    <row r="17" spans="1:23">
      <c r="A17" s="50" t="s">
        <v>123</v>
      </c>
      <c r="B17">
        <v>4.9800000000000004</v>
      </c>
      <c r="C17">
        <v>5.99</v>
      </c>
      <c r="D17">
        <f t="shared" si="0"/>
        <v>1.0099999999999998</v>
      </c>
      <c r="E17">
        <v>6.53</v>
      </c>
      <c r="F17">
        <f t="shared" si="1"/>
        <v>0.15149999999999997</v>
      </c>
      <c r="G17">
        <f t="shared" si="2"/>
        <v>6.1415000000000006</v>
      </c>
      <c r="H17" t="str">
        <f t="shared" si="3"/>
        <v>ATTENZIONE</v>
      </c>
      <c r="I17" t="str">
        <f t="shared" si="5"/>
        <v>CRITICA</v>
      </c>
    </row>
    <row r="18" spans="1:23">
      <c r="A18" s="50" t="s">
        <v>124</v>
      </c>
      <c r="B18">
        <v>5.48</v>
      </c>
      <c r="C18">
        <v>6.25</v>
      </c>
      <c r="D18">
        <f t="shared" si="0"/>
        <v>0.76999999999999957</v>
      </c>
      <c r="E18">
        <v>6.46</v>
      </c>
      <c r="F18">
        <f t="shared" si="1"/>
        <v>0.11549999999999994</v>
      </c>
      <c r="G18">
        <f t="shared" si="2"/>
        <v>6.3654999999999999</v>
      </c>
      <c r="H18" t="str">
        <f t="shared" si="3"/>
        <v>ATTENZIONE</v>
      </c>
      <c r="I18" t="str">
        <f t="shared" si="5"/>
        <v>CRITICA</v>
      </c>
    </row>
    <row r="19" spans="1:23">
      <c r="A19" s="50" t="s">
        <v>125</v>
      </c>
      <c r="B19">
        <v>5.3250000000000002</v>
      </c>
      <c r="C19">
        <v>6.1124999999999998</v>
      </c>
      <c r="D19">
        <f t="shared" si="0"/>
        <v>0.78749999999999964</v>
      </c>
      <c r="E19">
        <v>6.13</v>
      </c>
      <c r="F19">
        <f t="shared" si="1"/>
        <v>0.11812499999999995</v>
      </c>
      <c r="G19">
        <f t="shared" si="2"/>
        <v>6.2306249999999999</v>
      </c>
      <c r="H19" t="str">
        <f t="shared" si="3"/>
        <v>ATTENZIONE</v>
      </c>
      <c r="I19" t="str">
        <f t="shared" si="5"/>
        <v>ATTENZIONE</v>
      </c>
    </row>
    <row r="20" spans="1:23">
      <c r="A20" s="50" t="s">
        <v>126</v>
      </c>
      <c r="B20">
        <v>5.1425000000000001</v>
      </c>
      <c r="C20">
        <v>5.9950000000000001</v>
      </c>
      <c r="D20">
        <f t="shared" si="0"/>
        <v>0.85250000000000004</v>
      </c>
      <c r="E20">
        <v>6.05</v>
      </c>
      <c r="F20">
        <f t="shared" si="1"/>
        <v>0.12787500000000002</v>
      </c>
      <c r="G20">
        <f t="shared" si="2"/>
        <v>6.1228750000000005</v>
      </c>
      <c r="H20" t="str">
        <f t="shared" si="3"/>
        <v>ATTENZIONE</v>
      </c>
      <c r="I20" t="str">
        <f t="shared" si="5"/>
        <v>ATTENZIONE</v>
      </c>
    </row>
    <row r="21" spans="1:23">
      <c r="A21" s="50" t="s">
        <v>127</v>
      </c>
      <c r="B21">
        <v>5.1300000000000008</v>
      </c>
      <c r="C21">
        <v>5.8550000000000004</v>
      </c>
      <c r="D21">
        <f t="shared" si="0"/>
        <v>0.72499999999999964</v>
      </c>
      <c r="E21">
        <v>6.65</v>
      </c>
      <c r="F21">
        <f t="shared" si="1"/>
        <v>0.10874999999999994</v>
      </c>
      <c r="G21">
        <f t="shared" si="2"/>
        <v>5.9637500000000001</v>
      </c>
      <c r="H21" t="str">
        <f t="shared" si="3"/>
        <v>ATTENZIONE</v>
      </c>
      <c r="I21" t="str">
        <f t="shared" si="5"/>
        <v>CRITICA</v>
      </c>
    </row>
    <row r="22" spans="1:23">
      <c r="A22" s="50" t="s">
        <v>128</v>
      </c>
      <c r="B22">
        <v>4.79</v>
      </c>
      <c r="C22">
        <v>5.7475000000000005</v>
      </c>
      <c r="D22">
        <f t="shared" si="0"/>
        <v>0.95750000000000046</v>
      </c>
      <c r="E22">
        <v>6.49</v>
      </c>
      <c r="F22">
        <f t="shared" si="1"/>
        <v>0.14362500000000009</v>
      </c>
      <c r="G22">
        <f t="shared" si="2"/>
        <v>5.8911250000000006</v>
      </c>
      <c r="H22" t="str">
        <f t="shared" si="3"/>
        <v>ATTENZIONE</v>
      </c>
      <c r="I22" t="str">
        <f t="shared" si="5"/>
        <v>CRITICA</v>
      </c>
    </row>
    <row r="23" spans="1:23">
      <c r="A23" s="50" t="s">
        <v>129</v>
      </c>
      <c r="B23">
        <v>4.12</v>
      </c>
      <c r="C23">
        <v>5.99</v>
      </c>
      <c r="D23">
        <f t="shared" si="0"/>
        <v>1.87</v>
      </c>
      <c r="E23">
        <v>6.72</v>
      </c>
      <c r="F23">
        <f t="shared" si="1"/>
        <v>0.28050000000000003</v>
      </c>
      <c r="G23">
        <f t="shared" si="2"/>
        <v>6.2705000000000002</v>
      </c>
      <c r="H23" t="str">
        <f t="shared" si="3"/>
        <v>ATTENZIONE</v>
      </c>
      <c r="I23" t="str">
        <f t="shared" si="5"/>
        <v>CRITICA</v>
      </c>
    </row>
    <row r="24" spans="1:23">
      <c r="A24" s="50" t="s">
        <v>130</v>
      </c>
      <c r="B24">
        <v>4.46</v>
      </c>
      <c r="C24">
        <v>5.18</v>
      </c>
      <c r="D24">
        <f t="shared" si="0"/>
        <v>0.71999999999999975</v>
      </c>
      <c r="E24">
        <v>6.98</v>
      </c>
      <c r="F24">
        <f t="shared" si="1"/>
        <v>0.10799999999999997</v>
      </c>
      <c r="G24">
        <f t="shared" si="2"/>
        <v>5.2879999999999994</v>
      </c>
      <c r="H24" t="str">
        <f t="shared" si="3"/>
        <v>ATTENZIONE</v>
      </c>
      <c r="I24" t="str">
        <f t="shared" si="5"/>
        <v>CRITICA</v>
      </c>
    </row>
    <row r="25" spans="1:23">
      <c r="A25" s="50" t="s">
        <v>131</v>
      </c>
      <c r="B25">
        <v>4.78</v>
      </c>
      <c r="C25">
        <v>5.33</v>
      </c>
      <c r="D25">
        <f t="shared" si="0"/>
        <v>0.54999999999999982</v>
      </c>
      <c r="E25">
        <v>6.56</v>
      </c>
      <c r="F25">
        <f t="shared" si="1"/>
        <v>8.2499999999999962E-2</v>
      </c>
      <c r="G25">
        <f t="shared" si="2"/>
        <v>5.4124999999999996</v>
      </c>
      <c r="H25" t="str">
        <f t="shared" si="3"/>
        <v>ATTENZIONE</v>
      </c>
      <c r="I25" t="str">
        <f t="shared" si="5"/>
        <v>CRITICA</v>
      </c>
      <c r="O25" t="s">
        <v>152</v>
      </c>
      <c r="P25" t="s">
        <v>153</v>
      </c>
      <c r="Q25" t="s">
        <v>154</v>
      </c>
      <c r="R25" t="s">
        <v>141</v>
      </c>
      <c r="S25" s="54" t="s">
        <v>152</v>
      </c>
      <c r="T25" s="54" t="s">
        <v>153</v>
      </c>
      <c r="U25" s="54" t="s">
        <v>154</v>
      </c>
      <c r="V25" s="54" t="s">
        <v>141</v>
      </c>
      <c r="W25" s="54"/>
    </row>
    <row r="26" spans="1:23">
      <c r="A26" s="50" t="s">
        <v>132</v>
      </c>
      <c r="B26">
        <v>5.34</v>
      </c>
      <c r="C26">
        <v>5.79</v>
      </c>
      <c r="D26">
        <f t="shared" si="0"/>
        <v>0.45000000000000018</v>
      </c>
      <c r="E26">
        <v>6.49</v>
      </c>
      <c r="F26">
        <f t="shared" si="1"/>
        <v>6.7500000000000032E-2</v>
      </c>
      <c r="G26">
        <f t="shared" si="2"/>
        <v>5.8574999999999999</v>
      </c>
      <c r="H26" t="str">
        <f t="shared" si="3"/>
        <v>ATTENZIONE</v>
      </c>
      <c r="I26" t="str">
        <f t="shared" si="5"/>
        <v>CRITICA</v>
      </c>
      <c r="N26" s="55" t="s">
        <v>122</v>
      </c>
      <c r="O26">
        <v>3</v>
      </c>
      <c r="Q26">
        <v>2</v>
      </c>
      <c r="S26" s="56">
        <f t="shared" ref="S26:S37" si="6">O26/5</f>
        <v>0.6</v>
      </c>
      <c r="T26" s="56">
        <f t="shared" ref="T26:T37" si="7">P26/5</f>
        <v>0</v>
      </c>
      <c r="U26" s="56">
        <f t="shared" ref="U26:U37" si="8">Q26/5</f>
        <v>0.4</v>
      </c>
      <c r="V26" s="56">
        <f t="shared" ref="V26:V37" si="9">R26/5</f>
        <v>0</v>
      </c>
      <c r="W26" s="56"/>
    </row>
    <row r="27" spans="1:23">
      <c r="A27" s="50" t="s">
        <v>133</v>
      </c>
      <c r="B27">
        <v>4.7350000000000003</v>
      </c>
      <c r="C27">
        <v>6.0350000000000001</v>
      </c>
      <c r="D27">
        <f t="shared" si="0"/>
        <v>1.2999999999999998</v>
      </c>
      <c r="E27">
        <v>6.78</v>
      </c>
      <c r="F27">
        <f t="shared" si="1"/>
        <v>0.19499999999999995</v>
      </c>
      <c r="G27">
        <f t="shared" si="2"/>
        <v>6.23</v>
      </c>
      <c r="H27" t="str">
        <f t="shared" si="3"/>
        <v>ATTENZIONE</v>
      </c>
      <c r="I27" t="str">
        <f t="shared" si="5"/>
        <v>CRITICA</v>
      </c>
      <c r="N27" s="55" t="s">
        <v>123</v>
      </c>
      <c r="O27">
        <v>3</v>
      </c>
      <c r="Q27">
        <v>1</v>
      </c>
      <c r="R27">
        <v>1</v>
      </c>
      <c r="S27" s="56">
        <f t="shared" si="6"/>
        <v>0.6</v>
      </c>
      <c r="T27" s="56">
        <f t="shared" si="7"/>
        <v>0</v>
      </c>
      <c r="U27" s="56">
        <f t="shared" si="8"/>
        <v>0.2</v>
      </c>
      <c r="V27" s="56">
        <f t="shared" si="9"/>
        <v>0.2</v>
      </c>
      <c r="W27" s="56"/>
    </row>
    <row r="28" spans="1:23">
      <c r="A28" s="31" t="s">
        <v>57</v>
      </c>
      <c r="D28">
        <f t="shared" si="0"/>
        <v>0</v>
      </c>
      <c r="E28" s="51"/>
      <c r="F28">
        <f t="shared" si="1"/>
        <v>0</v>
      </c>
      <c r="G28">
        <f t="shared" si="2"/>
        <v>0</v>
      </c>
      <c r="N28" s="55" t="s">
        <v>124</v>
      </c>
      <c r="O28">
        <v>2</v>
      </c>
      <c r="Q28">
        <v>2</v>
      </c>
      <c r="R28">
        <v>1</v>
      </c>
      <c r="S28" s="56">
        <f t="shared" si="6"/>
        <v>0.4</v>
      </c>
      <c r="T28" s="56">
        <f t="shared" si="7"/>
        <v>0</v>
      </c>
      <c r="U28" s="56">
        <f t="shared" si="8"/>
        <v>0.4</v>
      </c>
      <c r="V28" s="56">
        <f t="shared" si="9"/>
        <v>0.2</v>
      </c>
      <c r="W28" s="56"/>
    </row>
    <row r="29" spans="1:23">
      <c r="A29" s="50" t="s">
        <v>122</v>
      </c>
      <c r="B29">
        <v>8.1</v>
      </c>
      <c r="C29">
        <v>8.6039354838709681</v>
      </c>
      <c r="D29">
        <f t="shared" si="0"/>
        <v>0.50393548387096843</v>
      </c>
      <c r="E29">
        <v>8.8243870967741955</v>
      </c>
      <c r="F29">
        <f t="shared" si="1"/>
        <v>7.5590322580645269E-2</v>
      </c>
      <c r="G29">
        <f t="shared" si="2"/>
        <v>8.679525806451613</v>
      </c>
      <c r="H29" t="str">
        <f t="shared" si="3"/>
        <v>ATTENZIONE</v>
      </c>
      <c r="I29" t="str">
        <f t="shared" ref="I29:I40" si="10">IF(AND(H29="ATTENZIONE",E29&gt;G29),"CRITICA",H29)</f>
        <v>CRITICA</v>
      </c>
      <c r="N29" s="55" t="s">
        <v>125</v>
      </c>
      <c r="P29">
        <v>1</v>
      </c>
      <c r="Q29">
        <v>3</v>
      </c>
      <c r="R29">
        <v>1</v>
      </c>
      <c r="S29" s="56">
        <f t="shared" si="6"/>
        <v>0</v>
      </c>
      <c r="T29" s="56">
        <f t="shared" si="7"/>
        <v>0.2</v>
      </c>
      <c r="U29" s="56">
        <f t="shared" si="8"/>
        <v>0.6</v>
      </c>
      <c r="V29" s="56">
        <f t="shared" si="9"/>
        <v>0.2</v>
      </c>
      <c r="W29" s="56"/>
    </row>
    <row r="30" spans="1:23">
      <c r="A30" s="50" t="s">
        <v>123</v>
      </c>
      <c r="B30">
        <v>8.0850000000000009</v>
      </c>
      <c r="C30">
        <v>8.4630714285714284</v>
      </c>
      <c r="D30">
        <f t="shared" si="0"/>
        <v>0.3780714285714275</v>
      </c>
      <c r="E30">
        <v>8.8287500000000012</v>
      </c>
      <c r="F30">
        <f t="shared" si="1"/>
        <v>5.6710714285714128E-2</v>
      </c>
      <c r="G30">
        <f t="shared" si="2"/>
        <v>8.5197821428571423</v>
      </c>
      <c r="H30" t="str">
        <f t="shared" si="3"/>
        <v>ATTENZIONE</v>
      </c>
      <c r="I30" t="str">
        <f t="shared" si="10"/>
        <v>CRITICA</v>
      </c>
      <c r="N30" s="55" t="s">
        <v>126</v>
      </c>
      <c r="O30">
        <v>1</v>
      </c>
      <c r="P30">
        <v>2</v>
      </c>
      <c r="Q30">
        <v>1</v>
      </c>
      <c r="R30">
        <v>1</v>
      </c>
      <c r="S30" s="56">
        <f t="shared" si="6"/>
        <v>0.2</v>
      </c>
      <c r="T30" s="56">
        <f t="shared" si="7"/>
        <v>0.4</v>
      </c>
      <c r="U30" s="56">
        <f t="shared" si="8"/>
        <v>0.2</v>
      </c>
      <c r="V30" s="56">
        <f t="shared" si="9"/>
        <v>0.2</v>
      </c>
      <c r="W30" s="56"/>
    </row>
    <row r="31" spans="1:23">
      <c r="A31" s="50" t="s">
        <v>124</v>
      </c>
      <c r="B31">
        <v>7.76</v>
      </c>
      <c r="C31">
        <v>8.4048064516129024</v>
      </c>
      <c r="D31">
        <f t="shared" si="0"/>
        <v>0.64480645161290262</v>
      </c>
      <c r="E31">
        <v>8.4048064516129024</v>
      </c>
      <c r="F31">
        <f t="shared" si="1"/>
        <v>9.6720967741935393E-2</v>
      </c>
      <c r="G31">
        <f t="shared" si="2"/>
        <v>8.5015274193548382</v>
      </c>
      <c r="H31" t="str">
        <f t="shared" si="3"/>
        <v>NORMA</v>
      </c>
      <c r="I31" t="str">
        <f t="shared" si="10"/>
        <v>NORMA</v>
      </c>
      <c r="N31" s="55" t="s">
        <v>127</v>
      </c>
      <c r="O31">
        <v>2</v>
      </c>
      <c r="Q31">
        <v>2</v>
      </c>
      <c r="R31">
        <v>1</v>
      </c>
      <c r="S31" s="56">
        <f t="shared" si="6"/>
        <v>0.4</v>
      </c>
      <c r="T31" s="56">
        <f t="shared" si="7"/>
        <v>0</v>
      </c>
      <c r="U31" s="56">
        <f t="shared" si="8"/>
        <v>0.4</v>
      </c>
      <c r="V31" s="56">
        <f t="shared" si="9"/>
        <v>0.2</v>
      </c>
      <c r="W31" s="56"/>
    </row>
    <row r="32" spans="1:23">
      <c r="A32" s="50" t="s">
        <v>125</v>
      </c>
      <c r="B32">
        <v>7.66</v>
      </c>
      <c r="C32">
        <v>8.3605333333333327</v>
      </c>
      <c r="D32">
        <f t="shared" si="0"/>
        <v>0.70053333333333256</v>
      </c>
      <c r="E32">
        <v>8.3605333333333327</v>
      </c>
      <c r="F32">
        <f t="shared" si="1"/>
        <v>0.10507999999999988</v>
      </c>
      <c r="G32">
        <f t="shared" si="2"/>
        <v>8.4656133333333319</v>
      </c>
      <c r="H32" t="str">
        <f t="shared" si="3"/>
        <v>NORMA</v>
      </c>
      <c r="I32" t="str">
        <f t="shared" si="10"/>
        <v>NORMA</v>
      </c>
      <c r="N32" s="55" t="s">
        <v>128</v>
      </c>
      <c r="O32">
        <v>2</v>
      </c>
      <c r="Q32">
        <v>2</v>
      </c>
      <c r="R32">
        <v>1</v>
      </c>
      <c r="S32" s="56">
        <f t="shared" si="6"/>
        <v>0.4</v>
      </c>
      <c r="T32" s="56">
        <f t="shared" si="7"/>
        <v>0</v>
      </c>
      <c r="U32" s="56">
        <f t="shared" si="8"/>
        <v>0.4</v>
      </c>
      <c r="V32" s="56">
        <f t="shared" si="9"/>
        <v>0.2</v>
      </c>
      <c r="W32" s="56"/>
    </row>
    <row r="33" spans="1:23">
      <c r="A33" s="50" t="s">
        <v>126</v>
      </c>
      <c r="B33">
        <v>7.74</v>
      </c>
      <c r="C33">
        <v>7.91</v>
      </c>
      <c r="D33">
        <f t="shared" si="0"/>
        <v>0.16999999999999993</v>
      </c>
      <c r="E33">
        <v>7.8059354838709671</v>
      </c>
      <c r="F33">
        <f t="shared" si="1"/>
        <v>2.5499999999999988E-2</v>
      </c>
      <c r="G33">
        <f t="shared" si="2"/>
        <v>7.9355000000000002</v>
      </c>
      <c r="H33" t="str">
        <f t="shared" si="3"/>
        <v>NORMA</v>
      </c>
      <c r="I33" t="str">
        <f t="shared" si="10"/>
        <v>NORMA</v>
      </c>
      <c r="N33" s="55" t="s">
        <v>129</v>
      </c>
      <c r="O33">
        <v>3</v>
      </c>
      <c r="Q33">
        <v>1</v>
      </c>
      <c r="R33">
        <v>1</v>
      </c>
      <c r="S33" s="56">
        <f t="shared" si="6"/>
        <v>0.6</v>
      </c>
      <c r="T33" s="56">
        <f t="shared" si="7"/>
        <v>0</v>
      </c>
      <c r="U33" s="56">
        <f t="shared" si="8"/>
        <v>0.2</v>
      </c>
      <c r="V33" s="56">
        <f t="shared" si="9"/>
        <v>0.2</v>
      </c>
      <c r="W33" s="56"/>
    </row>
    <row r="34" spans="1:23">
      <c r="A34" s="50" t="s">
        <v>127</v>
      </c>
      <c r="B34">
        <v>7.19</v>
      </c>
      <c r="C34">
        <v>8.1300000000000008</v>
      </c>
      <c r="D34">
        <f t="shared" si="0"/>
        <v>0.94000000000000039</v>
      </c>
      <c r="E34">
        <v>8.0116333333333323</v>
      </c>
      <c r="F34">
        <f t="shared" si="1"/>
        <v>0.14100000000000004</v>
      </c>
      <c r="G34">
        <f t="shared" si="2"/>
        <v>8.2710000000000008</v>
      </c>
      <c r="H34" t="str">
        <f t="shared" si="3"/>
        <v>NORMA</v>
      </c>
      <c r="I34" t="str">
        <f t="shared" si="10"/>
        <v>NORMA</v>
      </c>
      <c r="N34" s="55" t="s">
        <v>130</v>
      </c>
      <c r="O34">
        <v>3</v>
      </c>
      <c r="Q34">
        <v>2</v>
      </c>
      <c r="S34" s="56">
        <f t="shared" si="6"/>
        <v>0.6</v>
      </c>
      <c r="T34" s="56">
        <f t="shared" si="7"/>
        <v>0</v>
      </c>
      <c r="U34" s="56">
        <f t="shared" si="8"/>
        <v>0.4</v>
      </c>
      <c r="V34" s="56">
        <f t="shared" si="9"/>
        <v>0</v>
      </c>
      <c r="W34" s="56"/>
    </row>
    <row r="35" spans="1:23">
      <c r="A35" s="50" t="s">
        <v>128</v>
      </c>
      <c r="B35">
        <v>7.55</v>
      </c>
      <c r="C35">
        <v>8.5033870967741922</v>
      </c>
      <c r="D35">
        <f t="shared" si="0"/>
        <v>0.95338709677419242</v>
      </c>
      <c r="E35">
        <v>8.5033870967741922</v>
      </c>
      <c r="F35">
        <f t="shared" si="1"/>
        <v>0.14300806451612885</v>
      </c>
      <c r="G35">
        <f t="shared" si="2"/>
        <v>8.6463951612903216</v>
      </c>
      <c r="H35" t="str">
        <f t="shared" si="3"/>
        <v>NORMA</v>
      </c>
      <c r="I35" t="str">
        <f t="shared" si="10"/>
        <v>NORMA</v>
      </c>
      <c r="N35" s="55" t="s">
        <v>131</v>
      </c>
      <c r="O35">
        <v>2</v>
      </c>
      <c r="P35">
        <v>1</v>
      </c>
      <c r="Q35">
        <v>2</v>
      </c>
      <c r="S35" s="56">
        <f t="shared" si="6"/>
        <v>0.4</v>
      </c>
      <c r="T35" s="56">
        <f t="shared" si="7"/>
        <v>0.2</v>
      </c>
      <c r="U35" s="56">
        <f t="shared" si="8"/>
        <v>0.4</v>
      </c>
      <c r="V35" s="56">
        <f t="shared" si="9"/>
        <v>0</v>
      </c>
      <c r="W35" s="56"/>
    </row>
    <row r="36" spans="1:23">
      <c r="A36" s="50" t="s">
        <v>129</v>
      </c>
      <c r="B36">
        <v>8.2365645161290324</v>
      </c>
      <c r="C36">
        <v>8.649798387096773</v>
      </c>
      <c r="D36">
        <f t="shared" si="0"/>
        <v>0.41323387096774056</v>
      </c>
      <c r="E36">
        <v>8.7691935483870971</v>
      </c>
      <c r="F36">
        <f t="shared" si="1"/>
        <v>6.1985080645161082E-2</v>
      </c>
      <c r="G36">
        <f t="shared" si="2"/>
        <v>8.7117834677419346</v>
      </c>
      <c r="H36" t="str">
        <f t="shared" si="3"/>
        <v>ATTENZIONE</v>
      </c>
      <c r="I36" t="str">
        <f t="shared" si="10"/>
        <v>CRITICA</v>
      </c>
      <c r="N36" s="55" t="s">
        <v>132</v>
      </c>
      <c r="O36">
        <v>2</v>
      </c>
      <c r="P36">
        <v>1</v>
      </c>
      <c r="Q36">
        <v>2</v>
      </c>
      <c r="S36" s="56">
        <f t="shared" si="6"/>
        <v>0.4</v>
      </c>
      <c r="T36" s="56">
        <f t="shared" si="7"/>
        <v>0.2</v>
      </c>
      <c r="U36" s="56">
        <f t="shared" si="8"/>
        <v>0.4</v>
      </c>
      <c r="V36" s="56">
        <f t="shared" si="9"/>
        <v>0</v>
      </c>
      <c r="W36" s="56"/>
    </row>
    <row r="37" spans="1:23">
      <c r="A37" s="50" t="s">
        <v>130</v>
      </c>
      <c r="B37">
        <v>7.75</v>
      </c>
      <c r="C37">
        <v>8.5327333333333346</v>
      </c>
      <c r="D37">
        <f t="shared" si="0"/>
        <v>0.78273333333333461</v>
      </c>
      <c r="E37">
        <v>8.7584999999999997</v>
      </c>
      <c r="F37">
        <f t="shared" si="1"/>
        <v>0.11741000000000019</v>
      </c>
      <c r="G37">
        <f t="shared" si="2"/>
        <v>8.6501433333333342</v>
      </c>
      <c r="H37" t="str">
        <f t="shared" si="3"/>
        <v>ATTENZIONE</v>
      </c>
      <c r="I37" t="str">
        <f t="shared" si="10"/>
        <v>CRITICA</v>
      </c>
      <c r="N37" s="55" t="s">
        <v>133</v>
      </c>
      <c r="O37">
        <v>2</v>
      </c>
      <c r="P37">
        <v>1</v>
      </c>
      <c r="Q37">
        <v>2</v>
      </c>
      <c r="S37" s="56">
        <f t="shared" si="6"/>
        <v>0.4</v>
      </c>
      <c r="T37" s="56">
        <f t="shared" si="7"/>
        <v>0.2</v>
      </c>
      <c r="U37" s="56">
        <f t="shared" si="8"/>
        <v>0.4</v>
      </c>
      <c r="V37" s="56">
        <f t="shared" si="9"/>
        <v>0</v>
      </c>
      <c r="W37" s="56"/>
    </row>
    <row r="38" spans="1:23">
      <c r="A38" s="50" t="s">
        <v>131</v>
      </c>
      <c r="B38">
        <v>7.86</v>
      </c>
      <c r="C38">
        <v>8.5120645161290334</v>
      </c>
      <c r="D38">
        <f t="shared" si="0"/>
        <v>0.65206451612903304</v>
      </c>
      <c r="E38">
        <v>8.1938064516129039</v>
      </c>
      <c r="F38">
        <f t="shared" si="1"/>
        <v>9.7809677419354951E-2</v>
      </c>
      <c r="G38">
        <f t="shared" si="2"/>
        <v>8.6098741935483876</v>
      </c>
      <c r="H38" t="str">
        <f t="shared" si="3"/>
        <v>NORMA</v>
      </c>
      <c r="I38" t="str">
        <f t="shared" si="10"/>
        <v>NORMA</v>
      </c>
    </row>
    <row r="39" spans="1:23">
      <c r="A39" s="50" t="s">
        <v>132</v>
      </c>
      <c r="B39">
        <v>7.97</v>
      </c>
      <c r="C39">
        <v>8.1357666666666653</v>
      </c>
      <c r="D39">
        <f t="shared" si="0"/>
        <v>0.16576666666666551</v>
      </c>
      <c r="E39">
        <v>8.1018333333333334</v>
      </c>
      <c r="F39">
        <f t="shared" si="1"/>
        <v>2.4864999999999825E-2</v>
      </c>
      <c r="G39">
        <f t="shared" si="2"/>
        <v>8.1606316666666654</v>
      </c>
      <c r="H39" t="str">
        <f t="shared" si="3"/>
        <v>NORMA</v>
      </c>
      <c r="I39" t="str">
        <f t="shared" si="10"/>
        <v>NORMA</v>
      </c>
    </row>
    <row r="40" spans="1:23">
      <c r="A40" s="50" t="s">
        <v>133</v>
      </c>
      <c r="B40">
        <v>7.92</v>
      </c>
      <c r="C40">
        <v>8.394580645161291</v>
      </c>
      <c r="D40">
        <f t="shared" si="0"/>
        <v>0.47458064516129106</v>
      </c>
      <c r="E40">
        <v>8.394580645161291</v>
      </c>
      <c r="F40">
        <f t="shared" si="1"/>
        <v>7.1187096774193659E-2</v>
      </c>
      <c r="G40">
        <f t="shared" si="2"/>
        <v>8.4657677419354851</v>
      </c>
      <c r="H40" t="str">
        <f t="shared" si="3"/>
        <v>NORMA</v>
      </c>
      <c r="I40" t="str">
        <f t="shared" si="10"/>
        <v>NORMA</v>
      </c>
    </row>
    <row r="41" spans="1:23">
      <c r="A41" s="31" t="s">
        <v>93</v>
      </c>
      <c r="D41">
        <f t="shared" ref="D41" si="11">C41-B41</f>
        <v>0</v>
      </c>
      <c r="E41" s="51"/>
      <c r="F41">
        <f t="shared" ref="F41" si="12">D41*15/100</f>
        <v>0</v>
      </c>
      <c r="G41">
        <f t="shared" ref="G41" si="13">C41+F41</f>
        <v>0</v>
      </c>
    </row>
    <row r="42" spans="1:23">
      <c r="A42" s="50" t="s">
        <v>122</v>
      </c>
      <c r="B42">
        <v>6.4275000000000002</v>
      </c>
      <c r="C42">
        <v>6.7424999999999997</v>
      </c>
      <c r="D42">
        <f t="shared" ref="D42:D66" si="14">C42-B42</f>
        <v>0.3149999999999995</v>
      </c>
      <c r="E42">
        <v>6.9</v>
      </c>
      <c r="F42">
        <f t="shared" ref="F42:F66" si="15">D42*15/100</f>
        <v>4.7249999999999924E-2</v>
      </c>
      <c r="G42">
        <f t="shared" ref="G42:G66" si="16">C42+F42</f>
        <v>6.7897499999999997</v>
      </c>
      <c r="H42" t="str">
        <f t="shared" ref="H42:H66" si="17">IF(E42&gt;C42,"ATTENZIONE",IF(E42&lt;B42,"SOPRA","NORMA"))</f>
        <v>ATTENZIONE</v>
      </c>
      <c r="I42" t="str">
        <f t="shared" ref="I42:I53" si="18">IF(AND(H42="ATTENZIONE",E42&gt;G42),"CRITICA",H42)</f>
        <v>CRITICA</v>
      </c>
    </row>
    <row r="43" spans="1:23">
      <c r="A43" s="50" t="s">
        <v>123</v>
      </c>
      <c r="B43">
        <v>6.5324999999999998</v>
      </c>
      <c r="C43">
        <v>6.7374999999999998</v>
      </c>
      <c r="D43">
        <f t="shared" si="14"/>
        <v>0.20500000000000007</v>
      </c>
      <c r="E43">
        <v>6.84</v>
      </c>
      <c r="F43">
        <f t="shared" si="15"/>
        <v>3.075000000000001E-2</v>
      </c>
      <c r="G43">
        <f t="shared" si="16"/>
        <v>6.7682500000000001</v>
      </c>
      <c r="H43" t="str">
        <f t="shared" si="17"/>
        <v>ATTENZIONE</v>
      </c>
      <c r="I43" t="str">
        <f t="shared" si="18"/>
        <v>CRITICA</v>
      </c>
    </row>
    <row r="44" spans="1:23">
      <c r="A44" s="50" t="s">
        <v>124</v>
      </c>
      <c r="B44">
        <v>6.09</v>
      </c>
      <c r="C44">
        <v>6.55</v>
      </c>
      <c r="D44">
        <f t="shared" si="14"/>
        <v>0.45999999999999996</v>
      </c>
      <c r="E44">
        <v>6.75</v>
      </c>
      <c r="F44">
        <f t="shared" si="15"/>
        <v>6.8999999999999992E-2</v>
      </c>
      <c r="G44">
        <f t="shared" si="16"/>
        <v>6.6189999999999998</v>
      </c>
      <c r="H44" t="str">
        <f t="shared" si="17"/>
        <v>ATTENZIONE</v>
      </c>
      <c r="I44" t="str">
        <f t="shared" si="18"/>
        <v>CRITICA</v>
      </c>
    </row>
    <row r="45" spans="1:23">
      <c r="A45" s="50" t="s">
        <v>125</v>
      </c>
      <c r="B45">
        <v>6.24</v>
      </c>
      <c r="C45">
        <v>6.7475000000000005</v>
      </c>
      <c r="D45">
        <f t="shared" si="14"/>
        <v>0.50750000000000028</v>
      </c>
      <c r="E45">
        <v>6.57</v>
      </c>
      <c r="F45">
        <f t="shared" si="15"/>
        <v>7.612500000000004E-2</v>
      </c>
      <c r="G45">
        <f t="shared" si="16"/>
        <v>6.8236250000000007</v>
      </c>
      <c r="H45" t="str">
        <f t="shared" si="17"/>
        <v>NORMA</v>
      </c>
      <c r="I45" t="str">
        <f t="shared" si="18"/>
        <v>NORMA</v>
      </c>
    </row>
    <row r="46" spans="1:23">
      <c r="A46" s="50" t="s">
        <v>126</v>
      </c>
      <c r="B46">
        <v>5.4350000000000005</v>
      </c>
      <c r="C46">
        <v>6.4399999999999995</v>
      </c>
      <c r="D46">
        <f t="shared" si="14"/>
        <v>1.004999999999999</v>
      </c>
      <c r="E46">
        <v>6.62</v>
      </c>
      <c r="F46">
        <f t="shared" si="15"/>
        <v>0.15074999999999986</v>
      </c>
      <c r="G46">
        <f t="shared" si="16"/>
        <v>6.590749999999999</v>
      </c>
      <c r="H46" t="str">
        <f t="shared" si="17"/>
        <v>ATTENZIONE</v>
      </c>
      <c r="I46" t="str">
        <f t="shared" si="18"/>
        <v>CRITICA</v>
      </c>
    </row>
    <row r="47" spans="1:23">
      <c r="A47" s="50" t="s">
        <v>127</v>
      </c>
      <c r="B47">
        <v>5.01</v>
      </c>
      <c r="C47">
        <v>6.0449999999999999</v>
      </c>
      <c r="D47">
        <f t="shared" si="14"/>
        <v>1.0350000000000001</v>
      </c>
      <c r="E47">
        <v>6.84</v>
      </c>
      <c r="F47">
        <f t="shared" si="15"/>
        <v>0.15525000000000003</v>
      </c>
      <c r="G47">
        <f t="shared" si="16"/>
        <v>6.2002499999999996</v>
      </c>
      <c r="H47" t="str">
        <f t="shared" si="17"/>
        <v>ATTENZIONE</v>
      </c>
      <c r="I47" t="str">
        <f t="shared" si="18"/>
        <v>CRITICA</v>
      </c>
    </row>
    <row r="48" spans="1:23">
      <c r="A48" s="50" t="s">
        <v>128</v>
      </c>
      <c r="B48">
        <v>5.35</v>
      </c>
      <c r="C48">
        <v>6.2700000000000005</v>
      </c>
      <c r="D48">
        <f t="shared" si="14"/>
        <v>0.92000000000000082</v>
      </c>
      <c r="E48">
        <v>6.73</v>
      </c>
      <c r="F48">
        <f t="shared" si="15"/>
        <v>0.13800000000000012</v>
      </c>
      <c r="G48">
        <f t="shared" si="16"/>
        <v>6.4080000000000004</v>
      </c>
      <c r="H48" t="str">
        <f t="shared" si="17"/>
        <v>ATTENZIONE</v>
      </c>
      <c r="I48" t="str">
        <f t="shared" si="18"/>
        <v>CRITICA</v>
      </c>
    </row>
    <row r="49" spans="1:9">
      <c r="A49" s="50" t="s">
        <v>129</v>
      </c>
      <c r="B49">
        <v>4.79</v>
      </c>
      <c r="C49">
        <v>5.835</v>
      </c>
      <c r="D49">
        <f t="shared" si="14"/>
        <v>1.0449999999999999</v>
      </c>
      <c r="E49">
        <v>6.8</v>
      </c>
      <c r="F49">
        <f t="shared" si="15"/>
        <v>0.15675</v>
      </c>
      <c r="G49">
        <f t="shared" si="16"/>
        <v>5.9917499999999997</v>
      </c>
      <c r="H49" t="str">
        <f t="shared" si="17"/>
        <v>ATTENZIONE</v>
      </c>
      <c r="I49" t="str">
        <f t="shared" si="18"/>
        <v>CRITICA</v>
      </c>
    </row>
    <row r="50" spans="1:9">
      <c r="A50" s="50" t="s">
        <v>130</v>
      </c>
      <c r="B50">
        <v>4.75</v>
      </c>
      <c r="C50">
        <v>5.6349999999999998</v>
      </c>
      <c r="D50">
        <f t="shared" si="14"/>
        <v>0.88499999999999979</v>
      </c>
      <c r="E50">
        <v>6.88</v>
      </c>
      <c r="F50">
        <f t="shared" si="15"/>
        <v>0.13274999999999998</v>
      </c>
      <c r="G50">
        <f t="shared" si="16"/>
        <v>5.7677499999999995</v>
      </c>
      <c r="H50" t="str">
        <f t="shared" si="17"/>
        <v>ATTENZIONE</v>
      </c>
      <c r="I50" t="str">
        <f t="shared" si="18"/>
        <v>CRITICA</v>
      </c>
    </row>
    <row r="51" spans="1:9">
      <c r="A51" s="50" t="s">
        <v>131</v>
      </c>
      <c r="B51">
        <v>5.1000000000000005</v>
      </c>
      <c r="C51">
        <v>5.7074999999999996</v>
      </c>
      <c r="D51">
        <f t="shared" si="14"/>
        <v>0.60749999999999904</v>
      </c>
      <c r="E51">
        <v>6.78</v>
      </c>
      <c r="F51">
        <f t="shared" si="15"/>
        <v>9.1124999999999859E-2</v>
      </c>
      <c r="G51">
        <f t="shared" si="16"/>
        <v>5.7986249999999995</v>
      </c>
      <c r="H51" t="str">
        <f t="shared" si="17"/>
        <v>ATTENZIONE</v>
      </c>
      <c r="I51" t="str">
        <f t="shared" si="18"/>
        <v>CRITICA</v>
      </c>
    </row>
    <row r="52" spans="1:9">
      <c r="A52" s="50" t="s">
        <v>132</v>
      </c>
      <c r="B52">
        <v>5.77</v>
      </c>
      <c r="C52">
        <v>6.38</v>
      </c>
      <c r="D52">
        <f t="shared" si="14"/>
        <v>0.61000000000000032</v>
      </c>
      <c r="E52">
        <v>6.81</v>
      </c>
      <c r="F52">
        <f t="shared" si="15"/>
        <v>9.1500000000000054E-2</v>
      </c>
      <c r="G52">
        <f t="shared" si="16"/>
        <v>6.4714999999999998</v>
      </c>
      <c r="H52" t="str">
        <f t="shared" si="17"/>
        <v>ATTENZIONE</v>
      </c>
      <c r="I52" t="str">
        <f t="shared" si="18"/>
        <v>CRITICA</v>
      </c>
    </row>
    <row r="53" spans="1:9">
      <c r="A53" s="50" t="s">
        <v>133</v>
      </c>
      <c r="B53">
        <v>6.4649999999999999</v>
      </c>
      <c r="C53">
        <v>6.71</v>
      </c>
      <c r="D53">
        <f t="shared" si="14"/>
        <v>0.24500000000000011</v>
      </c>
      <c r="E53">
        <v>6.83</v>
      </c>
      <c r="F53">
        <f t="shared" si="15"/>
        <v>3.6750000000000019E-2</v>
      </c>
      <c r="G53">
        <f t="shared" si="16"/>
        <v>6.7467499999999996</v>
      </c>
      <c r="H53" t="str">
        <f t="shared" si="17"/>
        <v>ATTENZIONE</v>
      </c>
      <c r="I53" t="str">
        <f t="shared" si="18"/>
        <v>CRITICA</v>
      </c>
    </row>
    <row r="54" spans="1:9">
      <c r="A54" s="31" t="s">
        <v>100</v>
      </c>
      <c r="D54">
        <f t="shared" si="14"/>
        <v>0</v>
      </c>
      <c r="E54" s="51"/>
      <c r="F54">
        <f t="shared" si="15"/>
        <v>0</v>
      </c>
      <c r="G54">
        <f t="shared" si="16"/>
        <v>0</v>
      </c>
    </row>
    <row r="55" spans="1:9">
      <c r="A55" s="50" t="s">
        <v>122</v>
      </c>
      <c r="B55">
        <v>1.2075</v>
      </c>
      <c r="C55">
        <v>1.45</v>
      </c>
      <c r="D55">
        <f t="shared" si="14"/>
        <v>0.24249999999999994</v>
      </c>
      <c r="E55">
        <v>1.45</v>
      </c>
      <c r="F55">
        <f t="shared" si="15"/>
        <v>3.6374999999999991E-2</v>
      </c>
      <c r="G55">
        <f t="shared" si="16"/>
        <v>1.486375</v>
      </c>
      <c r="H55" t="str">
        <f t="shared" si="17"/>
        <v>NORMA</v>
      </c>
      <c r="I55" t="str">
        <f t="shared" ref="I55:I66" si="19">IF(AND(H55="ATTENZIONE",E55&gt;G55),"CRITICA",H55)</f>
        <v>NORMA</v>
      </c>
    </row>
    <row r="56" spans="1:9">
      <c r="A56" s="50" t="s">
        <v>123</v>
      </c>
      <c r="B56">
        <v>1.3225</v>
      </c>
      <c r="C56">
        <v>1.3825000000000001</v>
      </c>
      <c r="D56">
        <f t="shared" si="14"/>
        <v>6.0000000000000053E-2</v>
      </c>
      <c r="E56">
        <v>1.27</v>
      </c>
      <c r="F56">
        <f t="shared" si="15"/>
        <v>9.000000000000008E-3</v>
      </c>
      <c r="G56">
        <f t="shared" si="16"/>
        <v>1.3915000000000002</v>
      </c>
      <c r="H56" t="str">
        <f t="shared" si="17"/>
        <v>SOPRA</v>
      </c>
      <c r="I56" t="str">
        <f t="shared" si="19"/>
        <v>SOPRA</v>
      </c>
    </row>
    <row r="57" spans="1:9">
      <c r="A57" s="50" t="s">
        <v>124</v>
      </c>
      <c r="B57">
        <v>1.3</v>
      </c>
      <c r="C57">
        <v>1.4</v>
      </c>
      <c r="D57">
        <f t="shared" si="14"/>
        <v>9.9999999999999867E-2</v>
      </c>
      <c r="E57">
        <v>1.1499999999999999</v>
      </c>
      <c r="F57">
        <f t="shared" si="15"/>
        <v>1.499999999999998E-2</v>
      </c>
      <c r="G57">
        <f t="shared" si="16"/>
        <v>1.4149999999999998</v>
      </c>
      <c r="H57" t="str">
        <f t="shared" si="17"/>
        <v>SOPRA</v>
      </c>
      <c r="I57" t="str">
        <f t="shared" si="19"/>
        <v>SOPRA</v>
      </c>
    </row>
    <row r="58" spans="1:9">
      <c r="A58" s="50" t="s">
        <v>125</v>
      </c>
      <c r="B58">
        <v>1.26</v>
      </c>
      <c r="C58">
        <v>1.32</v>
      </c>
      <c r="D58">
        <f t="shared" si="14"/>
        <v>6.0000000000000053E-2</v>
      </c>
      <c r="E58">
        <v>1.04</v>
      </c>
      <c r="F58">
        <f t="shared" si="15"/>
        <v>9.000000000000008E-3</v>
      </c>
      <c r="G58">
        <f t="shared" si="16"/>
        <v>1.3290000000000002</v>
      </c>
      <c r="H58" t="str">
        <f t="shared" si="17"/>
        <v>SOPRA</v>
      </c>
      <c r="I58" t="str">
        <f t="shared" si="19"/>
        <v>SOPRA</v>
      </c>
    </row>
    <row r="59" spans="1:9">
      <c r="A59" s="50" t="s">
        <v>126</v>
      </c>
      <c r="B59">
        <v>1.0900000000000001</v>
      </c>
      <c r="C59">
        <v>1.3</v>
      </c>
      <c r="D59">
        <f t="shared" si="14"/>
        <v>0.20999999999999996</v>
      </c>
      <c r="E59">
        <v>1.06</v>
      </c>
      <c r="F59">
        <f t="shared" si="15"/>
        <v>3.1499999999999993E-2</v>
      </c>
      <c r="G59">
        <f t="shared" si="16"/>
        <v>1.3315000000000001</v>
      </c>
      <c r="H59" t="str">
        <f t="shared" si="17"/>
        <v>SOPRA</v>
      </c>
      <c r="I59" t="str">
        <f t="shared" si="19"/>
        <v>SOPRA</v>
      </c>
    </row>
    <row r="60" spans="1:9">
      <c r="A60" s="50" t="s">
        <v>127</v>
      </c>
      <c r="B60">
        <v>0.95</v>
      </c>
      <c r="C60">
        <v>1.2</v>
      </c>
      <c r="D60">
        <f t="shared" si="14"/>
        <v>0.25</v>
      </c>
      <c r="E60">
        <v>1.1399999999999999</v>
      </c>
      <c r="F60">
        <f t="shared" si="15"/>
        <v>3.7499999999999999E-2</v>
      </c>
      <c r="G60">
        <f t="shared" si="16"/>
        <v>1.2375</v>
      </c>
      <c r="H60" t="str">
        <f t="shared" si="17"/>
        <v>NORMA</v>
      </c>
      <c r="I60" t="str">
        <f t="shared" si="19"/>
        <v>NORMA</v>
      </c>
    </row>
    <row r="61" spans="1:9">
      <c r="A61" s="50" t="s">
        <v>128</v>
      </c>
      <c r="B61">
        <v>0.92</v>
      </c>
      <c r="C61">
        <v>1.18</v>
      </c>
      <c r="D61">
        <f t="shared" si="14"/>
        <v>0.2599999999999999</v>
      </c>
      <c r="E61">
        <v>1.1399999999999999</v>
      </c>
      <c r="F61">
        <f t="shared" si="15"/>
        <v>3.8999999999999986E-2</v>
      </c>
      <c r="G61">
        <f t="shared" si="16"/>
        <v>1.2189999999999999</v>
      </c>
      <c r="H61" t="str">
        <f t="shared" si="17"/>
        <v>NORMA</v>
      </c>
      <c r="I61" t="str">
        <f t="shared" si="19"/>
        <v>NORMA</v>
      </c>
    </row>
    <row r="62" spans="1:9">
      <c r="A62" s="50" t="s">
        <v>129</v>
      </c>
      <c r="B62">
        <v>1.1000000000000001</v>
      </c>
      <c r="C62">
        <v>1.3</v>
      </c>
      <c r="D62">
        <f t="shared" si="14"/>
        <v>0.19999999999999996</v>
      </c>
      <c r="E62">
        <v>0.96</v>
      </c>
      <c r="F62">
        <f t="shared" si="15"/>
        <v>2.9999999999999992E-2</v>
      </c>
      <c r="G62">
        <f t="shared" si="16"/>
        <v>1.33</v>
      </c>
      <c r="H62" t="str">
        <f t="shared" si="17"/>
        <v>SOPRA</v>
      </c>
      <c r="I62" t="str">
        <f t="shared" si="19"/>
        <v>SOPRA</v>
      </c>
    </row>
    <row r="63" spans="1:9">
      <c r="A63" s="50" t="s">
        <v>130</v>
      </c>
      <c r="B63">
        <v>1.25</v>
      </c>
      <c r="C63">
        <v>1.33</v>
      </c>
      <c r="D63">
        <f t="shared" si="14"/>
        <v>8.0000000000000071E-2</v>
      </c>
      <c r="E63">
        <v>1.26</v>
      </c>
      <c r="F63">
        <f t="shared" si="15"/>
        <v>1.2000000000000011E-2</v>
      </c>
      <c r="G63">
        <f t="shared" si="16"/>
        <v>1.3420000000000001</v>
      </c>
      <c r="H63" t="str">
        <f t="shared" si="17"/>
        <v>NORMA</v>
      </c>
      <c r="I63" t="str">
        <f t="shared" si="19"/>
        <v>NORMA</v>
      </c>
    </row>
    <row r="64" spans="1:9">
      <c r="A64" s="50" t="s">
        <v>131</v>
      </c>
      <c r="B64">
        <v>1.38</v>
      </c>
      <c r="C64">
        <v>1.57</v>
      </c>
      <c r="D64">
        <f t="shared" si="14"/>
        <v>0.19000000000000017</v>
      </c>
      <c r="E64">
        <v>1.59</v>
      </c>
      <c r="F64">
        <f t="shared" si="15"/>
        <v>2.8500000000000022E-2</v>
      </c>
      <c r="G64">
        <f t="shared" si="16"/>
        <v>1.5985</v>
      </c>
      <c r="H64" t="str">
        <f t="shared" si="17"/>
        <v>ATTENZIONE</v>
      </c>
      <c r="I64" t="str">
        <f t="shared" si="19"/>
        <v>ATTENZIONE</v>
      </c>
    </row>
    <row r="65" spans="1:9">
      <c r="A65" s="50" t="s">
        <v>132</v>
      </c>
      <c r="B65">
        <v>1.29</v>
      </c>
      <c r="C65">
        <v>1.4</v>
      </c>
      <c r="D65">
        <f t="shared" si="14"/>
        <v>0.10999999999999988</v>
      </c>
      <c r="E65">
        <v>1.29</v>
      </c>
      <c r="F65">
        <f t="shared" si="15"/>
        <v>1.649999999999998E-2</v>
      </c>
      <c r="G65">
        <f t="shared" si="16"/>
        <v>1.4164999999999999</v>
      </c>
      <c r="H65" t="str">
        <f t="shared" si="17"/>
        <v>NORMA</v>
      </c>
      <c r="I65" t="str">
        <f t="shared" si="19"/>
        <v>NORMA</v>
      </c>
    </row>
    <row r="66" spans="1:9">
      <c r="A66" s="50" t="s">
        <v>133</v>
      </c>
      <c r="B66">
        <v>1.36</v>
      </c>
      <c r="C66">
        <v>1.4</v>
      </c>
      <c r="D66">
        <f t="shared" si="14"/>
        <v>3.9999999999999813E-2</v>
      </c>
      <c r="E66">
        <v>1.39</v>
      </c>
      <c r="F66">
        <f t="shared" si="15"/>
        <v>5.9999999999999724E-3</v>
      </c>
      <c r="G66">
        <f t="shared" si="16"/>
        <v>1.4059999999999999</v>
      </c>
      <c r="H66" t="str">
        <f t="shared" si="17"/>
        <v>NORMA</v>
      </c>
      <c r="I66" t="str">
        <f t="shared" si="19"/>
        <v>NORMA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4 5 7 2 0 e d 4 - f 3 c e - 4 4 a 7 - 9 7 1 a - c 5 e 1 3 1 4 a 5 b 6 d " > < C u s t o m C o n t e n t > < ! [ C D A T A [ < ? x m l   v e r s i o n = " 1 . 0 "   e n c o d i n g = " u t f - 1 6 " ? > < S e t t i n g s > < C a l c u l a t e d F i e l d s > < i t e m > < M e a s u r e N a m e > 1 Q _ S O G G < / M e a s u r e N a m e > < D i s p l a y N a m e > 1 Q _ S O G G < / D i s p l a y N a m e > < V i s i b l e > T r u e < / V i s i b l e > < / i t e m > < i t e m > < M e a s u r e N a m e > 3 Q _ S O G G < / M e a s u r e N a m e > < D i s p l a y N a m e > 3 Q _ S O G G < / D i s p l a y N a m e > < V i s i b l e > T r u e < / V i s i b l e > < / i t e m > < i t e m > < M e a s u r e N a m e > 1 Q _ P I E Z O < / M e a s u r e N a m e > < D i s p l a y N a m e > 1 Q _ P I E Z O < / D i s p l a y N a m e > < V i s i b l e > T r u e < / V i s i b l e > < / i t e m > < i t e m > < M e a s u r e N a m e > 3 Q _ P I E Z O < / M e a s u r e N a m e > < D i s p l a y N a m e > 3 Q _ P I E Z O 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 2 0 2 1 - 0 6 - 1 8 T 1 6 : 1 0 : 4 0 . 5 0 6 0 3 0 5 + 0 2 : 0 0 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4 1 e f a d a e - c 7 d a - 4 1 3 3 - b 5 6 f - 2 a 1 c a b 3 3 f b f f " > < C u s t o m C o n t e n t > < ! [ C D A T A [ < ? x m l   v e r s i o n = " 1 . 0 "   e n c o d i n g = " u t f - 1 6 " ? > < S e t t i n g s > < C a l c u l a t e d F i e l d s > < i t e m > < M e a s u r e N a m e > 1 Q _ S O G G < / M e a s u r e N a m e > < D i s p l a y N a m e > 1 Q _ S O G G < / D i s p l a y N a m e > < V i s i b l e > F a l s e < / V i s i b l e > < / i t e m > < i t e m > < M e a s u r e N a m e > 3 Q _ S O G G < / M e a s u r e N a m e > < D i s p l a y N a m e > 3 Q _ S O G G < / D i s p l a y N a m e > < V i s i b l e > F a l s e < / V i s i b l e > < / i t e m > < i t e m > < M e a s u r e N a m e > 1 Q _ P I E Z O < / M e a s u r e N a m e > < D i s p l a y N a m e > 1 Q _ P I E Z O < / D i s p l a y N a m e > < V i s i b l e > F a l s e < / V i s i b l e > < / i t e m > < i t e m > < M e a s u r e N a m e > 3 Q _ P I E Z O < / M e a s u r e N a m e > < D i s p l a y N a m e > 3 Q _ P I E Z O < / D i s p l a y N a m e > < V i s i b l e > F a l s e < / V i s i b l e > < / i t e m > < i t e m > < M e a s u r e N a m e > 1 Q _ S O G < / M e a s u r e N a m e > < D i s p l a y N a m e > 1 Q _ S O G < / D i s p l a y N a m e > < V i s i b l e > T r u e < / V i s i b l e > < / i t e m > < i t e m > < M e a s u r e N a m e > 3 Q _ S O G < / M e a s u r e N a m e > < D i s p l a y N a m e > 3 Q _ S O G 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4 c 4 e 0 3 3 7 - 1 d a 6 - 4 4 0 2 - 9 6 b 2 - 0 8 2 b 4 b 4 1 6 7 7 9 " > < C u s t o m C o n t e n t > < ! [ C D A T A [ < ? x m l   v e r s i o n = " 1 . 0 "   e n c o d i n g = " u t f - 1 6 " ? > < S e t t i n g s > < C a l c u l a t e d F i e l d s > < i t e m > < M e a s u r e N a m e > 1 Q _ S O G G < / M e a s u r e N a m e > < D i s p l a y N a m e > 1 Q _ S O G G < / D i s p l a y N a m e > < V i s i b l e > F a l s e < / V i s i b l e > < / i t e m > < i t e m > < M e a s u r e N a m e > 3 Q _ S O G G < / M e a s u r e N a m e > < D i s p l a y N a m e > 3 Q _ S O G G < / D i s p l a y N a m e > < V i s i b l e > F a l s e < / V i s i b l e > < / i t e m > < i t e m > < M e a s u r e N a m e > 1 Q _ P I E Z O < / M e a s u r e N a m e > < D i s p l a y N a m e > 1 Q _ P I E Z O < / D i s p l a y N a m e > < V i s i b l e > F a l s e < / V i s i b l e > < / i t e m > < i t e m > < M e a s u r e N a m e > 3 Q _ P I E Z O < / M e a s u r e N a m e > < D i s p l a y N a m e > 3 Q _ P I E Z O < / D i s p l a y N a m e > < V i s i b l e > F a l s e < / V i s i b l e > < / i t e m > < i t e m > < M e a s u r e N a m e > p r i m o _ q u a r t < / M e a s u r e N a m e > < D i s p l a y N a m e > p r i m o _ q u a r t < / D i s p l a y N a m e > < V i s i b l e > F a l s e < / V i s i b l e > < / i t e m > < i t e m > < M e a s u r e N a m e > t e r z o _ q u a r t < / M e a s u r e N a m e > < D i s p l a y N a m e > t e r z o _ q u a r t < / D i s p l a y N a m e > < V i s i b l e > F a l s e < / V i s i b l e > < / i t e m > < i t e m > < M e a s u r e N a m e > 1 Q _ S G < / M e a s u r e N a m e > < D i s p l a y N a m e > 1 Q _ S G < / D i s p l a y N a m e > < V i s i b l e > T r u e < / V i s i b l e > < / i t e m > < i t e m > < M e a s u r e N a m e > 3 Q _ S G < / M e a s u r e N a m e > < D i s p l a y N a m e > 3 Q _ S G 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d 7 2 7 2 a 4 - b f 7 1 - 4 a c c - 9 1 e 7 - d b f c c 0 9 a d 7 0 4 " > < C u s t o m C o n t e n t > < ! [ C D A T A [ < ? x m l   v e r s i o n = " 1 . 0 "   e n c o d i n g = " u t f - 1 6 " ? > < S e t t i n g s > < C a l c u l a t e d F i e l d s > < i t e m > < M e a s u r e N a m e > 1 Q _ S O G G < / M e a s u r e N a m e > < D i s p l a y N a m e > 1 Q _ S O G G < / D i s p l a y N a m e > < V i s i b l e > T r u e < / V i s i b l e > < / i t e m > < i t e m > < M e a s u r e N a m e > 3 Q _ S O G G < / M e a s u r e N a m e > < D i s p l a y N a m e > 3 Q _ S O G G < / D i s p l a y N a m e > < V i s i b l e > T r u e < / V i s i b l e > < / i t e m > < i t e m > < M e a s u r e N a m e > 1 Q _ P I E Z O < / M e a s u r e N a m e > < D i s p l a y N a m e > 1 Q _ P I E Z O < / D i s p l a y N a m e > < V i s i b l e > T r u e < / V i s i b l e > < / i t e m > < i t e m > < M e a s u r e N a m e > 3 Q _ P I E Z O < / M e a s u r e N a m e > < D i s p l a y N a m e > 3 Q _ P I E Z O < / D i s p l a y N a m e > < V i s i b l e > T r u e < / V i s i b l e > < / i t e m > < i t e m > < M e a s u r e N a m e > 1 Q _ S O G < / M e a s u r e N a m e > < D i s p l a y N a m e > 1 Q _ S O G < / D i s p l a y N a m e > < V i s i b l e > F a l s e < / V i s i b l e > < / i t e m > < i t e m > < M e a s u r e N a m e > 3 Q _ S O G < / M e a s u r e N a m e > < D i s p l a y N a m e > 3 Q _ S O G 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1 e 4 d 0 e 9 d - a a a 9 - 4 6 6 2 - 9 6 2 0 - 8 0 4 3 3 4 7 2 c 3 3 f " > < C u s t o m C o n t e n t > < ! [ C D A T A [ < ? x m l   v e r s i o n = " 1 . 0 "   e n c o d i n g = " u t f - 1 6 " ? > < S e t t i n g s > < C a l c u l a t e d F i e l d s > < i t e m > < M e a s u r e N a m e > 1 Q _ S O G G < / M e a s u r e N a m e > < D i s p l a y N a m e > 1 Q _ S O G G < / D i s p l a y N a m e > < V i s i b l e > F a l s e < / V i s i b l e > < / i t e m > < i t e m > < M e a s u r e N a m e > 3 Q _ S O G G < / M e a s u r e N a m e > < D i s p l a y N a m e > 3 Q _ S O G G < / D i s p l a y N a m e > < V i s i b l e > F a l s e < / V i s i b l e > < / i t e m > < i t e m > < M e a s u r e N a m e > 1 Q _ P I E Z O < / M e a s u r e N a m e > < D i s p l a y N a m e > 1 Q _ P I E Z O < / D i s p l a y N a m e > < V i s i b l e > F a l s e < / V i s i b l e > < / i t e m > < i t e m > < M e a s u r e N a m e > 3 Q _ P I E Z O < / M e a s u r e N a m e > < D i s p l a y N a m e > 3 Q _ P I E Z O < / D i s p l a y N a m e > < V i s i b l e > F a l s e < / V i s i b l e > < / i t e m > < i t e m > < M e a s u r e N a m e > 3 Q < / M e a s u r e N a m e > < D i s p l a y N a m e > 3 Q < / D i s p l a y N a m e > < V i s i b l e > T r u e < / V i s i b l e > < / i t e m > < i t e m > < M e a s u r e N a m e > p r i m o _ q u a r t < / M e a s u r e N a m e > < D i s p l a y N a m e > p r i m o _ q u a r t < / D i s p l a y N a m e > < V i s i b l e > T r u e < / V i s i b l e > < / i t e m > < i t e m > < M e a s u r e N a m e > t e r z o _ q u a r t < / M e a s u r e N a m e > < D i s p l a y N a m e > t e r z o _ q u a r t < / D i s p l a y N a m e > < V i s i b l e > T r u e < / V i s i b l e > < / i t e m > < i t e m > < M e a s u r e N a m e > 1 Q _ S G < / M e a s u r e N a m e > < D i s p l a y N a m e > 1 Q _ S G 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5F6B809B-8B98-4067-B776-8C38B5FC5823}"/>
</file>

<file path=customXml/itemProps10.xml><?xml version="1.0" encoding="utf-8"?>
<ds:datastoreItem xmlns:ds="http://schemas.openxmlformats.org/officeDocument/2006/customXml" ds:itemID="{098BC05C-D413-4B5E-AE21-A732D0A0724D}"/>
</file>

<file path=customXml/itemProps2.xml><?xml version="1.0" encoding="utf-8"?>
<ds:datastoreItem xmlns:ds="http://schemas.openxmlformats.org/officeDocument/2006/customXml" ds:itemID="{E0037CA7-4E3E-44EC-BA8B-72515AE8B10D}"/>
</file>

<file path=customXml/itemProps3.xml><?xml version="1.0" encoding="utf-8"?>
<ds:datastoreItem xmlns:ds="http://schemas.openxmlformats.org/officeDocument/2006/customXml" ds:itemID="{7757BA10-5079-4298-9A43-B2259F6B3929}"/>
</file>

<file path=customXml/itemProps4.xml><?xml version="1.0" encoding="utf-8"?>
<ds:datastoreItem xmlns:ds="http://schemas.openxmlformats.org/officeDocument/2006/customXml" ds:itemID="{ADB1154D-CA0A-47DE-8A5B-DF3E3DDE3F30}"/>
</file>

<file path=customXml/itemProps5.xml><?xml version="1.0" encoding="utf-8"?>
<ds:datastoreItem xmlns:ds="http://schemas.openxmlformats.org/officeDocument/2006/customXml" ds:itemID="{49348103-B906-4700-BEAD-B4FCBB5FC635}"/>
</file>

<file path=customXml/itemProps6.xml><?xml version="1.0" encoding="utf-8"?>
<ds:datastoreItem xmlns:ds="http://schemas.openxmlformats.org/officeDocument/2006/customXml" ds:itemID="{9685DA5E-C0FF-49F0-8513-881FE71EBB51}"/>
</file>

<file path=customXml/itemProps7.xml><?xml version="1.0" encoding="utf-8"?>
<ds:datastoreItem xmlns:ds="http://schemas.openxmlformats.org/officeDocument/2006/customXml" ds:itemID="{DB0C58C5-2CF5-424C-BA52-D38283AD3A49}"/>
</file>

<file path=customXml/itemProps8.xml><?xml version="1.0" encoding="utf-8"?>
<ds:datastoreItem xmlns:ds="http://schemas.openxmlformats.org/officeDocument/2006/customXml" ds:itemID="{32D1A77C-86D5-48CB-9B41-6A4EC5C11600}"/>
</file>

<file path=customXml/itemProps9.xml><?xml version="1.0" encoding="utf-8"?>
<ds:datastoreItem xmlns:ds="http://schemas.openxmlformats.org/officeDocument/2006/customXml" ds:itemID="{8D24C634-8A21-4FCC-84B5-60EAB0E702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Licia Pollicino</dc:creator>
  <cp:keywords/>
  <dc:description/>
  <cp:lastModifiedBy>Sara Barbieri</cp:lastModifiedBy>
  <cp:revision/>
  <dcterms:created xsi:type="dcterms:W3CDTF">2021-05-20T08:11:58Z</dcterms:created>
  <dcterms:modified xsi:type="dcterms:W3CDTF">2022-09-20T17:57:37Z</dcterms:modified>
  <cp:category/>
  <cp:contentStatus/>
</cp:coreProperties>
</file>